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6608" windowHeight="7560"/>
  </bookViews>
  <sheets>
    <sheet name="禅城" sheetId="1" r:id="rId1"/>
    <sheet name="南海" sheetId="2" r:id="rId2"/>
    <sheet name="顺德" sheetId="3" r:id="rId3"/>
    <sheet name="三水" sheetId="4" r:id="rId4"/>
    <sheet name="高明" sheetId="5" r:id="rId5"/>
  </sheets>
  <definedNames>
    <definedName name="_xlnm._FilterDatabase" localSheetId="0" hidden="1">禅城!#REF!</definedName>
    <definedName name="_xlnm.Print_Titles" localSheetId="0">禅城!$1:$3</definedName>
    <definedName name="_xlnm._FilterDatabase" localSheetId="1" hidden="1">南海!$A$2:$K$1564</definedName>
  </definedNames>
  <calcPr calcId="144525"/>
</workbook>
</file>

<file path=xl/comments1.xml><?xml version="1.0" encoding="utf-8"?>
<comments xmlns="http://schemas.openxmlformats.org/spreadsheetml/2006/main">
  <authors>
    <author>作者</author>
  </authors>
  <commentList>
    <comment ref="H1159" authorId="0">
      <text>
        <r>
          <rPr>
            <b/>
            <sz val="9"/>
            <rFont val="宋体"/>
            <charset val="134"/>
          </rPr>
          <t>作者:</t>
        </r>
        <r>
          <rPr>
            <sz val="9"/>
            <rFont val="宋体"/>
            <charset val="134"/>
          </rPr>
          <t xml:space="preserve">
</t>
        </r>
        <r>
          <rPr>
            <sz val="9"/>
            <rFont val="宋体"/>
            <charset val="134"/>
          </rPr>
          <t>有发电量单据1367kw,单没申请</t>
        </r>
      </text>
    </comment>
  </commentList>
</comments>
</file>

<file path=xl/comments2.xml><?xml version="1.0" encoding="utf-8"?>
<comments xmlns="http://schemas.openxmlformats.org/spreadsheetml/2006/main">
  <authors>
    <author>作者</author>
  </authors>
  <commentList>
    <comment ref="E45" authorId="0">
      <text>
        <r>
          <rPr>
            <b/>
            <sz val="9"/>
            <rFont val="宋体"/>
            <charset val="134"/>
          </rPr>
          <t>作者:</t>
        </r>
        <r>
          <rPr>
            <sz val="9"/>
            <rFont val="宋体"/>
            <charset val="134"/>
          </rPr>
          <t xml:space="preserve">
</t>
        </r>
        <r>
          <rPr>
            <sz val="9"/>
            <rFont val="宋体"/>
            <charset val="134"/>
          </rPr>
          <t>批复错误0.005041，应该0.00504</t>
        </r>
      </text>
    </comment>
    <comment ref="K54" authorId="0">
      <text>
        <r>
          <rPr>
            <b/>
            <sz val="9"/>
            <rFont val="宋体"/>
            <charset val="134"/>
          </rPr>
          <t>作者:</t>
        </r>
        <r>
          <rPr>
            <sz val="9"/>
            <rFont val="宋体"/>
            <charset val="134"/>
          </rPr>
          <t xml:space="preserve">
</t>
        </r>
        <r>
          <rPr>
            <sz val="9"/>
            <rFont val="宋体"/>
            <charset val="134"/>
          </rPr>
          <t xml:space="preserve">申请表批复金额7950.8，
</t>
        </r>
        <r>
          <rPr>
            <sz val="9"/>
            <rFont val="宋体"/>
            <charset val="134"/>
          </rPr>
          <t>计算错误，实际为7905.8</t>
        </r>
      </text>
    </comment>
    <comment ref="K59" authorId="0">
      <text>
        <r>
          <rPr>
            <b/>
            <sz val="9"/>
            <rFont val="宋体"/>
            <charset val="134"/>
          </rPr>
          <t>作者:</t>
        </r>
        <r>
          <rPr>
            <sz val="9"/>
            <rFont val="宋体"/>
            <charset val="134"/>
          </rPr>
          <t xml:space="preserve">
</t>
        </r>
        <r>
          <rPr>
            <sz val="9"/>
            <rFont val="宋体"/>
            <charset val="134"/>
          </rPr>
          <t xml:space="preserve">申请表批复6083，
</t>
        </r>
        <r>
          <rPr>
            <sz val="9"/>
            <rFont val="宋体"/>
            <charset val="134"/>
          </rPr>
          <t>计算错误，实际为6083.4</t>
        </r>
      </text>
    </comment>
    <comment ref="E121" authorId="0">
      <text>
        <r>
          <rPr>
            <b/>
            <sz val="9"/>
            <rFont val="宋体"/>
            <charset val="134"/>
          </rPr>
          <t>作者:</t>
        </r>
        <r>
          <rPr>
            <sz val="9"/>
            <rFont val="宋体"/>
            <charset val="134"/>
          </rPr>
          <t xml:space="preserve">
</t>
        </r>
        <r>
          <rPr>
            <sz val="9"/>
            <rFont val="宋体"/>
            <charset val="134"/>
          </rPr>
          <t>原汇总表缺小数点</t>
        </r>
      </text>
    </comment>
    <comment ref="C127" authorId="0">
      <text>
        <r>
          <rPr>
            <b/>
            <sz val="9"/>
            <rFont val="宋体"/>
            <charset val="134"/>
          </rPr>
          <t>作者:</t>
        </r>
        <r>
          <rPr>
            <sz val="9"/>
            <rFont val="宋体"/>
            <charset val="134"/>
          </rPr>
          <t xml:space="preserve">
</t>
        </r>
        <r>
          <rPr>
            <sz val="9"/>
            <rFont val="宋体"/>
            <charset val="134"/>
          </rPr>
          <t xml:space="preserve">原为149号
</t>
        </r>
        <r>
          <rPr>
            <sz val="9"/>
            <rFont val="宋体"/>
            <charset val="134"/>
          </rPr>
          <t>改为69号</t>
        </r>
      </text>
    </comment>
    <comment ref="C147" authorId="0">
      <text>
        <r>
          <rPr>
            <b/>
            <sz val="9"/>
            <rFont val="宋体"/>
            <charset val="134"/>
          </rPr>
          <t>作者:</t>
        </r>
        <r>
          <rPr>
            <sz val="9"/>
            <rFont val="宋体"/>
            <charset val="134"/>
          </rPr>
          <t xml:space="preserve">
</t>
        </r>
        <r>
          <rPr>
            <sz val="9"/>
            <rFont val="宋体"/>
            <charset val="134"/>
          </rPr>
          <t xml:space="preserve">原12.825
</t>
        </r>
      </text>
    </comment>
  </commentList>
</comments>
</file>

<file path=xl/sharedStrings.xml><?xml version="1.0" encoding="utf-8"?>
<sst xmlns="http://schemas.openxmlformats.org/spreadsheetml/2006/main" count="8786">
  <si>
    <t>2017年度佛山市禅城区光伏发电应用项目奖励和补助资金名单</t>
  </si>
  <si>
    <t>序号</t>
  </si>
  <si>
    <r>
      <rPr>
        <sz val="10"/>
        <color indexed="8"/>
        <rFont val="宋体"/>
        <charset val="134"/>
      </rPr>
      <t>申请人</t>
    </r>
    <r>
      <rPr>
        <sz val="10"/>
        <color indexed="8"/>
        <rFont val="Times New Roman"/>
        <charset val="134"/>
      </rPr>
      <t>/</t>
    </r>
    <r>
      <rPr>
        <sz val="10"/>
        <color indexed="8"/>
        <rFont val="仿宋_GB2312"/>
        <charset val="134"/>
      </rPr>
      <t>企业名称</t>
    </r>
  </si>
  <si>
    <t>项目名称</t>
  </si>
  <si>
    <t>建筑或构筑物类型</t>
  </si>
  <si>
    <t>业主奖励</t>
  </si>
  <si>
    <t>投资者补助</t>
  </si>
  <si>
    <t>合计奖励和补助金额（元）</t>
  </si>
  <si>
    <t>装机规模（兆瓦）</t>
  </si>
  <si>
    <t>奖励标准</t>
  </si>
  <si>
    <t>小计</t>
  </si>
  <si>
    <r>
      <rPr>
        <sz val="10"/>
        <color indexed="8"/>
        <rFont val="宋体"/>
        <charset val="134"/>
      </rPr>
      <t>实际发电量</t>
    </r>
    <r>
      <rPr>
        <sz val="10"/>
        <color indexed="8"/>
        <rFont val="Times New Roman"/>
        <charset val="134"/>
      </rPr>
      <t xml:space="preserve">
</t>
    </r>
    <r>
      <rPr>
        <sz val="10"/>
        <color indexed="8"/>
        <rFont val="仿宋_GB2312"/>
        <charset val="134"/>
      </rPr>
      <t>（千瓦时）</t>
    </r>
  </si>
  <si>
    <t>补助标准</t>
  </si>
  <si>
    <t>陈良广</t>
  </si>
  <si>
    <r>
      <rPr>
        <sz val="10"/>
        <color theme="1"/>
        <rFont val="宋体"/>
        <charset val="134"/>
      </rPr>
      <t>陈良广石湾街道</t>
    </r>
    <r>
      <rPr>
        <sz val="10"/>
        <color theme="1"/>
        <rFont val="Times New Roman"/>
        <charset val="134"/>
      </rPr>
      <t>19.61</t>
    </r>
    <r>
      <rPr>
        <sz val="10"/>
        <color theme="1"/>
        <rFont val="宋体"/>
        <charset val="134"/>
      </rPr>
      <t>千瓦光伏分布式光伏发电项目</t>
    </r>
  </si>
  <si>
    <t>个人</t>
  </si>
  <si>
    <r>
      <rPr>
        <sz val="10"/>
        <color theme="1"/>
        <rFont val="Times New Roman"/>
        <charset val="134"/>
      </rPr>
      <t>1</t>
    </r>
    <r>
      <rPr>
        <sz val="10"/>
        <color theme="1"/>
        <rFont val="宋体"/>
        <charset val="134"/>
      </rPr>
      <t>元</t>
    </r>
    <r>
      <rPr>
        <sz val="10"/>
        <color theme="1"/>
        <rFont val="Times New Roman"/>
        <charset val="134"/>
      </rPr>
      <t>/</t>
    </r>
    <r>
      <rPr>
        <sz val="10"/>
        <color theme="1"/>
        <rFont val="宋体"/>
        <charset val="134"/>
      </rPr>
      <t>瓦</t>
    </r>
  </si>
  <si>
    <r>
      <rPr>
        <sz val="10"/>
        <color theme="1"/>
        <rFont val="Times New Roman"/>
        <charset val="134"/>
      </rPr>
      <t xml:space="preserve"> 0.15</t>
    </r>
    <r>
      <rPr>
        <sz val="10"/>
        <color theme="1"/>
        <rFont val="宋体"/>
        <charset val="134"/>
      </rPr>
      <t>元</t>
    </r>
    <r>
      <rPr>
        <sz val="10"/>
        <color theme="1"/>
        <rFont val="Times New Roman"/>
        <charset val="134"/>
      </rPr>
      <t>/</t>
    </r>
    <r>
      <rPr>
        <sz val="10"/>
        <color theme="1"/>
        <rFont val="宋体"/>
        <charset val="134"/>
      </rPr>
      <t>千瓦时</t>
    </r>
  </si>
  <si>
    <t>甘志国</t>
  </si>
  <si>
    <r>
      <rPr>
        <sz val="10"/>
        <color theme="1"/>
        <rFont val="宋体"/>
        <charset val="134"/>
      </rPr>
      <t>甘志国石湾街道</t>
    </r>
    <r>
      <rPr>
        <sz val="10"/>
        <color theme="1"/>
        <rFont val="Times New Roman"/>
        <charset val="134"/>
      </rPr>
      <t>15.9</t>
    </r>
    <r>
      <rPr>
        <sz val="10"/>
        <color theme="1"/>
        <rFont val="宋体"/>
        <charset val="134"/>
      </rPr>
      <t>千瓦光伏分布式光伏发电项目</t>
    </r>
  </si>
  <si>
    <t>霍惠林</t>
  </si>
  <si>
    <r>
      <rPr>
        <sz val="10"/>
        <color theme="1"/>
        <rFont val="宋体"/>
        <charset val="134"/>
      </rPr>
      <t>霍惠林石湾街道</t>
    </r>
    <r>
      <rPr>
        <sz val="10"/>
        <color theme="1"/>
        <rFont val="Times New Roman"/>
        <charset val="134"/>
      </rPr>
      <t>42.35</t>
    </r>
    <r>
      <rPr>
        <sz val="10"/>
        <color theme="1"/>
        <rFont val="宋体"/>
        <charset val="134"/>
      </rPr>
      <t>千瓦光伏分布式光伏发电项目</t>
    </r>
  </si>
  <si>
    <t>江梓斌</t>
  </si>
  <si>
    <r>
      <rPr>
        <sz val="10"/>
        <color theme="1"/>
        <rFont val="宋体"/>
        <charset val="134"/>
      </rPr>
      <t>江梓斌禅城区祖庙街道</t>
    </r>
    <r>
      <rPr>
        <sz val="10"/>
        <color theme="1"/>
        <rFont val="Times New Roman"/>
        <charset val="134"/>
      </rPr>
      <t>14</t>
    </r>
    <r>
      <rPr>
        <sz val="10"/>
        <color theme="1"/>
        <rFont val="宋体"/>
        <charset val="134"/>
      </rPr>
      <t>千瓦分布式光伏发电项目</t>
    </r>
  </si>
  <si>
    <t>刘经锐</t>
  </si>
  <si>
    <r>
      <rPr>
        <sz val="10"/>
        <color theme="1"/>
        <rFont val="宋体"/>
        <charset val="134"/>
      </rPr>
      <t>刘经锐石湾街道</t>
    </r>
    <r>
      <rPr>
        <sz val="10"/>
        <color theme="1"/>
        <rFont val="Times New Roman"/>
        <charset val="134"/>
      </rPr>
      <t>10</t>
    </r>
    <r>
      <rPr>
        <sz val="10"/>
        <color theme="1"/>
        <rFont val="宋体"/>
        <charset val="134"/>
      </rPr>
      <t>千瓦分布式光伏发电项目</t>
    </r>
  </si>
  <si>
    <t>朱浩深</t>
  </si>
  <si>
    <r>
      <rPr>
        <sz val="10"/>
        <color theme="1"/>
        <rFont val="宋体"/>
        <charset val="134"/>
      </rPr>
      <t>朱浩深禅城区祖庙街道</t>
    </r>
    <r>
      <rPr>
        <sz val="10"/>
        <color theme="1"/>
        <rFont val="Times New Roman"/>
        <charset val="134"/>
      </rPr>
      <t>13.4</t>
    </r>
    <r>
      <rPr>
        <sz val="10"/>
        <color theme="1"/>
        <rFont val="宋体"/>
        <charset val="134"/>
      </rPr>
      <t>千瓦分布式光伏发电项目</t>
    </r>
  </si>
  <si>
    <t>罗康黎</t>
  </si>
  <si>
    <r>
      <rPr>
        <sz val="10"/>
        <color theme="1"/>
        <rFont val="宋体"/>
        <charset val="134"/>
      </rPr>
      <t>罗康黎禅城区南庄镇</t>
    </r>
    <r>
      <rPr>
        <sz val="10"/>
        <color theme="1"/>
        <rFont val="Times New Roman"/>
        <charset val="134"/>
      </rPr>
      <t>14</t>
    </r>
    <r>
      <rPr>
        <sz val="10"/>
        <color theme="1"/>
        <rFont val="宋体"/>
        <charset val="134"/>
      </rPr>
      <t>千瓦分布式光伏发电项目</t>
    </r>
  </si>
  <si>
    <t>高绍海</t>
  </si>
  <si>
    <r>
      <rPr>
        <sz val="10"/>
        <color theme="1"/>
        <rFont val="宋体"/>
        <charset val="134"/>
      </rPr>
      <t>高绍海祖庙街道</t>
    </r>
    <r>
      <rPr>
        <sz val="10"/>
        <color theme="1"/>
        <rFont val="Times New Roman"/>
        <charset val="134"/>
      </rPr>
      <t>13</t>
    </r>
    <r>
      <rPr>
        <sz val="10"/>
        <color theme="1"/>
        <rFont val="宋体"/>
        <charset val="134"/>
      </rPr>
      <t>千瓦分布式光伏发电项目　</t>
    </r>
  </si>
  <si>
    <t>庞志刚</t>
  </si>
  <si>
    <r>
      <rPr>
        <sz val="10"/>
        <color theme="1"/>
        <rFont val="宋体"/>
        <charset val="134"/>
      </rPr>
      <t>庞志刚张槎街道</t>
    </r>
    <r>
      <rPr>
        <sz val="10"/>
        <color theme="1"/>
        <rFont val="Times New Roman"/>
        <charset val="134"/>
      </rPr>
      <t>9.52</t>
    </r>
    <r>
      <rPr>
        <sz val="10"/>
        <color theme="1"/>
        <rFont val="宋体"/>
        <charset val="134"/>
      </rPr>
      <t>千瓦光伏分布式光伏发电项目</t>
    </r>
  </si>
  <si>
    <t>蔡巧珠</t>
  </si>
  <si>
    <r>
      <rPr>
        <sz val="10"/>
        <color theme="1"/>
        <rFont val="宋体"/>
        <charset val="134"/>
      </rPr>
      <t>蔡巧珠石湾街道</t>
    </r>
    <r>
      <rPr>
        <sz val="10"/>
        <color theme="1"/>
        <rFont val="Times New Roman"/>
        <charset val="134"/>
      </rPr>
      <t xml:space="preserve">12.32 </t>
    </r>
    <r>
      <rPr>
        <sz val="10"/>
        <color theme="1"/>
        <rFont val="宋体"/>
        <charset val="134"/>
      </rPr>
      <t>千瓦分布式光伏发电项目</t>
    </r>
  </si>
  <si>
    <t>甘广滨</t>
  </si>
  <si>
    <r>
      <rPr>
        <sz val="10"/>
        <color theme="1"/>
        <rFont val="宋体"/>
        <charset val="134"/>
      </rPr>
      <t>甘广滨石湾街道</t>
    </r>
    <r>
      <rPr>
        <sz val="10"/>
        <color theme="1"/>
        <rFont val="Times New Roman"/>
        <charset val="134"/>
      </rPr>
      <t>10.26</t>
    </r>
    <r>
      <rPr>
        <sz val="10"/>
        <color theme="1"/>
        <rFont val="宋体"/>
        <charset val="134"/>
      </rPr>
      <t>千瓦分布式光伏发电项目</t>
    </r>
  </si>
  <si>
    <t>杨敏贤</t>
  </si>
  <si>
    <r>
      <rPr>
        <sz val="10"/>
        <color theme="1"/>
        <rFont val="宋体"/>
        <charset val="134"/>
      </rPr>
      <t>杨敏贤禅城区祖庙街道</t>
    </r>
    <r>
      <rPr>
        <sz val="10"/>
        <color theme="1"/>
        <rFont val="Times New Roman"/>
        <charset val="134"/>
      </rPr>
      <t>8.835</t>
    </r>
    <r>
      <rPr>
        <sz val="10"/>
        <color theme="1"/>
        <rFont val="宋体"/>
        <charset val="134"/>
      </rPr>
      <t>千瓦分布式光伏发电项目</t>
    </r>
  </si>
  <si>
    <r>
      <rPr>
        <sz val="10"/>
        <color theme="1"/>
        <rFont val="宋体"/>
        <charset val="134"/>
      </rPr>
      <t>谭凌</t>
    </r>
    <r>
      <rPr>
        <sz val="10"/>
        <color theme="1"/>
        <rFont val="Times New Roman"/>
        <charset val="134"/>
      </rPr>
      <t xml:space="preserve">
</t>
    </r>
    <r>
      <rPr>
        <sz val="10"/>
        <color theme="1"/>
        <rFont val="宋体"/>
        <charset val="134"/>
      </rPr>
      <t>（增容）</t>
    </r>
  </si>
  <si>
    <r>
      <rPr>
        <sz val="10"/>
        <color theme="1"/>
        <rFont val="宋体"/>
        <charset val="134"/>
      </rPr>
      <t>谭凌张槎街道</t>
    </r>
    <r>
      <rPr>
        <sz val="10"/>
        <color theme="1"/>
        <rFont val="Times New Roman"/>
        <charset val="134"/>
      </rPr>
      <t>18</t>
    </r>
    <r>
      <rPr>
        <sz val="10"/>
        <color theme="1"/>
        <rFont val="宋体"/>
        <charset val="134"/>
      </rPr>
      <t>千瓦光伏分布式光伏发电项目</t>
    </r>
  </si>
  <si>
    <t>冯林</t>
  </si>
  <si>
    <r>
      <rPr>
        <sz val="10"/>
        <color theme="1"/>
        <rFont val="宋体"/>
        <charset val="134"/>
      </rPr>
      <t>冯林张槎街道</t>
    </r>
    <r>
      <rPr>
        <sz val="10"/>
        <color theme="1"/>
        <rFont val="Times New Roman"/>
        <charset val="134"/>
      </rPr>
      <t>22.4</t>
    </r>
    <r>
      <rPr>
        <sz val="10"/>
        <color theme="1"/>
        <rFont val="宋体"/>
        <charset val="134"/>
      </rPr>
      <t>千瓦光伏分布式光伏发电项目</t>
    </r>
  </si>
  <si>
    <t>谭日昶</t>
  </si>
  <si>
    <r>
      <rPr>
        <sz val="10"/>
        <color theme="1"/>
        <rFont val="宋体"/>
        <charset val="134"/>
      </rPr>
      <t>谭日昶张槎街道</t>
    </r>
    <r>
      <rPr>
        <sz val="10"/>
        <color theme="1"/>
        <rFont val="Times New Roman"/>
        <charset val="134"/>
      </rPr>
      <t>9.8</t>
    </r>
    <r>
      <rPr>
        <sz val="10"/>
        <color theme="1"/>
        <rFont val="宋体"/>
        <charset val="134"/>
      </rPr>
      <t>千伏分布式光伏发电项目</t>
    </r>
  </si>
  <si>
    <t>杨凤环</t>
  </si>
  <si>
    <r>
      <rPr>
        <sz val="10"/>
        <color theme="1"/>
        <rFont val="宋体"/>
        <charset val="134"/>
      </rPr>
      <t>杨凤环石湾街道</t>
    </r>
    <r>
      <rPr>
        <sz val="10"/>
        <color theme="1"/>
        <rFont val="Times New Roman"/>
        <charset val="134"/>
      </rPr>
      <t>25.65</t>
    </r>
    <r>
      <rPr>
        <sz val="10"/>
        <color theme="1"/>
        <rFont val="宋体"/>
        <charset val="134"/>
      </rPr>
      <t>千瓦分布式光伏发电项目</t>
    </r>
  </si>
  <si>
    <t>谭耀金</t>
  </si>
  <si>
    <r>
      <rPr>
        <sz val="10"/>
        <color theme="1"/>
        <rFont val="宋体"/>
        <charset val="134"/>
      </rPr>
      <t>谭耀金张槎街道</t>
    </r>
    <r>
      <rPr>
        <sz val="10"/>
        <color theme="1"/>
        <rFont val="Times New Roman"/>
        <charset val="134"/>
      </rPr>
      <t>10.26</t>
    </r>
    <r>
      <rPr>
        <sz val="10"/>
        <color theme="1"/>
        <rFont val="宋体"/>
        <charset val="134"/>
      </rPr>
      <t>千瓦光伏分布式光伏发电项目</t>
    </r>
  </si>
  <si>
    <t>谭广生</t>
  </si>
  <si>
    <r>
      <rPr>
        <sz val="10"/>
        <color theme="1"/>
        <rFont val="宋体"/>
        <charset val="134"/>
      </rPr>
      <t>谭广生南庄镇</t>
    </r>
    <r>
      <rPr>
        <sz val="10"/>
        <color theme="1"/>
        <rFont val="Times New Roman"/>
        <charset val="134"/>
      </rPr>
      <t>25</t>
    </r>
    <r>
      <rPr>
        <sz val="10"/>
        <color theme="1"/>
        <rFont val="宋体"/>
        <charset val="134"/>
      </rPr>
      <t>千瓦分布式光伏发电项目</t>
    </r>
  </si>
  <si>
    <t>李小燕</t>
  </si>
  <si>
    <r>
      <rPr>
        <sz val="10"/>
        <rFont val="宋体"/>
        <charset val="134"/>
      </rPr>
      <t>李小燕石湾街道</t>
    </r>
    <r>
      <rPr>
        <sz val="10"/>
        <rFont val="Times New Roman"/>
        <charset val="134"/>
      </rPr>
      <t>21KW</t>
    </r>
    <r>
      <rPr>
        <sz val="10"/>
        <rFont val="宋体"/>
        <charset val="134"/>
      </rPr>
      <t>分布式光伏发电项目</t>
    </r>
  </si>
  <si>
    <r>
      <rPr>
        <sz val="10"/>
        <rFont val="Times New Roman"/>
        <charset val="134"/>
      </rPr>
      <t>1</t>
    </r>
    <r>
      <rPr>
        <sz val="10"/>
        <rFont val="宋体"/>
        <charset val="134"/>
      </rPr>
      <t>元</t>
    </r>
    <r>
      <rPr>
        <sz val="10"/>
        <rFont val="Times New Roman"/>
        <charset val="134"/>
      </rPr>
      <t>/</t>
    </r>
    <r>
      <rPr>
        <sz val="10"/>
        <rFont val="宋体"/>
        <charset val="134"/>
      </rPr>
      <t>瓦</t>
    </r>
  </si>
  <si>
    <r>
      <rPr>
        <sz val="10"/>
        <rFont val="Times New Roman"/>
        <charset val="134"/>
      </rPr>
      <t xml:space="preserve"> 0.15</t>
    </r>
    <r>
      <rPr>
        <sz val="10"/>
        <rFont val="宋体"/>
        <charset val="134"/>
      </rPr>
      <t>元</t>
    </r>
    <r>
      <rPr>
        <sz val="10"/>
        <rFont val="Times New Roman"/>
        <charset val="134"/>
      </rPr>
      <t>/</t>
    </r>
    <r>
      <rPr>
        <sz val="10"/>
        <rFont val="宋体"/>
        <charset val="134"/>
      </rPr>
      <t>千瓦时</t>
    </r>
  </si>
  <si>
    <r>
      <rPr>
        <sz val="10"/>
        <color theme="1"/>
        <rFont val="宋体"/>
        <charset val="134"/>
      </rPr>
      <t>周活林</t>
    </r>
    <r>
      <rPr>
        <sz val="10"/>
        <color theme="1"/>
        <rFont val="Times New Roman"/>
        <charset val="134"/>
      </rPr>
      <t xml:space="preserve">
</t>
    </r>
    <r>
      <rPr>
        <sz val="10"/>
        <color theme="1"/>
        <rFont val="宋体"/>
        <charset val="134"/>
      </rPr>
      <t>（增容）</t>
    </r>
  </si>
  <si>
    <r>
      <rPr>
        <sz val="10"/>
        <color theme="1"/>
        <rFont val="宋体"/>
        <charset val="134"/>
      </rPr>
      <t>周活林石湾街道</t>
    </r>
    <r>
      <rPr>
        <sz val="10"/>
        <color theme="1"/>
        <rFont val="Times New Roman"/>
        <charset val="134"/>
      </rPr>
      <t>23.52</t>
    </r>
    <r>
      <rPr>
        <sz val="10"/>
        <color theme="1"/>
        <rFont val="宋体"/>
        <charset val="134"/>
      </rPr>
      <t>千瓦光伏分布式光伏发电项目</t>
    </r>
  </si>
  <si>
    <t>叶建明</t>
  </si>
  <si>
    <r>
      <rPr>
        <sz val="10"/>
        <color theme="1"/>
        <rFont val="宋体"/>
        <charset val="134"/>
      </rPr>
      <t>叶建明禅城区祖庙街道</t>
    </r>
    <r>
      <rPr>
        <sz val="10"/>
        <color theme="1"/>
        <rFont val="Times New Roman"/>
        <charset val="134"/>
      </rPr>
      <t>8.55</t>
    </r>
    <r>
      <rPr>
        <sz val="10"/>
        <color theme="1"/>
        <rFont val="宋体"/>
        <charset val="134"/>
      </rPr>
      <t>千瓦分布式光伏发电项目</t>
    </r>
  </si>
  <si>
    <t>关铨雄</t>
  </si>
  <si>
    <r>
      <rPr>
        <sz val="10"/>
        <color theme="1"/>
        <rFont val="宋体"/>
        <charset val="134"/>
      </rPr>
      <t>关铨雄禅城区南庄镇</t>
    </r>
    <r>
      <rPr>
        <sz val="10"/>
        <color theme="1"/>
        <rFont val="Times New Roman"/>
        <charset val="134"/>
      </rPr>
      <t>20</t>
    </r>
    <r>
      <rPr>
        <sz val="10"/>
        <color theme="1"/>
        <rFont val="宋体"/>
        <charset val="134"/>
      </rPr>
      <t>千瓦分布式光伏发电项目</t>
    </r>
  </si>
  <si>
    <t>关长荣</t>
  </si>
  <si>
    <r>
      <rPr>
        <sz val="10"/>
        <color theme="1"/>
        <rFont val="宋体"/>
        <charset val="134"/>
      </rPr>
      <t>关长荣禅城区南庄镇</t>
    </r>
    <r>
      <rPr>
        <sz val="10"/>
        <color theme="1"/>
        <rFont val="Times New Roman"/>
        <charset val="134"/>
      </rPr>
      <t>18</t>
    </r>
    <r>
      <rPr>
        <sz val="10"/>
        <color theme="1"/>
        <rFont val="宋体"/>
        <charset val="134"/>
      </rPr>
      <t>千瓦分布式光伏发电项目</t>
    </r>
  </si>
  <si>
    <t>关国勇</t>
  </si>
  <si>
    <r>
      <rPr>
        <sz val="10"/>
        <color theme="1"/>
        <rFont val="宋体"/>
        <charset val="134"/>
      </rPr>
      <t>关国勇禅城区南庄镇</t>
    </r>
    <r>
      <rPr>
        <sz val="10"/>
        <color theme="1"/>
        <rFont val="Times New Roman"/>
        <charset val="134"/>
      </rPr>
      <t>18</t>
    </r>
    <r>
      <rPr>
        <sz val="10"/>
        <color theme="1"/>
        <rFont val="宋体"/>
        <charset val="134"/>
      </rPr>
      <t>千瓦分布式光伏发电项目</t>
    </r>
  </si>
  <si>
    <t>黄暖海</t>
  </si>
  <si>
    <r>
      <rPr>
        <sz val="10"/>
        <color theme="1"/>
        <rFont val="宋体"/>
        <charset val="134"/>
      </rPr>
      <t>黄暖海禅城区南庄镇</t>
    </r>
    <r>
      <rPr>
        <sz val="10"/>
        <color theme="1"/>
        <rFont val="Times New Roman"/>
        <charset val="134"/>
      </rPr>
      <t>13</t>
    </r>
    <r>
      <rPr>
        <sz val="10"/>
        <color theme="1"/>
        <rFont val="宋体"/>
        <charset val="134"/>
      </rPr>
      <t>千瓦分布式光伏发电项目</t>
    </r>
  </si>
  <si>
    <t>霍兆坚</t>
  </si>
  <si>
    <r>
      <rPr>
        <sz val="10"/>
        <color theme="1"/>
        <rFont val="宋体"/>
        <charset val="134"/>
      </rPr>
      <t>霍兆坚禅城区南庄镇</t>
    </r>
    <r>
      <rPr>
        <sz val="10"/>
        <color theme="1"/>
        <rFont val="Times New Roman"/>
        <charset val="134"/>
      </rPr>
      <t>7</t>
    </r>
    <r>
      <rPr>
        <sz val="10"/>
        <color theme="1"/>
        <rFont val="宋体"/>
        <charset val="134"/>
      </rPr>
      <t>千瓦分布式光伏发电项目</t>
    </r>
  </si>
  <si>
    <t>何铭彬</t>
  </si>
  <si>
    <r>
      <rPr>
        <sz val="10"/>
        <color theme="1"/>
        <rFont val="宋体"/>
        <charset val="134"/>
      </rPr>
      <t>何彬铭禅城区石湾街道</t>
    </r>
    <r>
      <rPr>
        <sz val="10"/>
        <color theme="1"/>
        <rFont val="Times New Roman"/>
        <charset val="134"/>
      </rPr>
      <t>12.88</t>
    </r>
    <r>
      <rPr>
        <sz val="10"/>
        <color theme="1"/>
        <rFont val="宋体"/>
        <charset val="134"/>
      </rPr>
      <t>千瓦光伏分布式光伏发电项目</t>
    </r>
  </si>
  <si>
    <t>刘永仲</t>
  </si>
  <si>
    <r>
      <rPr>
        <sz val="10"/>
        <color theme="1"/>
        <rFont val="宋体"/>
        <charset val="134"/>
      </rPr>
      <t>刘永仲佛山市禅城区南庄镇</t>
    </r>
    <r>
      <rPr>
        <sz val="10"/>
        <color theme="1"/>
        <rFont val="Times New Roman"/>
        <charset val="134"/>
      </rPr>
      <t>3.48</t>
    </r>
    <r>
      <rPr>
        <sz val="10"/>
        <color theme="1"/>
        <rFont val="宋体"/>
        <charset val="134"/>
      </rPr>
      <t>千瓦分布式光伏发电项目</t>
    </r>
  </si>
  <si>
    <t>招敬锋</t>
  </si>
  <si>
    <r>
      <rPr>
        <sz val="10"/>
        <color theme="1"/>
        <rFont val="宋体"/>
        <charset val="134"/>
      </rPr>
      <t>招敬锋佛山市禅城区南庄镇</t>
    </r>
    <r>
      <rPr>
        <sz val="10"/>
        <color theme="1"/>
        <rFont val="Times New Roman"/>
        <charset val="134"/>
      </rPr>
      <t>9.28</t>
    </r>
    <r>
      <rPr>
        <sz val="10"/>
        <color theme="1"/>
        <rFont val="宋体"/>
        <charset val="134"/>
      </rPr>
      <t>千瓦分布式光伏发电项目</t>
    </r>
  </si>
  <si>
    <t>麦永</t>
  </si>
  <si>
    <r>
      <rPr>
        <sz val="10"/>
        <color theme="1"/>
        <rFont val="宋体"/>
        <charset val="134"/>
      </rPr>
      <t>麦永禅城区祖庙街道</t>
    </r>
    <r>
      <rPr>
        <sz val="10"/>
        <color theme="1"/>
        <rFont val="Times New Roman"/>
        <charset val="134"/>
      </rPr>
      <t>11.88</t>
    </r>
    <r>
      <rPr>
        <sz val="10"/>
        <color theme="1"/>
        <rFont val="宋体"/>
        <charset val="134"/>
      </rPr>
      <t>千瓦分布式光伏发电项目</t>
    </r>
  </si>
  <si>
    <t>吕锦干</t>
  </si>
  <si>
    <r>
      <rPr>
        <sz val="10"/>
        <color theme="1"/>
        <rFont val="宋体"/>
        <charset val="134"/>
      </rPr>
      <t>吕锦干张槎街道</t>
    </r>
    <r>
      <rPr>
        <sz val="10"/>
        <color theme="1"/>
        <rFont val="Times New Roman"/>
        <charset val="134"/>
      </rPr>
      <t>11.89</t>
    </r>
    <r>
      <rPr>
        <sz val="10"/>
        <color theme="1"/>
        <rFont val="宋体"/>
        <charset val="134"/>
      </rPr>
      <t>千瓦分布式光伏发电项目</t>
    </r>
  </si>
  <si>
    <t>关英</t>
  </si>
  <si>
    <r>
      <rPr>
        <sz val="10"/>
        <color theme="1"/>
        <rFont val="宋体"/>
        <charset val="134"/>
      </rPr>
      <t>关英南庄镇</t>
    </r>
    <r>
      <rPr>
        <sz val="10"/>
        <color theme="1"/>
        <rFont val="Times New Roman"/>
        <charset val="134"/>
      </rPr>
      <t>8</t>
    </r>
    <r>
      <rPr>
        <sz val="10"/>
        <color theme="1"/>
        <rFont val="宋体"/>
        <charset val="134"/>
      </rPr>
      <t>千瓦分布式光伏发电项目</t>
    </r>
  </si>
  <si>
    <t>关柱</t>
  </si>
  <si>
    <r>
      <rPr>
        <sz val="10"/>
        <color theme="1"/>
        <rFont val="宋体"/>
        <charset val="134"/>
      </rPr>
      <t>关柱南庄镇</t>
    </r>
    <r>
      <rPr>
        <sz val="10"/>
        <color theme="1"/>
        <rFont val="Times New Roman"/>
        <charset val="134"/>
      </rPr>
      <t>5</t>
    </r>
    <r>
      <rPr>
        <sz val="10"/>
        <color theme="1"/>
        <rFont val="宋体"/>
        <charset val="134"/>
      </rPr>
      <t>千瓦分布式光伏发电项目</t>
    </r>
  </si>
  <si>
    <t>关祖应</t>
  </si>
  <si>
    <r>
      <rPr>
        <sz val="10"/>
        <color theme="1"/>
        <rFont val="宋体"/>
        <charset val="134"/>
      </rPr>
      <t>关祖应南庄镇</t>
    </r>
    <r>
      <rPr>
        <sz val="10"/>
        <color theme="1"/>
        <rFont val="Times New Roman"/>
        <charset val="134"/>
      </rPr>
      <t>9.975</t>
    </r>
    <r>
      <rPr>
        <sz val="10"/>
        <color theme="1"/>
        <rFont val="宋体"/>
        <charset val="134"/>
      </rPr>
      <t>千瓦分布式光伏发电项目</t>
    </r>
  </si>
  <si>
    <t>黎炽恩</t>
  </si>
  <si>
    <r>
      <rPr>
        <sz val="10"/>
        <color theme="1"/>
        <rFont val="宋体"/>
        <charset val="134"/>
      </rPr>
      <t>黎炽恩南庄镇</t>
    </r>
    <r>
      <rPr>
        <sz val="10"/>
        <color theme="1"/>
        <rFont val="Times New Roman"/>
        <charset val="134"/>
      </rPr>
      <t>14.82</t>
    </r>
    <r>
      <rPr>
        <sz val="10"/>
        <color theme="1"/>
        <rFont val="宋体"/>
        <charset val="134"/>
      </rPr>
      <t>千瓦分布式光伏发电项目</t>
    </r>
  </si>
  <si>
    <t>罗锦添</t>
  </si>
  <si>
    <r>
      <rPr>
        <sz val="10"/>
        <color theme="1"/>
        <rFont val="宋体"/>
        <charset val="134"/>
      </rPr>
      <t>罗锦添佛山市禅城区南庄镇</t>
    </r>
    <r>
      <rPr>
        <sz val="10"/>
        <color theme="1"/>
        <rFont val="Times New Roman"/>
        <charset val="134"/>
      </rPr>
      <t>6.6</t>
    </r>
    <r>
      <rPr>
        <sz val="10"/>
        <color theme="1"/>
        <rFont val="宋体"/>
        <charset val="134"/>
      </rPr>
      <t>千瓦分布式光伏发电项目</t>
    </r>
  </si>
  <si>
    <t>谭苏娣</t>
  </si>
  <si>
    <r>
      <rPr>
        <sz val="10"/>
        <color theme="1"/>
        <rFont val="宋体"/>
        <charset val="134"/>
      </rPr>
      <t>谭苏娣佛山市禅城区南庄镇</t>
    </r>
    <r>
      <rPr>
        <sz val="10"/>
        <color theme="1"/>
        <rFont val="Times New Roman"/>
        <charset val="134"/>
      </rPr>
      <t>10.32kW</t>
    </r>
    <r>
      <rPr>
        <sz val="10"/>
        <color theme="1"/>
        <rFont val="宋体"/>
        <charset val="134"/>
      </rPr>
      <t>分布式光伏发电项目</t>
    </r>
  </si>
  <si>
    <t>关帜和</t>
  </si>
  <si>
    <r>
      <rPr>
        <sz val="10"/>
        <color theme="1"/>
        <rFont val="宋体"/>
        <charset val="134"/>
      </rPr>
      <t>关帜和佛山市禅城区南庄镇</t>
    </r>
    <r>
      <rPr>
        <sz val="10"/>
        <color theme="1"/>
        <rFont val="Times New Roman"/>
        <charset val="134"/>
      </rPr>
      <t>10.85kW</t>
    </r>
    <r>
      <rPr>
        <sz val="10"/>
        <color theme="1"/>
        <rFont val="宋体"/>
        <charset val="134"/>
      </rPr>
      <t>分布式光伏发电项目</t>
    </r>
  </si>
  <si>
    <t>霍伟帮</t>
  </si>
  <si>
    <r>
      <rPr>
        <sz val="10"/>
        <color theme="1"/>
        <rFont val="宋体"/>
        <charset val="134"/>
      </rPr>
      <t>霍伟帮佛山市禅城区南庄镇</t>
    </r>
    <r>
      <rPr>
        <sz val="10"/>
        <color theme="1"/>
        <rFont val="Times New Roman"/>
        <charset val="134"/>
      </rPr>
      <t>14.3</t>
    </r>
    <r>
      <rPr>
        <sz val="10"/>
        <color theme="1"/>
        <rFont val="宋体"/>
        <charset val="134"/>
      </rPr>
      <t>千瓦分布式光伏发电项目</t>
    </r>
  </si>
  <si>
    <r>
      <rPr>
        <sz val="10"/>
        <color theme="1"/>
        <rFont val="宋体"/>
        <charset val="134"/>
      </rPr>
      <t>关英佛山市禅城区南庄镇</t>
    </r>
    <r>
      <rPr>
        <sz val="10"/>
        <color theme="1"/>
        <rFont val="Times New Roman"/>
        <charset val="134"/>
      </rPr>
      <t>11.8</t>
    </r>
    <r>
      <rPr>
        <sz val="10"/>
        <color theme="1"/>
        <rFont val="宋体"/>
        <charset val="134"/>
      </rPr>
      <t>千瓦分布式光伏发电项目</t>
    </r>
  </si>
  <si>
    <t>霍浩东</t>
  </si>
  <si>
    <r>
      <rPr>
        <sz val="10"/>
        <color theme="1"/>
        <rFont val="宋体"/>
        <charset val="134"/>
      </rPr>
      <t>霍浩东佛山市禅城区南庄镇</t>
    </r>
    <r>
      <rPr>
        <sz val="10"/>
        <color theme="1"/>
        <rFont val="Times New Roman"/>
        <charset val="134"/>
      </rPr>
      <t>15.39</t>
    </r>
    <r>
      <rPr>
        <sz val="10"/>
        <color theme="1"/>
        <rFont val="宋体"/>
        <charset val="134"/>
      </rPr>
      <t>千瓦分布式光伏发电项目</t>
    </r>
  </si>
  <si>
    <t>刘建德</t>
  </si>
  <si>
    <r>
      <rPr>
        <sz val="10"/>
        <color theme="1"/>
        <rFont val="宋体"/>
        <charset val="134"/>
      </rPr>
      <t>刘建德石湾街道</t>
    </r>
    <r>
      <rPr>
        <sz val="10"/>
        <color theme="1"/>
        <rFont val="Times New Roman"/>
        <charset val="134"/>
      </rPr>
      <t>15.93</t>
    </r>
    <r>
      <rPr>
        <sz val="10"/>
        <color theme="1"/>
        <rFont val="宋体"/>
        <charset val="134"/>
      </rPr>
      <t>千瓦光伏分布式光伏发电项目</t>
    </r>
  </si>
  <si>
    <r>
      <rPr>
        <sz val="10"/>
        <color theme="1"/>
        <rFont val="宋体"/>
        <charset val="134"/>
      </rPr>
      <t>刘建德石湾街道</t>
    </r>
    <r>
      <rPr>
        <sz val="10"/>
        <color theme="1"/>
        <rFont val="Times New Roman"/>
        <charset val="134"/>
      </rPr>
      <t>24.78</t>
    </r>
    <r>
      <rPr>
        <sz val="10"/>
        <color theme="1"/>
        <rFont val="宋体"/>
        <charset val="134"/>
      </rPr>
      <t>千瓦光伏分布式光伏发电项目</t>
    </r>
  </si>
  <si>
    <t>罗光林</t>
  </si>
  <si>
    <r>
      <rPr>
        <sz val="10"/>
        <color theme="1"/>
        <rFont val="宋体"/>
        <charset val="134"/>
      </rPr>
      <t>罗光林佛山市禅城区南庄镇</t>
    </r>
    <r>
      <rPr>
        <sz val="10"/>
        <color theme="1"/>
        <rFont val="Times New Roman"/>
        <charset val="134"/>
      </rPr>
      <t>10.26</t>
    </r>
    <r>
      <rPr>
        <sz val="10"/>
        <color theme="1"/>
        <rFont val="宋体"/>
        <charset val="134"/>
      </rPr>
      <t>千瓦分布式光伏发电项目</t>
    </r>
  </si>
  <si>
    <t>招永麟</t>
  </si>
  <si>
    <r>
      <rPr>
        <sz val="10"/>
        <color theme="1"/>
        <rFont val="宋体"/>
        <charset val="134"/>
      </rPr>
      <t>招永麟南庄街道</t>
    </r>
    <r>
      <rPr>
        <sz val="10"/>
        <color theme="1"/>
        <rFont val="Times New Roman"/>
        <charset val="134"/>
      </rPr>
      <t>12</t>
    </r>
    <r>
      <rPr>
        <sz val="10"/>
        <color theme="1"/>
        <rFont val="宋体"/>
        <charset val="134"/>
      </rPr>
      <t>千瓦分布式光伏发电项目</t>
    </r>
  </si>
  <si>
    <t>周志英</t>
  </si>
  <si>
    <r>
      <rPr>
        <sz val="10"/>
        <color theme="1"/>
        <rFont val="宋体"/>
        <charset val="134"/>
      </rPr>
      <t>周志英石湾街道</t>
    </r>
    <r>
      <rPr>
        <sz val="10"/>
        <color theme="1"/>
        <rFont val="Times New Roman"/>
        <charset val="134"/>
      </rPr>
      <t>16.8</t>
    </r>
    <r>
      <rPr>
        <sz val="10"/>
        <color theme="1"/>
        <rFont val="宋体"/>
        <charset val="134"/>
      </rPr>
      <t>千瓦分布式光伏发电项目　</t>
    </r>
  </si>
  <si>
    <t>冯彩月</t>
  </si>
  <si>
    <r>
      <rPr>
        <sz val="10"/>
        <color theme="1"/>
        <rFont val="宋体"/>
        <charset val="134"/>
      </rPr>
      <t>冯彩月禅城区张槎镇</t>
    </r>
    <r>
      <rPr>
        <sz val="10"/>
        <color theme="1"/>
        <rFont val="Times New Roman"/>
        <charset val="134"/>
      </rPr>
      <t>7.84</t>
    </r>
    <r>
      <rPr>
        <sz val="10"/>
        <color theme="1"/>
        <rFont val="宋体"/>
        <charset val="134"/>
      </rPr>
      <t>千瓦分布式光伏发电项目</t>
    </r>
  </si>
  <si>
    <t>冯润玉</t>
  </si>
  <si>
    <r>
      <rPr>
        <sz val="10"/>
        <color theme="1"/>
        <rFont val="宋体"/>
        <charset val="134"/>
      </rPr>
      <t>冯润玉张槎街道</t>
    </r>
    <r>
      <rPr>
        <sz val="10"/>
        <color theme="1"/>
        <rFont val="Times New Roman"/>
        <charset val="134"/>
      </rPr>
      <t>9.5</t>
    </r>
    <r>
      <rPr>
        <sz val="10"/>
        <color theme="1"/>
        <rFont val="宋体"/>
        <charset val="134"/>
      </rPr>
      <t>千瓦光伏分布式光伏发电项目</t>
    </r>
  </si>
  <si>
    <t>关宗怀</t>
  </si>
  <si>
    <r>
      <rPr>
        <sz val="10"/>
        <color theme="1"/>
        <rFont val="宋体"/>
        <charset val="134"/>
      </rPr>
      <t>关宗怀佛山市禅城区南庄镇</t>
    </r>
    <r>
      <rPr>
        <sz val="10"/>
        <color theme="1"/>
        <rFont val="Times New Roman"/>
        <charset val="134"/>
      </rPr>
      <t>12</t>
    </r>
    <r>
      <rPr>
        <sz val="10"/>
        <color theme="1"/>
        <rFont val="宋体"/>
        <charset val="134"/>
      </rPr>
      <t>千瓦分布式光伏发电项目</t>
    </r>
  </si>
  <si>
    <t>罗泳松</t>
  </si>
  <si>
    <r>
      <rPr>
        <sz val="10"/>
        <color theme="1"/>
        <rFont val="宋体"/>
        <charset val="134"/>
      </rPr>
      <t>罗泳松佛山市禅城区南庄镇</t>
    </r>
    <r>
      <rPr>
        <sz val="10"/>
        <color theme="1"/>
        <rFont val="Times New Roman"/>
        <charset val="134"/>
      </rPr>
      <t>11.4</t>
    </r>
    <r>
      <rPr>
        <sz val="10"/>
        <color theme="1"/>
        <rFont val="宋体"/>
        <charset val="134"/>
      </rPr>
      <t>千瓦分布式光伏发电项目</t>
    </r>
  </si>
  <si>
    <t>张福培</t>
  </si>
  <si>
    <r>
      <rPr>
        <sz val="10"/>
        <color theme="1"/>
        <rFont val="宋体"/>
        <charset val="134"/>
      </rPr>
      <t>张福培石湾街道</t>
    </r>
    <r>
      <rPr>
        <sz val="10"/>
        <color theme="1"/>
        <rFont val="Times New Roman"/>
        <charset val="134"/>
      </rPr>
      <t>15.68</t>
    </r>
    <r>
      <rPr>
        <sz val="10"/>
        <color theme="1"/>
        <rFont val="宋体"/>
        <charset val="134"/>
      </rPr>
      <t>千瓦分布式光伏发电项目</t>
    </r>
  </si>
  <si>
    <t>招世昌</t>
  </si>
  <si>
    <r>
      <rPr>
        <sz val="10"/>
        <color theme="1"/>
        <rFont val="宋体"/>
        <charset val="134"/>
      </rPr>
      <t>招世昌南庄镇</t>
    </r>
    <r>
      <rPr>
        <sz val="10"/>
        <color theme="1"/>
        <rFont val="Times New Roman"/>
        <charset val="134"/>
      </rPr>
      <t>10</t>
    </r>
    <r>
      <rPr>
        <sz val="10"/>
        <color theme="1"/>
        <rFont val="宋体"/>
        <charset val="134"/>
      </rPr>
      <t>千瓦分布式光伏发电项目</t>
    </r>
  </si>
  <si>
    <t>罗锐胜</t>
  </si>
  <si>
    <r>
      <rPr>
        <sz val="10"/>
        <color theme="1"/>
        <rFont val="宋体"/>
        <charset val="134"/>
      </rPr>
      <t>罗锐胜禅城区南庄镇罗南东兴村</t>
    </r>
    <r>
      <rPr>
        <sz val="10"/>
        <color theme="1"/>
        <rFont val="Times New Roman"/>
        <charset val="134"/>
      </rPr>
      <t>11</t>
    </r>
    <r>
      <rPr>
        <sz val="10"/>
        <color theme="1"/>
        <rFont val="宋体"/>
        <charset val="134"/>
      </rPr>
      <t>千瓦分布式光伏发电项目</t>
    </r>
  </si>
  <si>
    <t>陈伟生</t>
  </si>
  <si>
    <r>
      <rPr>
        <sz val="10"/>
        <color theme="1"/>
        <rFont val="宋体"/>
        <charset val="134"/>
      </rPr>
      <t>陈伟生佛山市禅城区南庄镇</t>
    </r>
    <r>
      <rPr>
        <sz val="10"/>
        <color theme="1"/>
        <rFont val="Times New Roman"/>
        <charset val="134"/>
      </rPr>
      <t>10</t>
    </r>
    <r>
      <rPr>
        <sz val="10"/>
        <color theme="1"/>
        <rFont val="宋体"/>
        <charset val="134"/>
      </rPr>
      <t>千瓦分布式光伏发电项目</t>
    </r>
  </si>
  <si>
    <t>陈铭初</t>
  </si>
  <si>
    <r>
      <rPr>
        <sz val="10"/>
        <color theme="1"/>
        <rFont val="宋体"/>
        <charset val="134"/>
      </rPr>
      <t>陈铭初禅城区张槎街道</t>
    </r>
    <r>
      <rPr>
        <sz val="10"/>
        <color theme="1"/>
        <rFont val="Times New Roman"/>
        <charset val="134"/>
      </rPr>
      <t>10</t>
    </r>
    <r>
      <rPr>
        <sz val="10"/>
        <color theme="1"/>
        <rFont val="宋体"/>
        <charset val="134"/>
      </rPr>
      <t>千瓦分布式光伏发电项目</t>
    </r>
  </si>
  <si>
    <t>陈嘉文</t>
  </si>
  <si>
    <r>
      <rPr>
        <sz val="10"/>
        <color theme="1"/>
        <rFont val="宋体"/>
        <charset val="134"/>
      </rPr>
      <t>陈嘉文禅城区南庄镇</t>
    </r>
    <r>
      <rPr>
        <sz val="10"/>
        <color theme="1"/>
        <rFont val="Times New Roman"/>
        <charset val="134"/>
      </rPr>
      <t>43.12</t>
    </r>
    <r>
      <rPr>
        <sz val="10"/>
        <color theme="1"/>
        <rFont val="宋体"/>
        <charset val="134"/>
      </rPr>
      <t>千瓦分布式光伏发电项目</t>
    </r>
  </si>
  <si>
    <t>陈广沃</t>
  </si>
  <si>
    <r>
      <rPr>
        <sz val="10"/>
        <color theme="1"/>
        <rFont val="宋体"/>
        <charset val="134"/>
      </rPr>
      <t>陈广沃禅城区张槎街道</t>
    </r>
    <r>
      <rPr>
        <sz val="10"/>
        <color theme="1"/>
        <rFont val="Times New Roman"/>
        <charset val="134"/>
      </rPr>
      <t>9.72</t>
    </r>
    <r>
      <rPr>
        <sz val="10"/>
        <color theme="1"/>
        <rFont val="宋体"/>
        <charset val="134"/>
      </rPr>
      <t>千瓦分布式光伏发电项目　</t>
    </r>
  </si>
  <si>
    <r>
      <rPr>
        <sz val="10"/>
        <color theme="1"/>
        <rFont val="宋体"/>
        <charset val="134"/>
      </rPr>
      <t>陈广沃禅城区张槎街</t>
    </r>
    <r>
      <rPr>
        <sz val="10"/>
        <color theme="1"/>
        <rFont val="Times New Roman"/>
        <charset val="134"/>
      </rPr>
      <t>13.68</t>
    </r>
    <r>
      <rPr>
        <sz val="10"/>
        <color theme="1"/>
        <rFont val="宋体"/>
        <charset val="134"/>
      </rPr>
      <t>千瓦分布式光伏发电项目　</t>
    </r>
  </si>
  <si>
    <t>岑森闻</t>
  </si>
  <si>
    <r>
      <rPr>
        <sz val="10"/>
        <color theme="1"/>
        <rFont val="宋体"/>
        <charset val="134"/>
      </rPr>
      <t>岑森闻石湾街道</t>
    </r>
    <r>
      <rPr>
        <sz val="10"/>
        <color theme="1"/>
        <rFont val="Times New Roman"/>
        <charset val="134"/>
      </rPr>
      <t>11.34</t>
    </r>
    <r>
      <rPr>
        <sz val="10"/>
        <color theme="1"/>
        <rFont val="宋体"/>
        <charset val="134"/>
      </rPr>
      <t>千瓦光伏分布式光伏发电项目</t>
    </r>
  </si>
  <si>
    <t>陈伟强</t>
  </si>
  <si>
    <r>
      <rPr>
        <sz val="10"/>
        <color theme="1"/>
        <rFont val="宋体"/>
        <charset val="134"/>
      </rPr>
      <t>陈伟强禅城区张槎街道</t>
    </r>
    <r>
      <rPr>
        <sz val="10"/>
        <color theme="1"/>
        <rFont val="Times New Roman"/>
        <charset val="134"/>
      </rPr>
      <t>6.48</t>
    </r>
    <r>
      <rPr>
        <sz val="10"/>
        <color theme="1"/>
        <rFont val="宋体"/>
        <charset val="134"/>
      </rPr>
      <t>千瓦分布式光伏发电项目　</t>
    </r>
  </si>
  <si>
    <r>
      <rPr>
        <sz val="10"/>
        <color theme="1"/>
        <rFont val="宋体"/>
        <charset val="134"/>
      </rPr>
      <t>陈伟强禅城区张槎街道</t>
    </r>
    <r>
      <rPr>
        <sz val="10"/>
        <color theme="1"/>
        <rFont val="Times New Roman"/>
        <charset val="134"/>
      </rPr>
      <t>16.2</t>
    </r>
    <r>
      <rPr>
        <sz val="10"/>
        <color theme="1"/>
        <rFont val="宋体"/>
        <charset val="134"/>
      </rPr>
      <t>千瓦分布式光伏发电项目　</t>
    </r>
  </si>
  <si>
    <t>陈成良</t>
  </si>
  <si>
    <r>
      <rPr>
        <sz val="10"/>
        <color theme="1"/>
        <rFont val="宋体"/>
        <charset val="134"/>
      </rPr>
      <t>陈成良禅城区张槎街道</t>
    </r>
    <r>
      <rPr>
        <sz val="10"/>
        <color theme="1"/>
        <rFont val="Times New Roman"/>
        <charset val="134"/>
      </rPr>
      <t>7.83</t>
    </r>
    <r>
      <rPr>
        <sz val="10"/>
        <color theme="1"/>
        <rFont val="宋体"/>
        <charset val="134"/>
      </rPr>
      <t>千瓦分布式光伏发电项目　　</t>
    </r>
  </si>
  <si>
    <t>庞家显</t>
  </si>
  <si>
    <r>
      <rPr>
        <sz val="10"/>
        <color theme="1"/>
        <rFont val="宋体"/>
        <charset val="134"/>
      </rPr>
      <t>庞家显张槎街道</t>
    </r>
    <r>
      <rPr>
        <sz val="10"/>
        <color theme="1"/>
        <rFont val="Times New Roman"/>
        <charset val="134"/>
      </rPr>
      <t>13.92</t>
    </r>
    <r>
      <rPr>
        <sz val="10"/>
        <color theme="1"/>
        <rFont val="宋体"/>
        <charset val="134"/>
      </rPr>
      <t>千伏分布式光伏发电项目</t>
    </r>
  </si>
  <si>
    <t>谭汝镜</t>
  </si>
  <si>
    <r>
      <rPr>
        <sz val="10"/>
        <color theme="1"/>
        <rFont val="宋体"/>
        <charset val="134"/>
      </rPr>
      <t>谭汝镜禅城区南庄镇</t>
    </r>
    <r>
      <rPr>
        <sz val="10"/>
        <color theme="1"/>
        <rFont val="Times New Roman"/>
        <charset val="134"/>
      </rPr>
      <t>6.5</t>
    </r>
    <r>
      <rPr>
        <sz val="10"/>
        <color theme="1"/>
        <rFont val="宋体"/>
        <charset val="134"/>
      </rPr>
      <t>千瓦分布式光伏发电项目　</t>
    </r>
  </si>
  <si>
    <t>谭汝坚</t>
  </si>
  <si>
    <r>
      <rPr>
        <sz val="10"/>
        <color theme="1"/>
        <rFont val="宋体"/>
        <charset val="134"/>
      </rPr>
      <t>谭汝坚禅城区南庄镇</t>
    </r>
    <r>
      <rPr>
        <sz val="10"/>
        <color theme="1"/>
        <rFont val="Times New Roman"/>
        <charset val="134"/>
      </rPr>
      <t>14</t>
    </r>
    <r>
      <rPr>
        <sz val="10"/>
        <color theme="1"/>
        <rFont val="宋体"/>
        <charset val="134"/>
      </rPr>
      <t>千瓦分布式光伏发电项目　</t>
    </r>
  </si>
  <si>
    <t>陆汗根</t>
  </si>
  <si>
    <r>
      <rPr>
        <sz val="10"/>
        <color theme="1"/>
        <rFont val="宋体"/>
        <charset val="134"/>
      </rPr>
      <t>陆汗根禅城区南庄镇</t>
    </r>
    <r>
      <rPr>
        <sz val="10"/>
        <color theme="1"/>
        <rFont val="Times New Roman"/>
        <charset val="134"/>
      </rPr>
      <t>5.7</t>
    </r>
    <r>
      <rPr>
        <sz val="10"/>
        <color theme="1"/>
        <rFont val="宋体"/>
        <charset val="134"/>
      </rPr>
      <t>千瓦分布式光伏发电项目　</t>
    </r>
  </si>
  <si>
    <t>罗意娟</t>
  </si>
  <si>
    <r>
      <rPr>
        <sz val="10"/>
        <color theme="1"/>
        <rFont val="宋体"/>
        <charset val="134"/>
      </rPr>
      <t>罗意娟禅城区南庄镇</t>
    </r>
    <r>
      <rPr>
        <sz val="10"/>
        <color theme="1"/>
        <rFont val="Times New Roman"/>
        <charset val="134"/>
      </rPr>
      <t>10.92</t>
    </r>
    <r>
      <rPr>
        <sz val="10"/>
        <color theme="1"/>
        <rFont val="宋体"/>
        <charset val="134"/>
      </rPr>
      <t>千瓦分布式光伏发电项目　</t>
    </r>
  </si>
  <si>
    <t>谭祖开</t>
  </si>
  <si>
    <r>
      <rPr>
        <sz val="10"/>
        <color theme="1"/>
        <rFont val="宋体"/>
        <charset val="134"/>
      </rPr>
      <t>谭祖开禅城区南庄镇</t>
    </r>
    <r>
      <rPr>
        <sz val="10"/>
        <color theme="1"/>
        <rFont val="Times New Roman"/>
        <charset val="134"/>
      </rPr>
      <t>13.96</t>
    </r>
    <r>
      <rPr>
        <sz val="10"/>
        <color theme="1"/>
        <rFont val="宋体"/>
        <charset val="134"/>
      </rPr>
      <t>千瓦分布式光伏发电项目　</t>
    </r>
  </si>
  <si>
    <t>关宝健</t>
  </si>
  <si>
    <r>
      <rPr>
        <sz val="10"/>
        <color theme="1"/>
        <rFont val="宋体"/>
        <charset val="134"/>
      </rPr>
      <t>关宝健禅城区南庄镇</t>
    </r>
    <r>
      <rPr>
        <sz val="10"/>
        <color theme="1"/>
        <rFont val="Times New Roman"/>
        <charset val="134"/>
      </rPr>
      <t>16.2</t>
    </r>
    <r>
      <rPr>
        <sz val="10"/>
        <color theme="1"/>
        <rFont val="宋体"/>
        <charset val="134"/>
      </rPr>
      <t>千瓦分布式光伏发电项目　</t>
    </r>
  </si>
  <si>
    <t>关志坚</t>
  </si>
  <si>
    <r>
      <rPr>
        <sz val="10"/>
        <color theme="1"/>
        <rFont val="宋体"/>
        <charset val="134"/>
      </rPr>
      <t>关志坚禅城区南庄镇</t>
    </r>
    <r>
      <rPr>
        <sz val="10"/>
        <color theme="1"/>
        <rFont val="Times New Roman"/>
        <charset val="134"/>
      </rPr>
      <t>13</t>
    </r>
    <r>
      <rPr>
        <sz val="10"/>
        <color theme="1"/>
        <rFont val="宋体"/>
        <charset val="134"/>
      </rPr>
      <t>千瓦分布式光伏发电项目　</t>
    </r>
  </si>
  <si>
    <t>招伟海</t>
  </si>
  <si>
    <r>
      <rPr>
        <sz val="10"/>
        <color theme="1"/>
        <rFont val="宋体"/>
        <charset val="134"/>
      </rPr>
      <t>招伟海禅城区张槎街道</t>
    </r>
    <r>
      <rPr>
        <sz val="10"/>
        <color theme="1"/>
        <rFont val="Times New Roman"/>
        <charset val="134"/>
      </rPr>
      <t>14.21</t>
    </r>
    <r>
      <rPr>
        <sz val="10"/>
        <color theme="1"/>
        <rFont val="宋体"/>
        <charset val="134"/>
      </rPr>
      <t>千瓦分布式光伏发电项目</t>
    </r>
  </si>
  <si>
    <t>潘枝</t>
  </si>
  <si>
    <r>
      <rPr>
        <sz val="10"/>
        <color theme="1"/>
        <rFont val="宋体"/>
        <charset val="134"/>
      </rPr>
      <t>潘枝禅城区南庄镇</t>
    </r>
    <r>
      <rPr>
        <sz val="10"/>
        <color theme="1"/>
        <rFont val="Times New Roman"/>
        <charset val="134"/>
      </rPr>
      <t>14</t>
    </r>
    <r>
      <rPr>
        <sz val="10"/>
        <color theme="1"/>
        <rFont val="宋体"/>
        <charset val="134"/>
      </rPr>
      <t>千瓦分布式光伏发电项目</t>
    </r>
  </si>
  <si>
    <t>罗润强</t>
  </si>
  <si>
    <r>
      <rPr>
        <sz val="10"/>
        <color theme="1"/>
        <rFont val="宋体"/>
        <charset val="134"/>
      </rPr>
      <t>罗润强禅城区南庄镇</t>
    </r>
    <r>
      <rPr>
        <sz val="10"/>
        <color theme="1"/>
        <rFont val="Times New Roman"/>
        <charset val="134"/>
      </rPr>
      <t>7</t>
    </r>
    <r>
      <rPr>
        <sz val="10"/>
        <color theme="1"/>
        <rFont val="宋体"/>
        <charset val="134"/>
      </rPr>
      <t>千瓦分布式光伏发电项目</t>
    </r>
  </si>
  <si>
    <t>罗炳成</t>
  </si>
  <si>
    <r>
      <rPr>
        <sz val="10"/>
        <color theme="1"/>
        <rFont val="宋体"/>
        <charset val="134"/>
      </rPr>
      <t>罗炳成禅城区南庄镇</t>
    </r>
    <r>
      <rPr>
        <sz val="10"/>
        <color theme="1"/>
        <rFont val="Times New Roman"/>
        <charset val="134"/>
      </rPr>
      <t>15</t>
    </r>
    <r>
      <rPr>
        <sz val="10"/>
        <color theme="1"/>
        <rFont val="宋体"/>
        <charset val="134"/>
      </rPr>
      <t>千瓦分布式光伏发电项目</t>
    </r>
  </si>
  <si>
    <t>陆广源</t>
  </si>
  <si>
    <r>
      <rPr>
        <sz val="10"/>
        <color theme="1"/>
        <rFont val="宋体"/>
        <charset val="134"/>
      </rPr>
      <t>陆广源禅城区南庄镇</t>
    </r>
    <r>
      <rPr>
        <sz val="10"/>
        <color theme="1"/>
        <rFont val="Times New Roman"/>
        <charset val="134"/>
      </rPr>
      <t>7</t>
    </r>
    <r>
      <rPr>
        <sz val="10"/>
        <color theme="1"/>
        <rFont val="宋体"/>
        <charset val="134"/>
      </rPr>
      <t>千瓦分布式光伏发电项目</t>
    </r>
  </si>
  <si>
    <t>陆耀基</t>
  </si>
  <si>
    <r>
      <rPr>
        <sz val="10"/>
        <color theme="1"/>
        <rFont val="宋体"/>
        <charset val="134"/>
      </rPr>
      <t>陆耀基禅城区南庄镇</t>
    </r>
    <r>
      <rPr>
        <sz val="10"/>
        <color theme="1"/>
        <rFont val="Times New Roman"/>
        <charset val="134"/>
      </rPr>
      <t>9</t>
    </r>
    <r>
      <rPr>
        <sz val="10"/>
        <color theme="1"/>
        <rFont val="宋体"/>
        <charset val="134"/>
      </rPr>
      <t>千瓦分布式光伏发电项目</t>
    </r>
  </si>
  <si>
    <t>黄桂凤</t>
  </si>
  <si>
    <r>
      <rPr>
        <sz val="10"/>
        <color theme="1"/>
        <rFont val="宋体"/>
        <charset val="134"/>
      </rPr>
      <t>黄桂凤禅城区南庄镇</t>
    </r>
    <r>
      <rPr>
        <sz val="10"/>
        <color theme="1"/>
        <rFont val="Times New Roman"/>
        <charset val="134"/>
      </rPr>
      <t>11.97</t>
    </r>
    <r>
      <rPr>
        <sz val="10"/>
        <color theme="1"/>
        <rFont val="宋体"/>
        <charset val="134"/>
      </rPr>
      <t>千瓦分布式光伏发电项目</t>
    </r>
  </si>
  <si>
    <t>林光</t>
  </si>
  <si>
    <r>
      <rPr>
        <sz val="10"/>
        <color theme="1"/>
        <rFont val="宋体"/>
        <charset val="134"/>
      </rPr>
      <t>林光禅城区南庄镇</t>
    </r>
    <r>
      <rPr>
        <sz val="10"/>
        <color theme="1"/>
        <rFont val="Times New Roman"/>
        <charset val="134"/>
      </rPr>
      <t>18</t>
    </r>
    <r>
      <rPr>
        <sz val="10"/>
        <color theme="1"/>
        <rFont val="宋体"/>
        <charset val="134"/>
      </rPr>
      <t>千瓦分布式光伏发电项目</t>
    </r>
  </si>
  <si>
    <t>罗文铭</t>
  </si>
  <si>
    <r>
      <rPr>
        <sz val="10"/>
        <color theme="1"/>
        <rFont val="宋体"/>
        <charset val="134"/>
      </rPr>
      <t>罗文铭禅城区南庄镇</t>
    </r>
    <r>
      <rPr>
        <sz val="10"/>
        <color theme="1"/>
        <rFont val="Times New Roman"/>
        <charset val="134"/>
      </rPr>
      <t>18</t>
    </r>
    <r>
      <rPr>
        <sz val="10"/>
        <color theme="1"/>
        <rFont val="宋体"/>
        <charset val="134"/>
      </rPr>
      <t>千瓦分布式光伏发电项目</t>
    </r>
  </si>
  <si>
    <t>关孝桐</t>
  </si>
  <si>
    <r>
      <rPr>
        <sz val="10"/>
        <color theme="1"/>
        <rFont val="宋体"/>
        <charset val="134"/>
      </rPr>
      <t>关孝桐禅城区南庄镇</t>
    </r>
    <r>
      <rPr>
        <sz val="10"/>
        <color theme="1"/>
        <rFont val="Times New Roman"/>
        <charset val="134"/>
      </rPr>
      <t>13</t>
    </r>
    <r>
      <rPr>
        <sz val="10"/>
        <color theme="1"/>
        <rFont val="宋体"/>
        <charset val="134"/>
      </rPr>
      <t>千瓦分布式光伏发电项目</t>
    </r>
  </si>
  <si>
    <t>罗文章</t>
  </si>
  <si>
    <r>
      <rPr>
        <sz val="10"/>
        <color theme="1"/>
        <rFont val="宋体"/>
        <charset val="134"/>
      </rPr>
      <t>罗文章禅城区南庄镇</t>
    </r>
    <r>
      <rPr>
        <sz val="10"/>
        <color theme="1"/>
        <rFont val="Times New Roman"/>
        <charset val="134"/>
      </rPr>
      <t>11</t>
    </r>
    <r>
      <rPr>
        <sz val="10"/>
        <color theme="1"/>
        <rFont val="宋体"/>
        <charset val="134"/>
      </rPr>
      <t>千瓦分布式光伏发电项目</t>
    </r>
  </si>
  <si>
    <t>陈炳高</t>
  </si>
  <si>
    <r>
      <rPr>
        <sz val="10"/>
        <color theme="1"/>
        <rFont val="宋体"/>
        <charset val="134"/>
      </rPr>
      <t>陈炳高禅城区张槎街道</t>
    </r>
    <r>
      <rPr>
        <sz val="10"/>
        <color theme="1"/>
        <rFont val="Times New Roman"/>
        <charset val="134"/>
      </rPr>
      <t>6</t>
    </r>
    <r>
      <rPr>
        <sz val="10"/>
        <color theme="1"/>
        <rFont val="宋体"/>
        <charset val="134"/>
      </rPr>
      <t>千瓦分布式光伏发电项目</t>
    </r>
  </si>
  <si>
    <t>罗玉定</t>
  </si>
  <si>
    <r>
      <rPr>
        <sz val="10"/>
        <color theme="1"/>
        <rFont val="宋体"/>
        <charset val="134"/>
      </rPr>
      <t>罗玉定禅城区南庄镇</t>
    </r>
    <r>
      <rPr>
        <sz val="10"/>
        <color theme="1"/>
        <rFont val="Times New Roman"/>
        <charset val="134"/>
      </rPr>
      <t>17</t>
    </r>
    <r>
      <rPr>
        <sz val="10"/>
        <color theme="1"/>
        <rFont val="宋体"/>
        <charset val="134"/>
      </rPr>
      <t>千瓦分布式光伏发电项目</t>
    </r>
  </si>
  <si>
    <t>谭锦成</t>
  </si>
  <si>
    <r>
      <rPr>
        <sz val="10"/>
        <color theme="1"/>
        <rFont val="宋体"/>
        <charset val="134"/>
      </rPr>
      <t>谭锦成禅城区张槎街道</t>
    </r>
    <r>
      <rPr>
        <sz val="10"/>
        <color theme="1"/>
        <rFont val="Times New Roman"/>
        <charset val="134"/>
      </rPr>
      <t>13</t>
    </r>
    <r>
      <rPr>
        <sz val="10"/>
        <color theme="1"/>
        <rFont val="宋体"/>
        <charset val="134"/>
      </rPr>
      <t>千瓦分布式光伏发电项目</t>
    </r>
  </si>
  <si>
    <r>
      <rPr>
        <sz val="10"/>
        <color theme="1"/>
        <rFont val="宋体"/>
        <charset val="134"/>
      </rPr>
      <t>罗丽纯</t>
    </r>
    <r>
      <rPr>
        <sz val="10"/>
        <color theme="1"/>
        <rFont val="Times New Roman"/>
        <charset val="134"/>
      </rPr>
      <t xml:space="preserve">
</t>
    </r>
    <r>
      <rPr>
        <sz val="10"/>
        <color theme="1"/>
        <rFont val="宋体"/>
        <charset val="134"/>
      </rPr>
      <t>（增容）</t>
    </r>
  </si>
  <si>
    <r>
      <rPr>
        <sz val="10"/>
        <color theme="1"/>
        <rFont val="宋体"/>
        <charset val="134"/>
      </rPr>
      <t>罗丽纯禅城区南庄镇</t>
    </r>
    <r>
      <rPr>
        <sz val="10"/>
        <color theme="1"/>
        <rFont val="Times New Roman"/>
        <charset val="134"/>
      </rPr>
      <t>13.44</t>
    </r>
    <r>
      <rPr>
        <sz val="10"/>
        <color theme="1"/>
        <rFont val="宋体"/>
        <charset val="134"/>
      </rPr>
      <t>千瓦分布式光伏发电项目</t>
    </r>
  </si>
  <si>
    <t>何日胜</t>
  </si>
  <si>
    <r>
      <rPr>
        <sz val="10"/>
        <color theme="1"/>
        <rFont val="宋体"/>
        <charset val="134"/>
      </rPr>
      <t>何日胜禅城区张槎街道</t>
    </r>
    <r>
      <rPr>
        <sz val="10"/>
        <color theme="1"/>
        <rFont val="Times New Roman"/>
        <charset val="134"/>
      </rPr>
      <t>6</t>
    </r>
    <r>
      <rPr>
        <sz val="10"/>
        <color theme="1"/>
        <rFont val="宋体"/>
        <charset val="134"/>
      </rPr>
      <t>千瓦分布式光伏发电项目</t>
    </r>
  </si>
  <si>
    <t>沈校华</t>
  </si>
  <si>
    <r>
      <rPr>
        <sz val="10"/>
        <color theme="1"/>
        <rFont val="宋体"/>
        <charset val="134"/>
      </rPr>
      <t>沈校胜禅城区南庄镇</t>
    </r>
    <r>
      <rPr>
        <sz val="10"/>
        <color theme="1"/>
        <rFont val="Times New Roman"/>
        <charset val="134"/>
      </rPr>
      <t>14</t>
    </r>
    <r>
      <rPr>
        <sz val="10"/>
        <color theme="1"/>
        <rFont val="宋体"/>
        <charset val="134"/>
      </rPr>
      <t>千瓦分布式光伏发电项目</t>
    </r>
  </si>
  <si>
    <t>关年福</t>
  </si>
  <si>
    <r>
      <rPr>
        <sz val="10"/>
        <color theme="1"/>
        <rFont val="宋体"/>
        <charset val="134"/>
      </rPr>
      <t>关年福禅城区南庄镇</t>
    </r>
    <r>
      <rPr>
        <sz val="10"/>
        <color theme="1"/>
        <rFont val="Times New Roman"/>
        <charset val="134"/>
      </rPr>
      <t>7</t>
    </r>
    <r>
      <rPr>
        <sz val="10"/>
        <color theme="1"/>
        <rFont val="宋体"/>
        <charset val="134"/>
      </rPr>
      <t>千瓦分布式光伏发电项目</t>
    </r>
  </si>
  <si>
    <t>陈永昌</t>
  </si>
  <si>
    <r>
      <rPr>
        <sz val="10"/>
        <color theme="1"/>
        <rFont val="宋体"/>
        <charset val="134"/>
      </rPr>
      <t>陈永昌禅城区张槎街道</t>
    </r>
    <r>
      <rPr>
        <sz val="10"/>
        <color theme="1"/>
        <rFont val="Times New Roman"/>
        <charset val="134"/>
      </rPr>
      <t>5.6</t>
    </r>
    <r>
      <rPr>
        <sz val="10"/>
        <color theme="1"/>
        <rFont val="宋体"/>
        <charset val="134"/>
      </rPr>
      <t>千瓦分布式光伏发电项目</t>
    </r>
  </si>
  <si>
    <t>李润金</t>
  </si>
  <si>
    <r>
      <rPr>
        <sz val="10"/>
        <color theme="1"/>
        <rFont val="宋体"/>
        <charset val="134"/>
      </rPr>
      <t>李润金禅城区南庄镇</t>
    </r>
    <r>
      <rPr>
        <sz val="10"/>
        <color theme="1"/>
        <rFont val="Times New Roman"/>
        <charset val="134"/>
      </rPr>
      <t>24.64</t>
    </r>
    <r>
      <rPr>
        <sz val="10"/>
        <color theme="1"/>
        <rFont val="宋体"/>
        <charset val="134"/>
      </rPr>
      <t>千瓦分布式光伏发电项目</t>
    </r>
  </si>
  <si>
    <t>黎汝潮</t>
  </si>
  <si>
    <r>
      <rPr>
        <sz val="10"/>
        <color theme="1"/>
        <rFont val="宋体"/>
        <charset val="134"/>
      </rPr>
      <t>黎汝潮禅城区南庄镇</t>
    </r>
    <r>
      <rPr>
        <sz val="10"/>
        <color theme="1"/>
        <rFont val="Times New Roman"/>
        <charset val="134"/>
      </rPr>
      <t>13.44</t>
    </r>
    <r>
      <rPr>
        <sz val="10"/>
        <color theme="1"/>
        <rFont val="宋体"/>
        <charset val="134"/>
      </rPr>
      <t>千瓦分布式光伏发电项目</t>
    </r>
  </si>
  <si>
    <t>陆文源</t>
  </si>
  <si>
    <r>
      <rPr>
        <sz val="10"/>
        <color theme="1"/>
        <rFont val="宋体"/>
        <charset val="134"/>
      </rPr>
      <t>陆文源禅城区南庄镇</t>
    </r>
    <r>
      <rPr>
        <sz val="10"/>
        <color theme="1"/>
        <rFont val="Times New Roman"/>
        <charset val="134"/>
      </rPr>
      <t>14</t>
    </r>
    <r>
      <rPr>
        <sz val="10"/>
        <color theme="1"/>
        <rFont val="宋体"/>
        <charset val="134"/>
      </rPr>
      <t>千瓦分布式光伏发电项目</t>
    </r>
  </si>
  <si>
    <t>冼凤银</t>
  </si>
  <si>
    <r>
      <rPr>
        <sz val="10"/>
        <color theme="1"/>
        <rFont val="宋体"/>
        <charset val="134"/>
      </rPr>
      <t>冼凤银禅城区南庄镇</t>
    </r>
    <r>
      <rPr>
        <sz val="10"/>
        <color theme="1"/>
        <rFont val="Times New Roman"/>
        <charset val="134"/>
      </rPr>
      <t>12</t>
    </r>
    <r>
      <rPr>
        <sz val="10"/>
        <color theme="1"/>
        <rFont val="宋体"/>
        <charset val="134"/>
      </rPr>
      <t>千瓦分布式光伏发电项目</t>
    </r>
  </si>
  <si>
    <t>孔繁钊</t>
  </si>
  <si>
    <r>
      <rPr>
        <sz val="10"/>
        <color theme="1"/>
        <rFont val="宋体"/>
        <charset val="134"/>
      </rPr>
      <t>孔繁钊禅城区南庄镇</t>
    </r>
    <r>
      <rPr>
        <sz val="10"/>
        <color theme="1"/>
        <rFont val="Times New Roman"/>
        <charset val="134"/>
      </rPr>
      <t>4</t>
    </r>
    <r>
      <rPr>
        <sz val="10"/>
        <color theme="1"/>
        <rFont val="宋体"/>
        <charset val="134"/>
      </rPr>
      <t>千瓦分布式光伏发电项目</t>
    </r>
  </si>
  <si>
    <t>梁镜雄</t>
  </si>
  <si>
    <r>
      <rPr>
        <sz val="10"/>
        <color theme="1"/>
        <rFont val="宋体"/>
        <charset val="134"/>
      </rPr>
      <t>梁镜雄禅城区南庄镇</t>
    </r>
    <r>
      <rPr>
        <sz val="10"/>
        <color theme="1"/>
        <rFont val="Times New Roman"/>
        <charset val="134"/>
      </rPr>
      <t>14</t>
    </r>
    <r>
      <rPr>
        <sz val="10"/>
        <color theme="1"/>
        <rFont val="宋体"/>
        <charset val="134"/>
      </rPr>
      <t>千瓦分布式光伏发电项目</t>
    </r>
  </si>
  <si>
    <t>谭永洪</t>
  </si>
  <si>
    <r>
      <rPr>
        <sz val="10"/>
        <color theme="1"/>
        <rFont val="宋体"/>
        <charset val="134"/>
      </rPr>
      <t>谭永洪禅城区南庄镇</t>
    </r>
    <r>
      <rPr>
        <sz val="10"/>
        <color theme="1"/>
        <rFont val="Times New Roman"/>
        <charset val="134"/>
      </rPr>
      <t>7</t>
    </r>
    <r>
      <rPr>
        <sz val="10"/>
        <color theme="1"/>
        <rFont val="宋体"/>
        <charset val="134"/>
      </rPr>
      <t>千瓦分布式光伏发电项目</t>
    </r>
  </si>
  <si>
    <r>
      <rPr>
        <sz val="10"/>
        <color theme="1"/>
        <rFont val="宋体"/>
        <charset val="134"/>
      </rPr>
      <t>孔繁钊禅城区南庄镇</t>
    </r>
    <r>
      <rPr>
        <sz val="10"/>
        <color theme="1"/>
        <rFont val="Times New Roman"/>
        <charset val="134"/>
      </rPr>
      <t>14</t>
    </r>
    <r>
      <rPr>
        <sz val="10"/>
        <color theme="1"/>
        <rFont val="宋体"/>
        <charset val="134"/>
      </rPr>
      <t>千瓦分布式光伏发电项目</t>
    </r>
  </si>
  <si>
    <t>简培英</t>
  </si>
  <si>
    <r>
      <rPr>
        <sz val="10"/>
        <color theme="1"/>
        <rFont val="宋体"/>
        <charset val="134"/>
      </rPr>
      <t>简培英禅城区南庄镇</t>
    </r>
    <r>
      <rPr>
        <sz val="10"/>
        <color theme="1"/>
        <rFont val="Times New Roman"/>
        <charset val="134"/>
      </rPr>
      <t>6.72</t>
    </r>
    <r>
      <rPr>
        <sz val="10"/>
        <color theme="1"/>
        <rFont val="宋体"/>
        <charset val="134"/>
      </rPr>
      <t>千瓦分布式光伏发电项目</t>
    </r>
  </si>
  <si>
    <t>谭贵</t>
  </si>
  <si>
    <r>
      <rPr>
        <sz val="10"/>
        <color theme="1"/>
        <rFont val="宋体"/>
        <charset val="134"/>
      </rPr>
      <t>谭贵禅城区张槎街道</t>
    </r>
    <r>
      <rPr>
        <sz val="10"/>
        <color theme="1"/>
        <rFont val="Times New Roman"/>
        <charset val="134"/>
      </rPr>
      <t>7.98</t>
    </r>
    <r>
      <rPr>
        <sz val="10"/>
        <color theme="1"/>
        <rFont val="宋体"/>
        <charset val="134"/>
      </rPr>
      <t>千瓦分布式光伏发电项目</t>
    </r>
  </si>
  <si>
    <t>陈伟新</t>
  </si>
  <si>
    <r>
      <rPr>
        <sz val="10"/>
        <color theme="1"/>
        <rFont val="宋体"/>
        <charset val="134"/>
      </rPr>
      <t>陈伟新禅城区张槎街道</t>
    </r>
    <r>
      <rPr>
        <sz val="10"/>
        <color theme="1"/>
        <rFont val="Times New Roman"/>
        <charset val="134"/>
      </rPr>
      <t>17.1</t>
    </r>
    <r>
      <rPr>
        <sz val="10"/>
        <color theme="1"/>
        <rFont val="宋体"/>
        <charset val="134"/>
      </rPr>
      <t>千瓦光伏分布式光伏发电项目</t>
    </r>
  </si>
  <si>
    <t>谭福朗</t>
  </si>
  <si>
    <r>
      <rPr>
        <sz val="10"/>
        <color theme="1"/>
        <rFont val="宋体"/>
        <charset val="134"/>
      </rPr>
      <t>谭福朗禅城区南庄镇</t>
    </r>
    <r>
      <rPr>
        <sz val="10"/>
        <color theme="1"/>
        <rFont val="Times New Roman"/>
        <charset val="134"/>
      </rPr>
      <t>13.68</t>
    </r>
    <r>
      <rPr>
        <sz val="10"/>
        <color theme="1"/>
        <rFont val="宋体"/>
        <charset val="134"/>
      </rPr>
      <t>千瓦分布式光伏发电项目</t>
    </r>
  </si>
  <si>
    <r>
      <rPr>
        <sz val="10"/>
        <color theme="1"/>
        <rFont val="宋体"/>
        <charset val="134"/>
      </rPr>
      <t>梁灿文</t>
    </r>
    <r>
      <rPr>
        <sz val="10"/>
        <color theme="1"/>
        <rFont val="Times New Roman"/>
        <charset val="134"/>
      </rPr>
      <t xml:space="preserve">
</t>
    </r>
    <r>
      <rPr>
        <sz val="10"/>
        <color theme="1"/>
        <rFont val="宋体"/>
        <charset val="134"/>
      </rPr>
      <t>（增容）</t>
    </r>
  </si>
  <si>
    <r>
      <rPr>
        <sz val="10"/>
        <color theme="1"/>
        <rFont val="宋体"/>
        <charset val="134"/>
      </rPr>
      <t>梁灿文禅城区南庄镇</t>
    </r>
    <r>
      <rPr>
        <sz val="10"/>
        <color theme="1"/>
        <rFont val="Times New Roman"/>
        <charset val="134"/>
      </rPr>
      <t>9.69</t>
    </r>
    <r>
      <rPr>
        <sz val="10"/>
        <color theme="1"/>
        <rFont val="宋体"/>
        <charset val="134"/>
      </rPr>
      <t>千瓦分布式光伏发电项目</t>
    </r>
  </si>
  <si>
    <t>陆德盛</t>
  </si>
  <si>
    <r>
      <rPr>
        <sz val="10"/>
        <color theme="1"/>
        <rFont val="宋体"/>
        <charset val="134"/>
      </rPr>
      <t>陆德盛禅城区南庄镇</t>
    </r>
    <r>
      <rPr>
        <sz val="10"/>
        <color theme="1"/>
        <rFont val="Times New Roman"/>
        <charset val="134"/>
      </rPr>
      <t>21</t>
    </r>
    <r>
      <rPr>
        <sz val="10"/>
        <color theme="1"/>
        <rFont val="宋体"/>
        <charset val="134"/>
      </rPr>
      <t>千瓦分布式光伏发电项目</t>
    </r>
  </si>
  <si>
    <t>邓好</t>
  </si>
  <si>
    <r>
      <rPr>
        <sz val="10"/>
        <color theme="1"/>
        <rFont val="宋体"/>
        <charset val="134"/>
      </rPr>
      <t>邓好禅城区南庄镇</t>
    </r>
    <r>
      <rPr>
        <sz val="10"/>
        <color theme="1"/>
        <rFont val="Times New Roman"/>
        <charset val="134"/>
      </rPr>
      <t>17.955</t>
    </r>
    <r>
      <rPr>
        <sz val="10"/>
        <color theme="1"/>
        <rFont val="宋体"/>
        <charset val="134"/>
      </rPr>
      <t>千瓦分布式光伏发电项目</t>
    </r>
  </si>
  <si>
    <t>罗叙纯</t>
  </si>
  <si>
    <r>
      <rPr>
        <sz val="10"/>
        <color theme="1"/>
        <rFont val="宋体"/>
        <charset val="134"/>
      </rPr>
      <t>罗叙纯禅城区南庄镇</t>
    </r>
    <r>
      <rPr>
        <sz val="10"/>
        <color theme="1"/>
        <rFont val="Times New Roman"/>
        <charset val="134"/>
      </rPr>
      <t>7.125</t>
    </r>
    <r>
      <rPr>
        <sz val="10"/>
        <color theme="1"/>
        <rFont val="宋体"/>
        <charset val="134"/>
      </rPr>
      <t>千瓦分布式光伏发电项目</t>
    </r>
  </si>
  <si>
    <t>关秀兴</t>
  </si>
  <si>
    <r>
      <rPr>
        <sz val="10"/>
        <color theme="1"/>
        <rFont val="宋体"/>
        <charset val="134"/>
      </rPr>
      <t>关秀兴佛山市禅城区南庄镇</t>
    </r>
    <r>
      <rPr>
        <sz val="10"/>
        <color theme="1"/>
        <rFont val="Times New Roman"/>
        <charset val="134"/>
      </rPr>
      <t>17.955</t>
    </r>
    <r>
      <rPr>
        <sz val="10"/>
        <color theme="1"/>
        <rFont val="宋体"/>
        <charset val="134"/>
      </rPr>
      <t>千瓦分布式光伏发电项目</t>
    </r>
  </si>
  <si>
    <t>谭立新</t>
  </si>
  <si>
    <r>
      <rPr>
        <sz val="10"/>
        <color theme="1"/>
        <rFont val="宋体"/>
        <charset val="134"/>
      </rPr>
      <t>谭立新禅城区张槎街道</t>
    </r>
    <r>
      <rPr>
        <sz val="10"/>
        <color theme="1"/>
        <rFont val="Times New Roman"/>
        <charset val="134"/>
      </rPr>
      <t>17.96</t>
    </r>
    <r>
      <rPr>
        <sz val="10"/>
        <color theme="1"/>
        <rFont val="宋体"/>
        <charset val="134"/>
      </rPr>
      <t>千瓦分布式光伏发电项目</t>
    </r>
  </si>
  <si>
    <t>陈国权</t>
  </si>
  <si>
    <r>
      <rPr>
        <sz val="10"/>
        <color theme="1"/>
        <rFont val="宋体"/>
        <charset val="134"/>
      </rPr>
      <t>陈国权禅城区张槎街道</t>
    </r>
    <r>
      <rPr>
        <sz val="10"/>
        <color theme="1"/>
        <rFont val="Times New Roman"/>
        <charset val="134"/>
      </rPr>
      <t>6.27</t>
    </r>
    <r>
      <rPr>
        <sz val="10"/>
        <color theme="1"/>
        <rFont val="宋体"/>
        <charset val="134"/>
      </rPr>
      <t>千伏分布式光伏发电项目</t>
    </r>
  </si>
  <si>
    <t>罗顺强</t>
  </si>
  <si>
    <r>
      <rPr>
        <sz val="10"/>
        <color theme="1"/>
        <rFont val="宋体"/>
        <charset val="134"/>
      </rPr>
      <t>罗顺强禅城区南庄镇</t>
    </r>
    <r>
      <rPr>
        <sz val="10"/>
        <color theme="1"/>
        <rFont val="Times New Roman"/>
        <charset val="134"/>
      </rPr>
      <t>4.56</t>
    </r>
    <r>
      <rPr>
        <sz val="10"/>
        <color theme="1"/>
        <rFont val="宋体"/>
        <charset val="134"/>
      </rPr>
      <t>千瓦分布式光伏发电项目</t>
    </r>
  </si>
  <si>
    <t>罗荣秋</t>
  </si>
  <si>
    <r>
      <rPr>
        <sz val="10"/>
        <color theme="1"/>
        <rFont val="宋体"/>
        <charset val="134"/>
      </rPr>
      <t>罗荣秋禅城区南庄镇</t>
    </r>
    <r>
      <rPr>
        <sz val="10"/>
        <color theme="1"/>
        <rFont val="Times New Roman"/>
        <charset val="134"/>
      </rPr>
      <t>12.54</t>
    </r>
    <r>
      <rPr>
        <sz val="10"/>
        <color theme="1"/>
        <rFont val="宋体"/>
        <charset val="134"/>
      </rPr>
      <t>千瓦分布式光伏发电项目</t>
    </r>
  </si>
  <si>
    <t>陈兆江</t>
  </si>
  <si>
    <r>
      <rPr>
        <sz val="10"/>
        <color theme="1"/>
        <rFont val="宋体"/>
        <charset val="134"/>
      </rPr>
      <t>陈兆江禅城区张槎街道</t>
    </r>
    <r>
      <rPr>
        <sz val="10"/>
        <color theme="1"/>
        <rFont val="Times New Roman"/>
        <charset val="134"/>
      </rPr>
      <t>17.1</t>
    </r>
    <r>
      <rPr>
        <sz val="10"/>
        <color theme="1"/>
        <rFont val="宋体"/>
        <charset val="134"/>
      </rPr>
      <t>千伏分布式光伏发电项目</t>
    </r>
  </si>
  <si>
    <t>陆顺权</t>
  </si>
  <si>
    <r>
      <rPr>
        <sz val="10"/>
        <color theme="1"/>
        <rFont val="宋体"/>
        <charset val="134"/>
      </rPr>
      <t>陆顺权禅城区南庄镇</t>
    </r>
    <r>
      <rPr>
        <sz val="10"/>
        <color theme="1"/>
        <rFont val="Times New Roman"/>
        <charset val="134"/>
      </rPr>
      <t>15.675</t>
    </r>
    <r>
      <rPr>
        <sz val="10"/>
        <color theme="1"/>
        <rFont val="宋体"/>
        <charset val="134"/>
      </rPr>
      <t>千瓦分布式光伏发电项目</t>
    </r>
  </si>
  <si>
    <t>关伟新</t>
  </si>
  <si>
    <r>
      <rPr>
        <sz val="10"/>
        <color theme="1"/>
        <rFont val="宋体"/>
        <charset val="134"/>
      </rPr>
      <t>关伟新禅城区南庄镇</t>
    </r>
    <r>
      <rPr>
        <sz val="10"/>
        <color theme="1"/>
        <rFont val="Times New Roman"/>
        <charset val="134"/>
      </rPr>
      <t>15.39</t>
    </r>
    <r>
      <rPr>
        <sz val="10"/>
        <color theme="1"/>
        <rFont val="宋体"/>
        <charset val="134"/>
      </rPr>
      <t>千瓦分布式光伏发电项目</t>
    </r>
  </si>
  <si>
    <r>
      <rPr>
        <sz val="10"/>
        <color theme="1"/>
        <rFont val="宋体"/>
        <charset val="134"/>
      </rPr>
      <t>冼耀荣</t>
    </r>
    <r>
      <rPr>
        <sz val="10"/>
        <color theme="1"/>
        <rFont val="Times New Roman"/>
        <charset val="134"/>
      </rPr>
      <t xml:space="preserve">
</t>
    </r>
    <r>
      <rPr>
        <sz val="10"/>
        <color theme="1"/>
        <rFont val="宋体"/>
        <charset val="134"/>
      </rPr>
      <t>（增容）</t>
    </r>
  </si>
  <si>
    <r>
      <rPr>
        <sz val="10"/>
        <color theme="1"/>
        <rFont val="宋体"/>
        <charset val="134"/>
      </rPr>
      <t>冼耀荣禅城区南庄镇</t>
    </r>
    <r>
      <rPr>
        <sz val="10"/>
        <color theme="1"/>
        <rFont val="Times New Roman"/>
        <charset val="134"/>
      </rPr>
      <t>5.7</t>
    </r>
    <r>
      <rPr>
        <sz val="10"/>
        <color theme="1"/>
        <rFont val="宋体"/>
        <charset val="134"/>
      </rPr>
      <t>千瓦分布式光伏发电项目</t>
    </r>
  </si>
  <si>
    <t>沈良球</t>
  </si>
  <si>
    <r>
      <rPr>
        <sz val="10"/>
        <color theme="1"/>
        <rFont val="宋体"/>
        <charset val="134"/>
      </rPr>
      <t>沈良球禅城区南庄镇</t>
    </r>
    <r>
      <rPr>
        <sz val="10"/>
        <color theme="1"/>
        <rFont val="Times New Roman"/>
        <charset val="134"/>
      </rPr>
      <t>5.98</t>
    </r>
    <r>
      <rPr>
        <sz val="10"/>
        <color theme="1"/>
        <rFont val="宋体"/>
        <charset val="134"/>
      </rPr>
      <t>千瓦分布式光伏发电项目</t>
    </r>
  </si>
  <si>
    <t>阮荫光</t>
  </si>
  <si>
    <r>
      <rPr>
        <sz val="10"/>
        <color theme="1"/>
        <rFont val="宋体"/>
        <charset val="134"/>
      </rPr>
      <t>阮荫光禅城区南庄镇</t>
    </r>
    <r>
      <rPr>
        <sz val="10"/>
        <color theme="1"/>
        <rFont val="Times New Roman"/>
        <charset val="134"/>
      </rPr>
      <t>20</t>
    </r>
    <r>
      <rPr>
        <sz val="10"/>
        <color theme="1"/>
        <rFont val="宋体"/>
        <charset val="134"/>
      </rPr>
      <t>千瓦分布式光伏发电项目</t>
    </r>
  </si>
  <si>
    <t>招国帮</t>
  </si>
  <si>
    <r>
      <rPr>
        <sz val="10"/>
        <color theme="1"/>
        <rFont val="宋体"/>
        <charset val="134"/>
      </rPr>
      <t>招国帮禅城区张槎街道</t>
    </r>
    <r>
      <rPr>
        <sz val="10"/>
        <color theme="1"/>
        <rFont val="Times New Roman"/>
        <charset val="134"/>
      </rPr>
      <t>11.4</t>
    </r>
    <r>
      <rPr>
        <sz val="10"/>
        <color theme="1"/>
        <rFont val="宋体"/>
        <charset val="134"/>
      </rPr>
      <t>千伏分布式光伏发电项目</t>
    </r>
  </si>
  <si>
    <t>陆宝权</t>
  </si>
  <si>
    <r>
      <rPr>
        <sz val="10"/>
        <color theme="1"/>
        <rFont val="宋体"/>
        <charset val="134"/>
      </rPr>
      <t>陆宝权禅城区南庄镇</t>
    </r>
    <r>
      <rPr>
        <sz val="10"/>
        <color theme="1"/>
        <rFont val="Times New Roman"/>
        <charset val="134"/>
      </rPr>
      <t>6.84</t>
    </r>
    <r>
      <rPr>
        <sz val="10"/>
        <color theme="1"/>
        <rFont val="宋体"/>
        <charset val="134"/>
      </rPr>
      <t>千瓦分布式光伏发电项目</t>
    </r>
  </si>
  <si>
    <t>陈仲添</t>
  </si>
  <si>
    <r>
      <rPr>
        <sz val="10"/>
        <color theme="1"/>
        <rFont val="宋体"/>
        <charset val="134"/>
      </rPr>
      <t>陈仲添禅城区南庄镇</t>
    </r>
    <r>
      <rPr>
        <sz val="10"/>
        <color theme="1"/>
        <rFont val="Times New Roman"/>
        <charset val="134"/>
      </rPr>
      <t>10.15</t>
    </r>
    <r>
      <rPr>
        <sz val="10"/>
        <color theme="1"/>
        <rFont val="宋体"/>
        <charset val="134"/>
      </rPr>
      <t>千瓦分布式光伏发电项目</t>
    </r>
  </si>
  <si>
    <t>罗伟强</t>
  </si>
  <si>
    <r>
      <rPr>
        <sz val="10"/>
        <color theme="1"/>
        <rFont val="宋体"/>
        <charset val="134"/>
      </rPr>
      <t>罗伟强禅城区南庄镇</t>
    </r>
    <r>
      <rPr>
        <sz val="10"/>
        <color theme="1"/>
        <rFont val="Times New Roman"/>
        <charset val="134"/>
      </rPr>
      <t>11.6</t>
    </r>
    <r>
      <rPr>
        <sz val="10"/>
        <color theme="1"/>
        <rFont val="宋体"/>
        <charset val="134"/>
      </rPr>
      <t>千瓦分布式光伏发电项目</t>
    </r>
  </si>
  <si>
    <t>刘程光</t>
  </si>
  <si>
    <r>
      <rPr>
        <sz val="10"/>
        <color theme="1"/>
        <rFont val="宋体"/>
        <charset val="134"/>
      </rPr>
      <t>刘程光禅城区南庄镇</t>
    </r>
    <r>
      <rPr>
        <sz val="10"/>
        <color theme="1"/>
        <rFont val="Times New Roman"/>
        <charset val="134"/>
      </rPr>
      <t>13.92</t>
    </r>
    <r>
      <rPr>
        <sz val="10"/>
        <color theme="1"/>
        <rFont val="宋体"/>
        <charset val="134"/>
      </rPr>
      <t>千瓦分布式光伏发电项目</t>
    </r>
  </si>
  <si>
    <t>罗瑞容</t>
  </si>
  <si>
    <r>
      <rPr>
        <sz val="10"/>
        <color theme="1"/>
        <rFont val="宋体"/>
        <charset val="134"/>
      </rPr>
      <t>罗瑞容禅城区张槎街道</t>
    </r>
    <r>
      <rPr>
        <sz val="10"/>
        <color theme="1"/>
        <rFont val="Times New Roman"/>
        <charset val="134"/>
      </rPr>
      <t>6.96</t>
    </r>
    <r>
      <rPr>
        <sz val="10"/>
        <color theme="1"/>
        <rFont val="宋体"/>
        <charset val="134"/>
      </rPr>
      <t>千伏分布式光伏发电项目</t>
    </r>
  </si>
  <si>
    <t>何有灿</t>
  </si>
  <si>
    <r>
      <rPr>
        <sz val="10"/>
        <color theme="1"/>
        <rFont val="宋体"/>
        <charset val="134"/>
      </rPr>
      <t>何有灿禅城区张槎街道</t>
    </r>
    <r>
      <rPr>
        <sz val="10"/>
        <color theme="1"/>
        <rFont val="Times New Roman"/>
        <charset val="134"/>
      </rPr>
      <t>6.38</t>
    </r>
    <r>
      <rPr>
        <sz val="10"/>
        <color theme="1"/>
        <rFont val="宋体"/>
        <charset val="134"/>
      </rPr>
      <t>千伏分布式光伏发电项目</t>
    </r>
  </si>
  <si>
    <t>陈柱英</t>
  </si>
  <si>
    <r>
      <rPr>
        <sz val="10"/>
        <color theme="1"/>
        <rFont val="宋体"/>
        <charset val="134"/>
      </rPr>
      <t>陈柱英禅城区南庄镇</t>
    </r>
    <r>
      <rPr>
        <sz val="10"/>
        <color theme="1"/>
        <rFont val="Times New Roman"/>
        <charset val="134"/>
      </rPr>
      <t>11.6</t>
    </r>
    <r>
      <rPr>
        <sz val="10"/>
        <color theme="1"/>
        <rFont val="宋体"/>
        <charset val="134"/>
      </rPr>
      <t>千瓦分布式光伏发电项目</t>
    </r>
  </si>
  <si>
    <t>庞德灯</t>
  </si>
  <si>
    <r>
      <rPr>
        <sz val="10"/>
        <color theme="1"/>
        <rFont val="宋体"/>
        <charset val="134"/>
      </rPr>
      <t>庞德灯禅城区张槎街道</t>
    </r>
    <r>
      <rPr>
        <sz val="10"/>
        <color theme="1"/>
        <rFont val="Times New Roman"/>
        <charset val="134"/>
      </rPr>
      <t>5.22</t>
    </r>
    <r>
      <rPr>
        <sz val="10"/>
        <color theme="1"/>
        <rFont val="宋体"/>
        <charset val="134"/>
      </rPr>
      <t>千伏分布式光伏发电项目</t>
    </r>
  </si>
  <si>
    <t>关润池</t>
  </si>
  <si>
    <r>
      <rPr>
        <sz val="10"/>
        <color theme="1"/>
        <rFont val="宋体"/>
        <charset val="134"/>
      </rPr>
      <t>关润池禅城区南庄镇</t>
    </r>
    <r>
      <rPr>
        <sz val="10"/>
        <color theme="1"/>
        <rFont val="Times New Roman"/>
        <charset val="134"/>
      </rPr>
      <t>10.15</t>
    </r>
    <r>
      <rPr>
        <sz val="10"/>
        <color theme="1"/>
        <rFont val="宋体"/>
        <charset val="134"/>
      </rPr>
      <t>千瓦分布式光伏发电项目</t>
    </r>
  </si>
  <si>
    <t>李润富</t>
  </si>
  <si>
    <r>
      <rPr>
        <sz val="10"/>
        <color theme="1"/>
        <rFont val="宋体"/>
        <charset val="134"/>
      </rPr>
      <t>李润富禅城区南庄镇</t>
    </r>
    <r>
      <rPr>
        <sz val="10"/>
        <color theme="1"/>
        <rFont val="Times New Roman"/>
        <charset val="134"/>
      </rPr>
      <t>15.66</t>
    </r>
    <r>
      <rPr>
        <sz val="10"/>
        <color theme="1"/>
        <rFont val="宋体"/>
        <charset val="134"/>
      </rPr>
      <t>千瓦分布式光伏发电项目</t>
    </r>
  </si>
  <si>
    <t>吕金城</t>
  </si>
  <si>
    <r>
      <rPr>
        <sz val="10"/>
        <color theme="1"/>
        <rFont val="宋体"/>
        <charset val="134"/>
      </rPr>
      <t>吕金城禅城区张槎街道</t>
    </r>
    <r>
      <rPr>
        <sz val="10"/>
        <color theme="1"/>
        <rFont val="Times New Roman"/>
        <charset val="134"/>
      </rPr>
      <t>11.02</t>
    </r>
    <r>
      <rPr>
        <sz val="10"/>
        <color theme="1"/>
        <rFont val="宋体"/>
        <charset val="134"/>
      </rPr>
      <t>千伏分布式光伏发电项目</t>
    </r>
  </si>
  <si>
    <r>
      <rPr>
        <sz val="10"/>
        <color theme="1"/>
        <rFont val="宋体"/>
        <charset val="134"/>
      </rPr>
      <t>吕金城禅城区张槎街道</t>
    </r>
    <r>
      <rPr>
        <sz val="10"/>
        <color theme="1"/>
        <rFont val="Times New Roman"/>
        <charset val="134"/>
      </rPr>
      <t>11.6</t>
    </r>
    <r>
      <rPr>
        <sz val="10"/>
        <color theme="1"/>
        <rFont val="宋体"/>
        <charset val="134"/>
      </rPr>
      <t>千伏分布式光伏发电项目</t>
    </r>
  </si>
  <si>
    <t>招永生</t>
  </si>
  <si>
    <r>
      <rPr>
        <sz val="10"/>
        <color theme="1"/>
        <rFont val="宋体"/>
        <charset val="134"/>
      </rPr>
      <t>招永生禅城区张槎街道</t>
    </r>
    <r>
      <rPr>
        <sz val="10"/>
        <color theme="1"/>
        <rFont val="Times New Roman"/>
        <charset val="134"/>
      </rPr>
      <t>17.67</t>
    </r>
    <r>
      <rPr>
        <sz val="10"/>
        <color theme="1"/>
        <rFont val="宋体"/>
        <charset val="134"/>
      </rPr>
      <t>千瓦分布式光伏发电项目</t>
    </r>
  </si>
  <si>
    <t>阮宗禧</t>
  </si>
  <si>
    <r>
      <rPr>
        <sz val="10"/>
        <color theme="1"/>
        <rFont val="宋体"/>
        <charset val="134"/>
      </rPr>
      <t>阮宗禧佛山市禅城区南庄镇</t>
    </r>
    <r>
      <rPr>
        <sz val="10"/>
        <color theme="1"/>
        <rFont val="Times New Roman"/>
        <charset val="134"/>
      </rPr>
      <t>14.7</t>
    </r>
    <r>
      <rPr>
        <sz val="10"/>
        <color theme="1"/>
        <rFont val="宋体"/>
        <charset val="134"/>
      </rPr>
      <t>千瓦分布式光伏发电项目</t>
    </r>
  </si>
  <si>
    <t>冼永潮</t>
  </si>
  <si>
    <r>
      <rPr>
        <sz val="10"/>
        <color theme="1"/>
        <rFont val="宋体"/>
        <charset val="134"/>
      </rPr>
      <t>冼永潮禅城区南庄镇</t>
    </r>
    <r>
      <rPr>
        <sz val="10"/>
        <color theme="1"/>
        <rFont val="Times New Roman"/>
        <charset val="134"/>
      </rPr>
      <t>6.84</t>
    </r>
    <r>
      <rPr>
        <sz val="10"/>
        <color theme="1"/>
        <rFont val="宋体"/>
        <charset val="134"/>
      </rPr>
      <t>千瓦分布式光伏发电项目　</t>
    </r>
  </si>
  <si>
    <t>廖显权</t>
  </si>
  <si>
    <r>
      <rPr>
        <sz val="10"/>
        <color theme="1"/>
        <rFont val="宋体"/>
        <charset val="134"/>
      </rPr>
      <t>廖显权禅城区南庄镇</t>
    </r>
    <r>
      <rPr>
        <sz val="10"/>
        <color theme="1"/>
        <rFont val="Times New Roman"/>
        <charset val="134"/>
      </rPr>
      <t>7.7</t>
    </r>
    <r>
      <rPr>
        <sz val="10"/>
        <color theme="1"/>
        <rFont val="宋体"/>
        <charset val="134"/>
      </rPr>
      <t>千瓦分布式光伏发电项目</t>
    </r>
  </si>
  <si>
    <t>梁礼松</t>
  </si>
  <si>
    <r>
      <rPr>
        <sz val="10"/>
        <color theme="1"/>
        <rFont val="宋体"/>
        <charset val="134"/>
      </rPr>
      <t>梁礼松禅城区石湾街道</t>
    </r>
    <r>
      <rPr>
        <sz val="10"/>
        <color theme="1"/>
        <rFont val="Times New Roman"/>
        <charset val="134"/>
      </rPr>
      <t>21</t>
    </r>
    <r>
      <rPr>
        <sz val="10"/>
        <color theme="1"/>
        <rFont val="宋体"/>
        <charset val="134"/>
      </rPr>
      <t>千瓦分布式光伏发电项目</t>
    </r>
  </si>
  <si>
    <t>罗祖权</t>
  </si>
  <si>
    <r>
      <rPr>
        <sz val="10"/>
        <color theme="1"/>
        <rFont val="宋体"/>
        <charset val="134"/>
      </rPr>
      <t>罗祖权禅城区南庄镇</t>
    </r>
    <r>
      <rPr>
        <sz val="10"/>
        <color theme="1"/>
        <rFont val="Times New Roman"/>
        <charset val="134"/>
      </rPr>
      <t>3</t>
    </r>
    <r>
      <rPr>
        <sz val="10"/>
        <color theme="1"/>
        <rFont val="宋体"/>
        <charset val="134"/>
      </rPr>
      <t>千瓦分布式光伏发电项目</t>
    </r>
  </si>
  <si>
    <t>朱广声</t>
  </si>
  <si>
    <r>
      <rPr>
        <sz val="10"/>
        <color theme="1"/>
        <rFont val="Times New Roman"/>
        <charset val="134"/>
      </rPr>
      <t xml:space="preserve"> </t>
    </r>
    <r>
      <rPr>
        <sz val="10"/>
        <color theme="1"/>
        <rFont val="宋体"/>
        <charset val="134"/>
      </rPr>
      <t>朱广声禅城区祖庙街道</t>
    </r>
    <r>
      <rPr>
        <sz val="10"/>
        <color theme="1"/>
        <rFont val="Times New Roman"/>
        <charset val="134"/>
      </rPr>
      <t>8</t>
    </r>
    <r>
      <rPr>
        <sz val="10"/>
        <color theme="1"/>
        <rFont val="宋体"/>
        <charset val="134"/>
      </rPr>
      <t>千瓦分布式光伏发电项目</t>
    </r>
    <r>
      <rPr>
        <sz val="10"/>
        <color theme="1"/>
        <rFont val="Times New Roman"/>
        <charset val="134"/>
      </rPr>
      <t xml:space="preserve"> </t>
    </r>
    <r>
      <rPr>
        <sz val="10"/>
        <color theme="1"/>
        <rFont val="宋体"/>
        <charset val="134"/>
      </rPr>
      <t>　</t>
    </r>
  </si>
  <si>
    <t>李海均</t>
  </si>
  <si>
    <r>
      <rPr>
        <sz val="10"/>
        <color theme="1"/>
        <rFont val="宋体"/>
        <charset val="134"/>
      </rPr>
      <t>李海均禅城区南庄镇</t>
    </r>
    <r>
      <rPr>
        <sz val="10"/>
        <color theme="1"/>
        <rFont val="Times New Roman"/>
        <charset val="134"/>
      </rPr>
      <t>14</t>
    </r>
    <r>
      <rPr>
        <sz val="10"/>
        <color theme="1"/>
        <rFont val="宋体"/>
        <charset val="134"/>
      </rPr>
      <t>千瓦分布式光伏发电项目</t>
    </r>
  </si>
  <si>
    <t>欧阳昭颖</t>
  </si>
  <si>
    <r>
      <rPr>
        <sz val="10"/>
        <color theme="1"/>
        <rFont val="宋体"/>
        <charset val="134"/>
      </rPr>
      <t>欧阳昭颖禅城区石湾街道</t>
    </r>
    <r>
      <rPr>
        <sz val="10"/>
        <color theme="1"/>
        <rFont val="Times New Roman"/>
        <charset val="134"/>
      </rPr>
      <t>3.18</t>
    </r>
    <r>
      <rPr>
        <sz val="10"/>
        <color theme="1"/>
        <rFont val="宋体"/>
        <charset val="134"/>
      </rPr>
      <t>千瓦分布式光伏发电项目　</t>
    </r>
  </si>
  <si>
    <t>冯铭</t>
  </si>
  <si>
    <r>
      <rPr>
        <sz val="10"/>
        <color theme="1"/>
        <rFont val="宋体"/>
        <charset val="134"/>
      </rPr>
      <t>冯铭张禅城区槎街道</t>
    </r>
    <r>
      <rPr>
        <sz val="10"/>
        <color theme="1"/>
        <rFont val="Times New Roman"/>
        <charset val="134"/>
      </rPr>
      <t>6</t>
    </r>
    <r>
      <rPr>
        <sz val="10"/>
        <color theme="1"/>
        <rFont val="宋体"/>
        <charset val="134"/>
      </rPr>
      <t>千瓦分布式光伏发电项目</t>
    </r>
  </si>
  <si>
    <t>杨学坚</t>
  </si>
  <si>
    <r>
      <rPr>
        <sz val="10"/>
        <color theme="1"/>
        <rFont val="宋体"/>
        <charset val="134"/>
      </rPr>
      <t>杨学坚禅城区祖庙街道</t>
    </r>
    <r>
      <rPr>
        <sz val="10"/>
        <color theme="1"/>
        <rFont val="Times New Roman"/>
        <charset val="134"/>
      </rPr>
      <t>8</t>
    </r>
    <r>
      <rPr>
        <sz val="10"/>
        <color theme="1"/>
        <rFont val="宋体"/>
        <charset val="134"/>
      </rPr>
      <t>千瓦分布式光伏发电项目　</t>
    </r>
  </si>
  <si>
    <t>李海源</t>
  </si>
  <si>
    <r>
      <rPr>
        <sz val="10"/>
        <color theme="1"/>
        <rFont val="宋体"/>
        <charset val="134"/>
      </rPr>
      <t>李海源禅城区南庄镇</t>
    </r>
    <r>
      <rPr>
        <sz val="10"/>
        <color theme="1"/>
        <rFont val="Times New Roman"/>
        <charset val="134"/>
      </rPr>
      <t>14</t>
    </r>
    <r>
      <rPr>
        <sz val="10"/>
        <color theme="1"/>
        <rFont val="宋体"/>
        <charset val="134"/>
      </rPr>
      <t>千瓦分布式光伏发电项目　</t>
    </r>
  </si>
  <si>
    <t>庞桂新</t>
  </si>
  <si>
    <r>
      <rPr>
        <sz val="10"/>
        <color theme="1"/>
        <rFont val="宋体"/>
        <charset val="134"/>
      </rPr>
      <t>庞桂新禅城区张槎街道</t>
    </r>
    <r>
      <rPr>
        <sz val="10"/>
        <color theme="1"/>
        <rFont val="Times New Roman"/>
        <charset val="134"/>
      </rPr>
      <t>3</t>
    </r>
    <r>
      <rPr>
        <sz val="10"/>
        <color theme="1"/>
        <rFont val="宋体"/>
        <charset val="134"/>
      </rPr>
      <t>千瓦分布式光伏发电项目　</t>
    </r>
  </si>
  <si>
    <t>关燕彤</t>
  </si>
  <si>
    <r>
      <rPr>
        <sz val="10"/>
        <color theme="1"/>
        <rFont val="宋体"/>
        <charset val="134"/>
      </rPr>
      <t>关燕彤禅城区南庄镇</t>
    </r>
    <r>
      <rPr>
        <sz val="10"/>
        <color theme="1"/>
        <rFont val="Times New Roman"/>
        <charset val="134"/>
      </rPr>
      <t>8</t>
    </r>
    <r>
      <rPr>
        <sz val="10"/>
        <color theme="1"/>
        <rFont val="宋体"/>
        <charset val="134"/>
      </rPr>
      <t>千瓦分布式光伏发电项目</t>
    </r>
  </si>
  <si>
    <t>李美娇</t>
  </si>
  <si>
    <r>
      <rPr>
        <sz val="10"/>
        <color theme="1"/>
        <rFont val="宋体"/>
        <charset val="134"/>
      </rPr>
      <t>李美娇禅城区石湾街道</t>
    </r>
    <r>
      <rPr>
        <sz val="10"/>
        <color theme="1"/>
        <rFont val="Times New Roman"/>
        <charset val="134"/>
      </rPr>
      <t>10.33</t>
    </r>
    <r>
      <rPr>
        <sz val="10"/>
        <color theme="1"/>
        <rFont val="宋体"/>
        <charset val="134"/>
      </rPr>
      <t>千瓦分布式光伏发电项目　</t>
    </r>
  </si>
  <si>
    <t>关润尧</t>
  </si>
  <si>
    <r>
      <rPr>
        <sz val="10"/>
        <color theme="1"/>
        <rFont val="宋体"/>
        <charset val="134"/>
      </rPr>
      <t>关润尧南庄镇</t>
    </r>
    <r>
      <rPr>
        <sz val="10"/>
        <color theme="1"/>
        <rFont val="Times New Roman"/>
        <charset val="134"/>
      </rPr>
      <t>10</t>
    </r>
    <r>
      <rPr>
        <sz val="10"/>
        <color theme="1"/>
        <rFont val="宋体"/>
        <charset val="134"/>
      </rPr>
      <t>千瓦分布式光伏发电项目　</t>
    </r>
  </si>
  <si>
    <t>罗家朗</t>
  </si>
  <si>
    <r>
      <rPr>
        <sz val="10"/>
        <color theme="1"/>
        <rFont val="宋体"/>
        <charset val="134"/>
      </rPr>
      <t>罗家朗禅城区南庄镇</t>
    </r>
    <r>
      <rPr>
        <sz val="10"/>
        <color theme="1"/>
        <rFont val="Times New Roman"/>
        <charset val="134"/>
      </rPr>
      <t>14</t>
    </r>
    <r>
      <rPr>
        <sz val="10"/>
        <color theme="1"/>
        <rFont val="宋体"/>
        <charset val="134"/>
      </rPr>
      <t>千瓦分布式光伏发电项目　</t>
    </r>
  </si>
  <si>
    <t>刘敏雄</t>
  </si>
  <si>
    <r>
      <rPr>
        <sz val="10"/>
        <color theme="1"/>
        <rFont val="宋体"/>
        <charset val="134"/>
      </rPr>
      <t>刘敏雄禅城区祖庙街道</t>
    </r>
    <r>
      <rPr>
        <sz val="10"/>
        <color theme="1"/>
        <rFont val="Times New Roman"/>
        <charset val="134"/>
      </rPr>
      <t>9</t>
    </r>
    <r>
      <rPr>
        <sz val="10"/>
        <color theme="1"/>
        <rFont val="宋体"/>
        <charset val="134"/>
      </rPr>
      <t>千瓦光伏分布式光伏发电项目　</t>
    </r>
  </si>
  <si>
    <r>
      <rPr>
        <sz val="10"/>
        <color theme="1"/>
        <rFont val="宋体"/>
        <charset val="134"/>
      </rPr>
      <t>梁礼勇</t>
    </r>
    <r>
      <rPr>
        <sz val="10"/>
        <color theme="1"/>
        <rFont val="Times New Roman"/>
        <charset val="134"/>
      </rPr>
      <t xml:space="preserve">
</t>
    </r>
  </si>
  <si>
    <r>
      <rPr>
        <sz val="10"/>
        <color theme="1"/>
        <rFont val="宋体"/>
        <charset val="134"/>
      </rPr>
      <t>梁礼勇禅城区石湾街道</t>
    </r>
    <r>
      <rPr>
        <sz val="10"/>
        <color theme="1"/>
        <rFont val="Times New Roman"/>
        <charset val="134"/>
      </rPr>
      <t>14.84</t>
    </r>
    <r>
      <rPr>
        <sz val="10"/>
        <color theme="1"/>
        <rFont val="宋体"/>
        <charset val="134"/>
      </rPr>
      <t>千瓦光伏分布式光伏发电项目</t>
    </r>
  </si>
  <si>
    <t>何汝雄</t>
  </si>
  <si>
    <r>
      <rPr>
        <sz val="10"/>
        <color theme="1"/>
        <rFont val="宋体"/>
        <charset val="134"/>
      </rPr>
      <t>何汝雄禅城区石湾街道</t>
    </r>
    <r>
      <rPr>
        <sz val="10"/>
        <color theme="1"/>
        <rFont val="Times New Roman"/>
        <charset val="134"/>
      </rPr>
      <t>14.31</t>
    </r>
    <r>
      <rPr>
        <sz val="10"/>
        <color theme="1"/>
        <rFont val="宋体"/>
        <charset val="134"/>
      </rPr>
      <t>千瓦分布式光伏发电项目　</t>
    </r>
  </si>
  <si>
    <t>杨中慧</t>
  </si>
  <si>
    <r>
      <rPr>
        <sz val="10"/>
        <color theme="1"/>
        <rFont val="宋体"/>
        <charset val="134"/>
      </rPr>
      <t>杨中慧禅城区石湾街道</t>
    </r>
    <r>
      <rPr>
        <sz val="10"/>
        <color theme="1"/>
        <rFont val="Times New Roman"/>
        <charset val="134"/>
      </rPr>
      <t>12.54</t>
    </r>
    <r>
      <rPr>
        <sz val="10"/>
        <color theme="1"/>
        <rFont val="宋体"/>
        <charset val="134"/>
      </rPr>
      <t>千瓦光伏分布式光伏发电项目　</t>
    </r>
  </si>
  <si>
    <t>梁润权</t>
  </si>
  <si>
    <r>
      <rPr>
        <sz val="10"/>
        <color theme="1"/>
        <rFont val="宋体"/>
        <charset val="134"/>
      </rPr>
      <t>梁润权禅城区南庄镇</t>
    </r>
    <r>
      <rPr>
        <sz val="10"/>
        <color theme="1"/>
        <rFont val="Times New Roman"/>
        <charset val="134"/>
      </rPr>
      <t>8</t>
    </r>
    <r>
      <rPr>
        <sz val="10"/>
        <color theme="1"/>
        <rFont val="宋体"/>
        <charset val="134"/>
      </rPr>
      <t>千瓦分布式光伏发电项目　</t>
    </r>
  </si>
  <si>
    <t>霍泳津</t>
  </si>
  <si>
    <r>
      <rPr>
        <sz val="10"/>
        <color theme="1"/>
        <rFont val="宋体"/>
        <charset val="134"/>
      </rPr>
      <t>霍泳津禅城区石湾街道</t>
    </r>
    <r>
      <rPr>
        <sz val="10"/>
        <color theme="1"/>
        <rFont val="Times New Roman"/>
        <charset val="134"/>
      </rPr>
      <t>17.49</t>
    </r>
    <r>
      <rPr>
        <sz val="10"/>
        <color theme="1"/>
        <rFont val="宋体"/>
        <charset val="134"/>
      </rPr>
      <t>千瓦分布式光伏发电项目　</t>
    </r>
  </si>
  <si>
    <r>
      <rPr>
        <sz val="10"/>
        <color theme="1"/>
        <rFont val="宋体"/>
        <charset val="134"/>
      </rPr>
      <t>梁礼勇禅城区石湾街道</t>
    </r>
    <r>
      <rPr>
        <sz val="10"/>
        <color theme="1"/>
        <rFont val="Times New Roman"/>
        <charset val="134"/>
      </rPr>
      <t>27.03</t>
    </r>
    <r>
      <rPr>
        <sz val="10"/>
        <color theme="1"/>
        <rFont val="宋体"/>
        <charset val="134"/>
      </rPr>
      <t>千瓦光伏分布式光伏发电项目</t>
    </r>
  </si>
  <si>
    <r>
      <rPr>
        <sz val="10"/>
        <color theme="1"/>
        <rFont val="宋体"/>
        <charset val="134"/>
      </rPr>
      <t>周沛挺</t>
    </r>
    <r>
      <rPr>
        <sz val="10"/>
        <color theme="1"/>
        <rFont val="Times New Roman"/>
        <charset val="134"/>
      </rPr>
      <t xml:space="preserve">
</t>
    </r>
    <r>
      <rPr>
        <sz val="10"/>
        <color theme="1"/>
        <rFont val="宋体"/>
        <charset val="134"/>
      </rPr>
      <t>（增容）</t>
    </r>
  </si>
  <si>
    <r>
      <rPr>
        <sz val="10"/>
        <color theme="1"/>
        <rFont val="宋体"/>
        <charset val="134"/>
      </rPr>
      <t>周沛挺禅城区石湾街道</t>
    </r>
    <r>
      <rPr>
        <sz val="10"/>
        <color theme="1"/>
        <rFont val="Times New Roman"/>
        <charset val="134"/>
      </rPr>
      <t>14.58</t>
    </r>
    <r>
      <rPr>
        <sz val="10"/>
        <color theme="1"/>
        <rFont val="宋体"/>
        <charset val="134"/>
      </rPr>
      <t>千瓦分布式光伏发电项目　</t>
    </r>
  </si>
  <si>
    <t>潘子行</t>
  </si>
  <si>
    <r>
      <rPr>
        <sz val="10"/>
        <color theme="1"/>
        <rFont val="宋体"/>
        <charset val="134"/>
      </rPr>
      <t>潘子行禅城区石湾街道</t>
    </r>
    <r>
      <rPr>
        <sz val="10"/>
        <color theme="1"/>
        <rFont val="Times New Roman"/>
        <charset val="134"/>
      </rPr>
      <t>5.7</t>
    </r>
    <r>
      <rPr>
        <sz val="10"/>
        <color theme="1"/>
        <rFont val="宋体"/>
        <charset val="134"/>
      </rPr>
      <t>千瓦分布式光伏发电项目</t>
    </r>
  </si>
  <si>
    <t>关钊</t>
  </si>
  <si>
    <r>
      <rPr>
        <sz val="10"/>
        <color theme="1"/>
        <rFont val="宋体"/>
        <charset val="134"/>
      </rPr>
      <t>关钊禅城区南庄镇</t>
    </r>
    <r>
      <rPr>
        <sz val="10"/>
        <color theme="1"/>
        <rFont val="Times New Roman"/>
        <charset val="134"/>
      </rPr>
      <t>14.58</t>
    </r>
    <r>
      <rPr>
        <sz val="10"/>
        <color theme="1"/>
        <rFont val="宋体"/>
        <charset val="134"/>
      </rPr>
      <t>千瓦分布式光伏发电项目　</t>
    </r>
  </si>
  <si>
    <r>
      <rPr>
        <sz val="10"/>
        <color theme="1"/>
        <rFont val="宋体"/>
        <charset val="134"/>
      </rPr>
      <t>周锦炽</t>
    </r>
    <r>
      <rPr>
        <sz val="10"/>
        <color theme="1"/>
        <rFont val="Times New Roman"/>
        <charset val="134"/>
      </rPr>
      <t xml:space="preserve">
</t>
    </r>
    <r>
      <rPr>
        <sz val="10"/>
        <color theme="1"/>
        <rFont val="宋体"/>
        <charset val="134"/>
      </rPr>
      <t>（增容）</t>
    </r>
  </si>
  <si>
    <r>
      <rPr>
        <sz val="10"/>
        <color theme="1"/>
        <rFont val="宋体"/>
        <charset val="134"/>
      </rPr>
      <t>周锦炽石湾街道</t>
    </r>
    <r>
      <rPr>
        <sz val="10"/>
        <color theme="1"/>
        <rFont val="Times New Roman"/>
        <charset val="134"/>
      </rPr>
      <t>9.97</t>
    </r>
    <r>
      <rPr>
        <sz val="10"/>
        <color theme="1"/>
        <rFont val="宋体"/>
        <charset val="134"/>
      </rPr>
      <t>千瓦分布式光伏发电项目　</t>
    </r>
  </si>
  <si>
    <t>周永培</t>
  </si>
  <si>
    <r>
      <rPr>
        <sz val="10"/>
        <color theme="1"/>
        <rFont val="宋体"/>
        <charset val="134"/>
      </rPr>
      <t>周永培禅城区石湾街道</t>
    </r>
    <r>
      <rPr>
        <sz val="10"/>
        <color theme="1"/>
        <rFont val="Times New Roman"/>
        <charset val="134"/>
      </rPr>
      <t>11.88</t>
    </r>
    <r>
      <rPr>
        <sz val="10"/>
        <color theme="1"/>
        <rFont val="宋体"/>
        <charset val="134"/>
      </rPr>
      <t>千瓦光伏分布式光伏发电项目</t>
    </r>
  </si>
  <si>
    <t>潘淑萍</t>
  </si>
  <si>
    <r>
      <rPr>
        <sz val="10"/>
        <color theme="1"/>
        <rFont val="宋体"/>
        <charset val="134"/>
      </rPr>
      <t>潘淑萍佛山市禅城区南庄镇</t>
    </r>
    <r>
      <rPr>
        <sz val="10"/>
        <color theme="1"/>
        <rFont val="Times New Roman"/>
        <charset val="134"/>
      </rPr>
      <t>10.6</t>
    </r>
    <r>
      <rPr>
        <sz val="10"/>
        <color theme="1"/>
        <rFont val="宋体"/>
        <charset val="134"/>
      </rPr>
      <t>千瓦分布式光伏发电项目</t>
    </r>
  </si>
  <si>
    <t>蒙伟洪</t>
  </si>
  <si>
    <r>
      <rPr>
        <sz val="10"/>
        <color theme="1"/>
        <rFont val="宋体"/>
        <charset val="134"/>
      </rPr>
      <t>蒙伟洪佛山市禅城区南庄镇</t>
    </r>
    <r>
      <rPr>
        <sz val="10"/>
        <color theme="1"/>
        <rFont val="Times New Roman"/>
        <charset val="134"/>
      </rPr>
      <t>10.33</t>
    </r>
    <r>
      <rPr>
        <sz val="10"/>
        <color theme="1"/>
        <rFont val="宋体"/>
        <charset val="134"/>
      </rPr>
      <t>千瓦的分布式光伏发电项目　</t>
    </r>
  </si>
  <si>
    <r>
      <rPr>
        <sz val="10"/>
        <color theme="1"/>
        <rFont val="宋体"/>
        <charset val="134"/>
      </rPr>
      <t>关钊禅城区南庄镇</t>
    </r>
    <r>
      <rPr>
        <sz val="10"/>
        <color theme="1"/>
        <rFont val="Times New Roman"/>
        <charset val="134"/>
      </rPr>
      <t>11.34</t>
    </r>
    <r>
      <rPr>
        <sz val="10"/>
        <color theme="1"/>
        <rFont val="宋体"/>
        <charset val="134"/>
      </rPr>
      <t>千瓦分布式光伏发电项目　</t>
    </r>
  </si>
  <si>
    <t>梁礼志</t>
  </si>
  <si>
    <r>
      <rPr>
        <sz val="10"/>
        <color theme="1"/>
        <rFont val="宋体"/>
        <charset val="134"/>
      </rPr>
      <t>梁礼志禅城区石湾街道</t>
    </r>
    <r>
      <rPr>
        <sz val="10"/>
        <color theme="1"/>
        <rFont val="Times New Roman"/>
        <charset val="134"/>
      </rPr>
      <t>27.54</t>
    </r>
    <r>
      <rPr>
        <sz val="10"/>
        <color theme="1"/>
        <rFont val="宋体"/>
        <charset val="134"/>
      </rPr>
      <t>千瓦分布式光伏发电项目　</t>
    </r>
  </si>
  <si>
    <t>劳四妹</t>
  </si>
  <si>
    <r>
      <rPr>
        <sz val="10"/>
        <color theme="1"/>
        <rFont val="宋体"/>
        <charset val="134"/>
      </rPr>
      <t>劳四妹禅城区石湾街道</t>
    </r>
    <r>
      <rPr>
        <sz val="10"/>
        <color theme="1"/>
        <rFont val="Times New Roman"/>
        <charset val="134"/>
      </rPr>
      <t>13.23</t>
    </r>
    <r>
      <rPr>
        <sz val="10"/>
        <color theme="1"/>
        <rFont val="宋体"/>
        <charset val="134"/>
      </rPr>
      <t>千瓦光伏分布式光伏发电项目</t>
    </r>
  </si>
  <si>
    <t>潘淦</t>
  </si>
  <si>
    <r>
      <rPr>
        <sz val="10"/>
        <color theme="1"/>
        <rFont val="宋体"/>
        <charset val="134"/>
      </rPr>
      <t>潘淦禅城区南庄镇</t>
    </r>
    <r>
      <rPr>
        <sz val="10"/>
        <color theme="1"/>
        <rFont val="Times New Roman"/>
        <charset val="134"/>
      </rPr>
      <t>13.23</t>
    </r>
    <r>
      <rPr>
        <sz val="10"/>
        <color theme="1"/>
        <rFont val="宋体"/>
        <charset val="134"/>
      </rPr>
      <t>千瓦分布式光伏发电项目　</t>
    </r>
  </si>
  <si>
    <t>梁铭棠</t>
  </si>
  <si>
    <r>
      <rPr>
        <sz val="10"/>
        <color theme="1"/>
        <rFont val="宋体"/>
        <charset val="134"/>
      </rPr>
      <t>梁铭棠禅城区石湾街道</t>
    </r>
    <r>
      <rPr>
        <sz val="10"/>
        <color theme="1"/>
        <rFont val="Times New Roman"/>
        <charset val="134"/>
      </rPr>
      <t>11.66</t>
    </r>
    <r>
      <rPr>
        <sz val="10"/>
        <color theme="1"/>
        <rFont val="宋体"/>
        <charset val="134"/>
      </rPr>
      <t>千瓦光伏分布式光伏发电项目　</t>
    </r>
  </si>
  <si>
    <t>苏灿明</t>
  </si>
  <si>
    <r>
      <rPr>
        <sz val="10"/>
        <color theme="1"/>
        <rFont val="宋体"/>
        <charset val="134"/>
      </rPr>
      <t>苏灿明禅城区石湾街道</t>
    </r>
    <r>
      <rPr>
        <sz val="10"/>
        <color theme="1"/>
        <rFont val="Times New Roman"/>
        <charset val="134"/>
      </rPr>
      <t>9.54</t>
    </r>
    <r>
      <rPr>
        <sz val="10"/>
        <color theme="1"/>
        <rFont val="宋体"/>
        <charset val="134"/>
      </rPr>
      <t>千瓦光伏分布式光伏发电项目　</t>
    </r>
  </si>
  <si>
    <t>陈浩暖</t>
  </si>
  <si>
    <r>
      <rPr>
        <sz val="10"/>
        <color theme="1"/>
        <rFont val="宋体"/>
        <charset val="134"/>
      </rPr>
      <t>陈浩暖禅城区石湾街道</t>
    </r>
    <r>
      <rPr>
        <sz val="10"/>
        <color theme="1"/>
        <rFont val="Times New Roman"/>
        <charset val="134"/>
      </rPr>
      <t>33.63</t>
    </r>
    <r>
      <rPr>
        <sz val="10"/>
        <color theme="1"/>
        <rFont val="宋体"/>
        <charset val="134"/>
      </rPr>
      <t>千瓦分布式光伏发电项目</t>
    </r>
  </si>
  <si>
    <t>黎兆禧</t>
  </si>
  <si>
    <r>
      <rPr>
        <sz val="10"/>
        <color theme="1"/>
        <rFont val="宋体"/>
        <charset val="134"/>
      </rPr>
      <t>黎兆禧佛山市禅城区南庄镇</t>
    </r>
    <r>
      <rPr>
        <sz val="10"/>
        <color theme="1"/>
        <rFont val="Times New Roman"/>
        <charset val="134"/>
      </rPr>
      <t>12.15</t>
    </r>
    <r>
      <rPr>
        <sz val="10"/>
        <color theme="1"/>
        <rFont val="宋体"/>
        <charset val="134"/>
      </rPr>
      <t>千瓦分布式光伏发电项目</t>
    </r>
  </si>
  <si>
    <t>梁少兰</t>
  </si>
  <si>
    <r>
      <rPr>
        <sz val="10"/>
        <color theme="1"/>
        <rFont val="宋体"/>
        <charset val="134"/>
      </rPr>
      <t>梁少兰禅城区石湾街道</t>
    </r>
    <r>
      <rPr>
        <sz val="10"/>
        <color theme="1"/>
        <rFont val="Times New Roman"/>
        <charset val="134"/>
      </rPr>
      <t>19.95</t>
    </r>
    <r>
      <rPr>
        <sz val="10"/>
        <color theme="1"/>
        <rFont val="宋体"/>
        <charset val="134"/>
      </rPr>
      <t>千瓦光伏分布式光伏发电项目</t>
    </r>
  </si>
  <si>
    <t>陈国英</t>
  </si>
  <si>
    <r>
      <rPr>
        <sz val="10"/>
        <color theme="1"/>
        <rFont val="宋体"/>
        <charset val="134"/>
      </rPr>
      <t>陈国英禅城区张槎街道</t>
    </r>
    <r>
      <rPr>
        <sz val="10"/>
        <color theme="1"/>
        <rFont val="Times New Roman"/>
        <charset val="134"/>
      </rPr>
      <t>11.88</t>
    </r>
    <r>
      <rPr>
        <sz val="10"/>
        <color theme="1"/>
        <rFont val="宋体"/>
        <charset val="134"/>
      </rPr>
      <t>千伏分布式光伏发电项目　</t>
    </r>
  </si>
  <si>
    <t>冼心</t>
  </si>
  <si>
    <r>
      <rPr>
        <sz val="10"/>
        <color theme="1"/>
        <rFont val="宋体"/>
        <charset val="134"/>
      </rPr>
      <t>冼心禅城区南庄镇</t>
    </r>
    <r>
      <rPr>
        <sz val="10"/>
        <color theme="1"/>
        <rFont val="Times New Roman"/>
        <charset val="134"/>
      </rPr>
      <t>14.31</t>
    </r>
    <r>
      <rPr>
        <sz val="10"/>
        <color theme="1"/>
        <rFont val="宋体"/>
        <charset val="134"/>
      </rPr>
      <t>千瓦分布式光伏发电项目　</t>
    </r>
  </si>
  <si>
    <r>
      <rPr>
        <sz val="10"/>
        <color theme="1"/>
        <rFont val="宋体"/>
        <charset val="134"/>
      </rPr>
      <t>简炽满</t>
    </r>
    <r>
      <rPr>
        <sz val="10"/>
        <color theme="1"/>
        <rFont val="Times New Roman"/>
        <charset val="134"/>
      </rPr>
      <t xml:space="preserve">
</t>
    </r>
    <r>
      <rPr>
        <sz val="10"/>
        <color theme="1"/>
        <rFont val="宋体"/>
        <charset val="134"/>
      </rPr>
      <t>（增容）</t>
    </r>
  </si>
  <si>
    <r>
      <rPr>
        <sz val="10"/>
        <color theme="1"/>
        <rFont val="宋体"/>
        <charset val="134"/>
      </rPr>
      <t>简炽满禅城区石湾街道</t>
    </r>
    <r>
      <rPr>
        <sz val="10"/>
        <color theme="1"/>
        <rFont val="Times New Roman"/>
        <charset val="134"/>
      </rPr>
      <t>15.4</t>
    </r>
    <r>
      <rPr>
        <sz val="10"/>
        <color theme="1"/>
        <rFont val="宋体"/>
        <charset val="134"/>
      </rPr>
      <t>千瓦分布式光伏发电项目</t>
    </r>
  </si>
  <si>
    <t>蔡柳芬</t>
  </si>
  <si>
    <r>
      <rPr>
        <sz val="10"/>
        <color theme="1"/>
        <rFont val="宋体"/>
        <charset val="134"/>
      </rPr>
      <t>蔡柳芬石湾街道</t>
    </r>
    <r>
      <rPr>
        <sz val="10"/>
        <color theme="1"/>
        <rFont val="Times New Roman"/>
        <charset val="134"/>
      </rPr>
      <t>23.52</t>
    </r>
    <r>
      <rPr>
        <sz val="10"/>
        <color theme="1"/>
        <rFont val="宋体"/>
        <charset val="134"/>
      </rPr>
      <t>千瓦分布式光伏发电项目</t>
    </r>
  </si>
  <si>
    <t>周活林</t>
  </si>
  <si>
    <r>
      <rPr>
        <sz val="10"/>
        <color theme="1"/>
        <rFont val="宋体"/>
        <charset val="134"/>
      </rPr>
      <t>周活林石湾街道</t>
    </r>
    <r>
      <rPr>
        <sz val="10"/>
        <color theme="1"/>
        <rFont val="Times New Roman"/>
        <charset val="134"/>
      </rPr>
      <t>18.15</t>
    </r>
    <r>
      <rPr>
        <sz val="10"/>
        <color theme="1"/>
        <rFont val="宋体"/>
        <charset val="134"/>
      </rPr>
      <t>千瓦分布式光伏发电项目</t>
    </r>
  </si>
  <si>
    <t>黎伟流</t>
  </si>
  <si>
    <r>
      <rPr>
        <sz val="10"/>
        <color theme="1"/>
        <rFont val="宋体"/>
        <charset val="134"/>
      </rPr>
      <t>黎伟流禅城区石湾街道</t>
    </r>
    <r>
      <rPr>
        <sz val="10"/>
        <color theme="1"/>
        <rFont val="Times New Roman"/>
        <charset val="134"/>
      </rPr>
      <t>13.2</t>
    </r>
    <r>
      <rPr>
        <sz val="10"/>
        <color theme="1"/>
        <rFont val="宋体"/>
        <charset val="134"/>
      </rPr>
      <t>千瓦分布式光伏发电项目</t>
    </r>
  </si>
  <si>
    <t>黎汉欣</t>
  </si>
  <si>
    <r>
      <rPr>
        <sz val="10"/>
        <color theme="1"/>
        <rFont val="宋体"/>
        <charset val="134"/>
      </rPr>
      <t>黎汉欣禅城区石湾街道</t>
    </r>
    <r>
      <rPr>
        <sz val="10"/>
        <color theme="1"/>
        <rFont val="Times New Roman"/>
        <charset val="134"/>
      </rPr>
      <t>19.25</t>
    </r>
    <r>
      <rPr>
        <sz val="10"/>
        <color theme="1"/>
        <rFont val="宋体"/>
        <charset val="134"/>
      </rPr>
      <t>千瓦分布式光伏发电项目</t>
    </r>
  </si>
  <si>
    <t>黎国添</t>
  </si>
  <si>
    <r>
      <rPr>
        <sz val="10"/>
        <color theme="1"/>
        <rFont val="宋体"/>
        <charset val="134"/>
      </rPr>
      <t>黎国添禅城区石湾街道</t>
    </r>
    <r>
      <rPr>
        <sz val="10"/>
        <color theme="1"/>
        <rFont val="Times New Roman"/>
        <charset val="134"/>
      </rPr>
      <t>21.56</t>
    </r>
    <r>
      <rPr>
        <sz val="10"/>
        <color theme="1"/>
        <rFont val="宋体"/>
        <charset val="134"/>
      </rPr>
      <t>千瓦光伏分布式光伏发电项目</t>
    </r>
  </si>
  <si>
    <t>黎佑光</t>
  </si>
  <si>
    <r>
      <rPr>
        <sz val="10"/>
        <color theme="1"/>
        <rFont val="宋体"/>
        <charset val="134"/>
      </rPr>
      <t>黎佑光禅城区石湾街道</t>
    </r>
    <r>
      <rPr>
        <sz val="10"/>
        <color theme="1"/>
        <rFont val="Times New Roman"/>
        <charset val="134"/>
      </rPr>
      <t>20.16</t>
    </r>
    <r>
      <rPr>
        <sz val="10"/>
        <color theme="1"/>
        <rFont val="宋体"/>
        <charset val="134"/>
      </rPr>
      <t>千瓦光伏分布式光伏发电项目</t>
    </r>
  </si>
  <si>
    <t>何锦钊</t>
  </si>
  <si>
    <r>
      <rPr>
        <sz val="10"/>
        <color theme="1"/>
        <rFont val="宋体"/>
        <charset val="134"/>
      </rPr>
      <t>何锦钊禅城区南庄镇</t>
    </r>
    <r>
      <rPr>
        <sz val="10"/>
        <color theme="1"/>
        <rFont val="Times New Roman"/>
        <charset val="134"/>
      </rPr>
      <t>14</t>
    </r>
    <r>
      <rPr>
        <sz val="10"/>
        <color theme="1"/>
        <rFont val="宋体"/>
        <charset val="134"/>
      </rPr>
      <t>千瓦分布式光伏发电项目</t>
    </r>
  </si>
  <si>
    <t>谭英</t>
  </si>
  <si>
    <r>
      <rPr>
        <sz val="10"/>
        <color theme="1"/>
        <rFont val="宋体"/>
        <charset val="134"/>
      </rPr>
      <t>谭英张槎街道</t>
    </r>
    <r>
      <rPr>
        <sz val="10"/>
        <color theme="1"/>
        <rFont val="Times New Roman"/>
        <charset val="134"/>
      </rPr>
      <t>10.64</t>
    </r>
    <r>
      <rPr>
        <sz val="10"/>
        <color theme="1"/>
        <rFont val="宋体"/>
        <charset val="134"/>
      </rPr>
      <t>千伏分布式光伏发电项目　</t>
    </r>
  </si>
  <si>
    <t>潘润忠</t>
  </si>
  <si>
    <r>
      <rPr>
        <sz val="10"/>
        <color theme="1"/>
        <rFont val="宋体"/>
        <charset val="134"/>
      </rPr>
      <t>潘润忠南庄镇</t>
    </r>
    <r>
      <rPr>
        <sz val="10"/>
        <color theme="1"/>
        <rFont val="Times New Roman"/>
        <charset val="134"/>
      </rPr>
      <t>6</t>
    </r>
    <r>
      <rPr>
        <sz val="10"/>
        <color theme="1"/>
        <rFont val="宋体"/>
        <charset val="134"/>
      </rPr>
      <t>千瓦分布式光伏发电项目　</t>
    </r>
  </si>
  <si>
    <t>周焯隆</t>
  </si>
  <si>
    <r>
      <rPr>
        <sz val="10"/>
        <color theme="1"/>
        <rFont val="宋体"/>
        <charset val="134"/>
      </rPr>
      <t>周焯隆石湾街道</t>
    </r>
    <r>
      <rPr>
        <sz val="10"/>
        <color theme="1"/>
        <rFont val="Times New Roman"/>
        <charset val="134"/>
      </rPr>
      <t>13.11</t>
    </r>
    <r>
      <rPr>
        <sz val="10"/>
        <color theme="1"/>
        <rFont val="宋体"/>
        <charset val="134"/>
      </rPr>
      <t>千瓦光伏分布式光伏发电项目　</t>
    </r>
  </si>
  <si>
    <r>
      <rPr>
        <sz val="10"/>
        <color theme="1"/>
        <rFont val="宋体"/>
        <charset val="134"/>
      </rPr>
      <t>陈超衡</t>
    </r>
    <r>
      <rPr>
        <sz val="10"/>
        <color theme="1"/>
        <rFont val="Times New Roman"/>
        <charset val="134"/>
      </rPr>
      <t xml:space="preserve">
</t>
    </r>
    <r>
      <rPr>
        <sz val="10"/>
        <color theme="1"/>
        <rFont val="宋体"/>
        <charset val="134"/>
      </rPr>
      <t>（增容）</t>
    </r>
  </si>
  <si>
    <r>
      <rPr>
        <sz val="10"/>
        <color theme="1"/>
        <rFont val="宋体"/>
        <charset val="134"/>
      </rPr>
      <t>陈超衡佛山市禅城区南庄镇</t>
    </r>
    <r>
      <rPr>
        <sz val="10"/>
        <color theme="1"/>
        <rFont val="Times New Roman"/>
        <charset val="134"/>
      </rPr>
      <t>15</t>
    </r>
    <r>
      <rPr>
        <sz val="10"/>
        <color theme="1"/>
        <rFont val="宋体"/>
        <charset val="134"/>
      </rPr>
      <t>千瓦分布式光伏发电项目</t>
    </r>
  </si>
  <si>
    <t>何永志</t>
  </si>
  <si>
    <r>
      <rPr>
        <sz val="10"/>
        <color theme="1"/>
        <rFont val="宋体"/>
        <charset val="134"/>
      </rPr>
      <t>何永志佛山市禅城区南庄镇</t>
    </r>
    <r>
      <rPr>
        <sz val="10"/>
        <color theme="1"/>
        <rFont val="Times New Roman"/>
        <charset val="134"/>
      </rPr>
      <t>13.2</t>
    </r>
    <r>
      <rPr>
        <sz val="10"/>
        <color theme="1"/>
        <rFont val="宋体"/>
        <charset val="134"/>
      </rPr>
      <t>千瓦分布式光伏发电项目</t>
    </r>
  </si>
  <si>
    <t>谭胜辉</t>
  </si>
  <si>
    <r>
      <rPr>
        <sz val="10"/>
        <color theme="1"/>
        <rFont val="宋体"/>
        <charset val="134"/>
      </rPr>
      <t>谭胜辉佛山市禅城区南庄镇</t>
    </r>
    <r>
      <rPr>
        <sz val="10"/>
        <color theme="1"/>
        <rFont val="Times New Roman"/>
        <charset val="134"/>
      </rPr>
      <t>14.79</t>
    </r>
    <r>
      <rPr>
        <sz val="10"/>
        <color theme="1"/>
        <rFont val="宋体"/>
        <charset val="134"/>
      </rPr>
      <t>千瓦分布式光伏发电项目</t>
    </r>
  </si>
  <si>
    <t>陈旺兰</t>
  </si>
  <si>
    <r>
      <rPr>
        <sz val="10"/>
        <color theme="1"/>
        <rFont val="宋体"/>
        <charset val="134"/>
      </rPr>
      <t>陈旺兰张槎街道</t>
    </r>
    <r>
      <rPr>
        <sz val="10"/>
        <color theme="1"/>
        <rFont val="Times New Roman"/>
        <charset val="134"/>
      </rPr>
      <t>15.12</t>
    </r>
    <r>
      <rPr>
        <sz val="10"/>
        <color theme="1"/>
        <rFont val="宋体"/>
        <charset val="134"/>
      </rPr>
      <t>千伏分布式光伏发电项目</t>
    </r>
  </si>
  <si>
    <t>黎秀平</t>
  </si>
  <si>
    <r>
      <rPr>
        <sz val="10"/>
        <color theme="1"/>
        <rFont val="宋体"/>
        <charset val="134"/>
      </rPr>
      <t>黎秀平禅城区南庄镇</t>
    </r>
    <r>
      <rPr>
        <sz val="10"/>
        <color theme="1"/>
        <rFont val="Times New Roman"/>
        <charset val="134"/>
      </rPr>
      <t>14</t>
    </r>
    <r>
      <rPr>
        <sz val="10"/>
        <color theme="1"/>
        <rFont val="宋体"/>
        <charset val="134"/>
      </rPr>
      <t>千瓦分布式光伏发电项目　</t>
    </r>
  </si>
  <si>
    <t>李进枚</t>
  </si>
  <si>
    <r>
      <rPr>
        <sz val="10"/>
        <color theme="1"/>
        <rFont val="宋体"/>
        <charset val="134"/>
      </rPr>
      <t>李进枚佛山市禅城区南庄镇</t>
    </r>
    <r>
      <rPr>
        <sz val="10"/>
        <color theme="1"/>
        <rFont val="Times New Roman"/>
        <charset val="134"/>
      </rPr>
      <t>11.2</t>
    </r>
    <r>
      <rPr>
        <sz val="10"/>
        <color theme="1"/>
        <rFont val="宋体"/>
        <charset val="134"/>
      </rPr>
      <t>千瓦分布式光伏发电项目</t>
    </r>
  </si>
  <si>
    <t>陆社淦</t>
  </si>
  <si>
    <r>
      <rPr>
        <sz val="10"/>
        <color theme="1"/>
        <rFont val="宋体"/>
        <charset val="134"/>
      </rPr>
      <t>陆社淦禅城区南庄镇</t>
    </r>
    <r>
      <rPr>
        <sz val="10"/>
        <color theme="1"/>
        <rFont val="Times New Roman"/>
        <charset val="134"/>
      </rPr>
      <t>12.32</t>
    </r>
    <r>
      <rPr>
        <sz val="10"/>
        <color theme="1"/>
        <rFont val="宋体"/>
        <charset val="134"/>
      </rPr>
      <t>千瓦分布式光伏发电项目</t>
    </r>
  </si>
  <si>
    <t>陈顺荣</t>
  </si>
  <si>
    <r>
      <rPr>
        <sz val="10"/>
        <color theme="1"/>
        <rFont val="宋体"/>
        <charset val="134"/>
      </rPr>
      <t>陈顺荣禅城区南庄镇</t>
    </r>
    <r>
      <rPr>
        <sz val="10"/>
        <color theme="1"/>
        <rFont val="Times New Roman"/>
        <charset val="134"/>
      </rPr>
      <t>11.2</t>
    </r>
    <r>
      <rPr>
        <sz val="10"/>
        <color theme="1"/>
        <rFont val="宋体"/>
        <charset val="134"/>
      </rPr>
      <t>千瓦分布式光伏发电项目　</t>
    </r>
  </si>
  <si>
    <t>罗桂祥</t>
  </si>
  <si>
    <r>
      <rPr>
        <sz val="10"/>
        <color theme="1"/>
        <rFont val="宋体"/>
        <charset val="134"/>
      </rPr>
      <t>罗桂祥禅城区南庄镇</t>
    </r>
    <r>
      <rPr>
        <sz val="10"/>
        <color theme="1"/>
        <rFont val="Times New Roman"/>
        <charset val="134"/>
      </rPr>
      <t>14</t>
    </r>
    <r>
      <rPr>
        <sz val="10"/>
        <color theme="1"/>
        <rFont val="宋体"/>
        <charset val="134"/>
      </rPr>
      <t>千瓦分布式光伏发电项目　</t>
    </r>
  </si>
  <si>
    <t>黄柱镜</t>
  </si>
  <si>
    <r>
      <rPr>
        <sz val="10"/>
        <color theme="1"/>
        <rFont val="宋体"/>
        <charset val="134"/>
      </rPr>
      <t>黄柱镜南庄镇</t>
    </r>
    <r>
      <rPr>
        <sz val="10"/>
        <color theme="1"/>
        <rFont val="Times New Roman"/>
        <charset val="134"/>
      </rPr>
      <t>13</t>
    </r>
    <r>
      <rPr>
        <sz val="10"/>
        <color theme="1"/>
        <rFont val="宋体"/>
        <charset val="134"/>
      </rPr>
      <t>千瓦分布式光伏发电项目　</t>
    </r>
  </si>
  <si>
    <t>霍丽津</t>
  </si>
  <si>
    <r>
      <rPr>
        <sz val="10"/>
        <color theme="1"/>
        <rFont val="宋体"/>
        <charset val="134"/>
      </rPr>
      <t>霍丽津禅城区张槎弼唐</t>
    </r>
    <r>
      <rPr>
        <sz val="10"/>
        <color theme="1"/>
        <rFont val="Times New Roman"/>
        <charset val="134"/>
      </rPr>
      <t>15.105</t>
    </r>
    <r>
      <rPr>
        <sz val="10"/>
        <color theme="1"/>
        <rFont val="宋体"/>
        <charset val="134"/>
      </rPr>
      <t>千瓦分布式光伏发电项目</t>
    </r>
  </si>
  <si>
    <t>霍炳牛</t>
  </si>
  <si>
    <r>
      <rPr>
        <sz val="10"/>
        <color theme="1"/>
        <rFont val="宋体"/>
        <charset val="134"/>
      </rPr>
      <t>霍炳牛石湾街道</t>
    </r>
    <r>
      <rPr>
        <sz val="10"/>
        <color theme="1"/>
        <rFont val="Times New Roman"/>
        <charset val="134"/>
      </rPr>
      <t>19.8</t>
    </r>
    <r>
      <rPr>
        <sz val="10"/>
        <color theme="1"/>
        <rFont val="宋体"/>
        <charset val="134"/>
      </rPr>
      <t>千瓦光伏分布式光伏发电项目　</t>
    </r>
  </si>
  <si>
    <t>李伟明</t>
  </si>
  <si>
    <r>
      <rPr>
        <sz val="10"/>
        <color theme="1"/>
        <rFont val="宋体"/>
        <charset val="134"/>
      </rPr>
      <t>李伟明禅城区石湾街道</t>
    </r>
    <r>
      <rPr>
        <sz val="10"/>
        <color theme="1"/>
        <rFont val="Times New Roman"/>
        <charset val="134"/>
      </rPr>
      <t>12.1</t>
    </r>
    <r>
      <rPr>
        <sz val="10"/>
        <color theme="1"/>
        <rFont val="宋体"/>
        <charset val="134"/>
      </rPr>
      <t>千瓦分布式光伏发电项目</t>
    </r>
  </si>
  <si>
    <t>陆伟杰</t>
  </si>
  <si>
    <r>
      <rPr>
        <sz val="10"/>
        <color theme="1"/>
        <rFont val="宋体"/>
        <charset val="134"/>
      </rPr>
      <t>陆伟杰佛山市禅城区南庄镇</t>
    </r>
    <r>
      <rPr>
        <sz val="10"/>
        <color theme="1"/>
        <rFont val="Times New Roman"/>
        <charset val="134"/>
      </rPr>
      <t>11.02</t>
    </r>
    <r>
      <rPr>
        <sz val="10"/>
        <color theme="1"/>
        <rFont val="宋体"/>
        <charset val="134"/>
      </rPr>
      <t>千瓦分布式光伏发电项目</t>
    </r>
  </si>
  <si>
    <t>莫中能</t>
  </si>
  <si>
    <r>
      <rPr>
        <sz val="10"/>
        <color theme="1"/>
        <rFont val="宋体"/>
        <charset val="134"/>
      </rPr>
      <t>莫中能南庄镇</t>
    </r>
    <r>
      <rPr>
        <sz val="10"/>
        <color theme="1"/>
        <rFont val="Times New Roman"/>
        <charset val="134"/>
      </rPr>
      <t>5</t>
    </r>
    <r>
      <rPr>
        <sz val="10"/>
        <color theme="1"/>
        <rFont val="宋体"/>
        <charset val="134"/>
      </rPr>
      <t>千瓦分布式光伏发电项目</t>
    </r>
  </si>
  <si>
    <t>潘铸斌</t>
  </si>
  <si>
    <r>
      <rPr>
        <sz val="10"/>
        <color theme="1"/>
        <rFont val="宋体"/>
        <charset val="134"/>
      </rPr>
      <t>潘铸斌禅城区石湾街道</t>
    </r>
    <r>
      <rPr>
        <sz val="10"/>
        <color theme="1"/>
        <rFont val="Times New Roman"/>
        <charset val="134"/>
      </rPr>
      <t>12.1</t>
    </r>
    <r>
      <rPr>
        <sz val="10"/>
        <color theme="1"/>
        <rFont val="宋体"/>
        <charset val="134"/>
      </rPr>
      <t>千瓦分布式光伏发电项目</t>
    </r>
  </si>
  <si>
    <t>庞志章</t>
  </si>
  <si>
    <r>
      <rPr>
        <sz val="10"/>
        <color theme="1"/>
        <rFont val="宋体"/>
        <charset val="134"/>
      </rPr>
      <t>庞志章张槎街道</t>
    </r>
    <r>
      <rPr>
        <sz val="10"/>
        <color theme="1"/>
        <rFont val="Times New Roman"/>
        <charset val="134"/>
      </rPr>
      <t>15.1</t>
    </r>
    <r>
      <rPr>
        <sz val="10"/>
        <color theme="1"/>
        <rFont val="宋体"/>
        <charset val="134"/>
      </rPr>
      <t>千伏分布式光伏发电项目　</t>
    </r>
  </si>
  <si>
    <t>庞永灿</t>
  </si>
  <si>
    <r>
      <rPr>
        <sz val="10"/>
        <color theme="1"/>
        <rFont val="宋体"/>
        <charset val="134"/>
      </rPr>
      <t>庞永灿张槎街道</t>
    </r>
    <r>
      <rPr>
        <sz val="10"/>
        <color theme="1"/>
        <rFont val="Times New Roman"/>
        <charset val="134"/>
      </rPr>
      <t>11.68</t>
    </r>
    <r>
      <rPr>
        <sz val="10"/>
        <color theme="1"/>
        <rFont val="宋体"/>
        <charset val="134"/>
      </rPr>
      <t>千伏分布式光伏发电项目</t>
    </r>
  </si>
  <si>
    <t>庞苏女</t>
  </si>
  <si>
    <r>
      <rPr>
        <sz val="10"/>
        <color theme="1"/>
        <rFont val="宋体"/>
        <charset val="134"/>
      </rPr>
      <t>庞苏女石湾街道</t>
    </r>
    <r>
      <rPr>
        <sz val="10"/>
        <color theme="1"/>
        <rFont val="Times New Roman"/>
        <charset val="134"/>
      </rPr>
      <t>7.7</t>
    </r>
    <r>
      <rPr>
        <sz val="10"/>
        <color theme="1"/>
        <rFont val="宋体"/>
        <charset val="134"/>
      </rPr>
      <t>千瓦光伏分布式光伏发电项目　</t>
    </r>
  </si>
  <si>
    <t>沈引章</t>
  </si>
  <si>
    <r>
      <rPr>
        <sz val="10"/>
        <color theme="1"/>
        <rFont val="宋体"/>
        <charset val="134"/>
      </rPr>
      <t>沈引章南庄镇</t>
    </r>
    <r>
      <rPr>
        <sz val="10"/>
        <color theme="1"/>
        <rFont val="Times New Roman"/>
        <charset val="134"/>
      </rPr>
      <t>15.68</t>
    </r>
    <r>
      <rPr>
        <sz val="10"/>
        <color theme="1"/>
        <rFont val="宋体"/>
        <charset val="134"/>
      </rPr>
      <t>千瓦分布式光伏发电项目　</t>
    </r>
  </si>
  <si>
    <t>杨建灶</t>
  </si>
  <si>
    <r>
      <rPr>
        <sz val="10"/>
        <color theme="1"/>
        <rFont val="宋体"/>
        <charset val="134"/>
      </rPr>
      <t>杨建灶张槎街道</t>
    </r>
    <r>
      <rPr>
        <sz val="10"/>
        <color theme="1"/>
        <rFont val="Times New Roman"/>
        <charset val="134"/>
      </rPr>
      <t>14.3</t>
    </r>
    <r>
      <rPr>
        <sz val="10"/>
        <color theme="1"/>
        <rFont val="宋体"/>
        <charset val="134"/>
      </rPr>
      <t>千瓦光伏分布式光伏发电项目　</t>
    </r>
  </si>
  <si>
    <t>杨</t>
  </si>
  <si>
    <r>
      <rPr>
        <sz val="10"/>
        <color theme="1"/>
        <rFont val="宋体"/>
        <charset val="134"/>
      </rPr>
      <t>杨禅城区张槎街道</t>
    </r>
    <r>
      <rPr>
        <sz val="10"/>
        <color theme="1"/>
        <rFont val="Times New Roman"/>
        <charset val="134"/>
      </rPr>
      <t>11</t>
    </r>
    <r>
      <rPr>
        <sz val="10"/>
        <color theme="1"/>
        <rFont val="宋体"/>
        <charset val="134"/>
      </rPr>
      <t>千瓦分布式光伏发电项目</t>
    </r>
  </si>
  <si>
    <t>招顺盖</t>
  </si>
  <si>
    <r>
      <rPr>
        <sz val="10"/>
        <color theme="1"/>
        <rFont val="宋体"/>
        <charset val="134"/>
      </rPr>
      <t>招顺盖张槎街道</t>
    </r>
    <r>
      <rPr>
        <sz val="10"/>
        <color theme="1"/>
        <rFont val="Times New Roman"/>
        <charset val="134"/>
      </rPr>
      <t>10.64</t>
    </r>
    <r>
      <rPr>
        <sz val="10"/>
        <color theme="1"/>
        <rFont val="宋体"/>
        <charset val="134"/>
      </rPr>
      <t>千伏分布式光伏发电项目　</t>
    </r>
  </si>
  <si>
    <t>冼灿德</t>
  </si>
  <si>
    <r>
      <rPr>
        <sz val="10"/>
        <color theme="1"/>
        <rFont val="宋体"/>
        <charset val="134"/>
      </rPr>
      <t>冼灿德南庄镇</t>
    </r>
    <r>
      <rPr>
        <sz val="10"/>
        <color theme="1"/>
        <rFont val="Times New Roman"/>
        <charset val="134"/>
      </rPr>
      <t>25</t>
    </r>
    <r>
      <rPr>
        <sz val="10"/>
        <color theme="1"/>
        <rFont val="宋体"/>
        <charset val="134"/>
      </rPr>
      <t>千瓦分布式光伏发电项目　</t>
    </r>
  </si>
  <si>
    <t>谭俊健</t>
  </si>
  <si>
    <r>
      <rPr>
        <sz val="10"/>
        <color theme="1"/>
        <rFont val="宋体"/>
        <charset val="134"/>
      </rPr>
      <t>谭俊健张槎街道</t>
    </r>
    <r>
      <rPr>
        <sz val="10"/>
        <color theme="1"/>
        <rFont val="Times New Roman"/>
        <charset val="134"/>
      </rPr>
      <t>12.54</t>
    </r>
    <r>
      <rPr>
        <sz val="10"/>
        <color theme="1"/>
        <rFont val="宋体"/>
        <charset val="134"/>
      </rPr>
      <t>千瓦分布式光伏发电项目</t>
    </r>
  </si>
  <si>
    <t>何添</t>
  </si>
  <si>
    <r>
      <rPr>
        <sz val="10"/>
        <color theme="1"/>
        <rFont val="宋体"/>
        <charset val="134"/>
      </rPr>
      <t>何添南庄镇</t>
    </r>
    <r>
      <rPr>
        <sz val="10"/>
        <color theme="1"/>
        <rFont val="Times New Roman"/>
        <charset val="134"/>
      </rPr>
      <t>20.52</t>
    </r>
    <r>
      <rPr>
        <sz val="10"/>
        <color theme="1"/>
        <rFont val="宋体"/>
        <charset val="134"/>
      </rPr>
      <t>千瓦分布式光伏发电项目</t>
    </r>
  </si>
  <si>
    <t>冯碧棠</t>
  </si>
  <si>
    <r>
      <rPr>
        <sz val="10"/>
        <color theme="1"/>
        <rFont val="宋体"/>
        <charset val="134"/>
      </rPr>
      <t>冯碧棠张槎街道</t>
    </r>
    <r>
      <rPr>
        <sz val="10"/>
        <color theme="1"/>
        <rFont val="Times New Roman"/>
        <charset val="134"/>
      </rPr>
      <t>11.6</t>
    </r>
    <r>
      <rPr>
        <sz val="10"/>
        <color theme="1"/>
        <rFont val="宋体"/>
        <charset val="134"/>
      </rPr>
      <t>千伏分布式光伏发电项目</t>
    </r>
  </si>
  <si>
    <t>梁润忠</t>
  </si>
  <si>
    <r>
      <rPr>
        <sz val="10"/>
        <color theme="1"/>
        <rFont val="宋体"/>
        <charset val="134"/>
      </rPr>
      <t>梁润忠佛山市禅城区南庄镇</t>
    </r>
    <r>
      <rPr>
        <sz val="10"/>
        <color theme="1"/>
        <rFont val="Times New Roman"/>
        <charset val="134"/>
      </rPr>
      <t>16.24</t>
    </r>
    <r>
      <rPr>
        <sz val="10"/>
        <color theme="1"/>
        <rFont val="宋体"/>
        <charset val="134"/>
      </rPr>
      <t>千瓦分布式光伏发电项目</t>
    </r>
  </si>
  <si>
    <t>潘子绍</t>
  </si>
  <si>
    <r>
      <rPr>
        <sz val="10"/>
        <color theme="1"/>
        <rFont val="宋体"/>
        <charset val="134"/>
      </rPr>
      <t>潘子绍石湾街道</t>
    </r>
    <r>
      <rPr>
        <sz val="10"/>
        <color theme="1"/>
        <rFont val="Times New Roman"/>
        <charset val="134"/>
      </rPr>
      <t>13.92</t>
    </r>
    <r>
      <rPr>
        <sz val="10"/>
        <color theme="1"/>
        <rFont val="宋体"/>
        <charset val="134"/>
      </rPr>
      <t>千瓦光伏分布式光伏发电项目</t>
    </r>
  </si>
  <si>
    <t>冯永灵</t>
  </si>
  <si>
    <r>
      <rPr>
        <sz val="10"/>
        <color theme="1"/>
        <rFont val="宋体"/>
        <charset val="134"/>
      </rPr>
      <t>冯永灵张槎街道</t>
    </r>
    <r>
      <rPr>
        <sz val="10"/>
        <color theme="1"/>
        <rFont val="Times New Roman"/>
        <charset val="134"/>
      </rPr>
      <t>15.67</t>
    </r>
    <r>
      <rPr>
        <sz val="10"/>
        <color theme="1"/>
        <rFont val="宋体"/>
        <charset val="134"/>
      </rPr>
      <t>千伏分布式光伏发电项目</t>
    </r>
  </si>
  <si>
    <t>招耀钟</t>
  </si>
  <si>
    <r>
      <rPr>
        <sz val="10"/>
        <color theme="1"/>
        <rFont val="宋体"/>
        <charset val="134"/>
      </rPr>
      <t>招耀钟张槎街道</t>
    </r>
    <r>
      <rPr>
        <sz val="10"/>
        <color theme="1"/>
        <rFont val="Times New Roman"/>
        <charset val="134"/>
      </rPr>
      <t>21.66</t>
    </r>
    <r>
      <rPr>
        <sz val="10"/>
        <color theme="1"/>
        <rFont val="宋体"/>
        <charset val="134"/>
      </rPr>
      <t>千伏分布式光伏发电项目　</t>
    </r>
  </si>
  <si>
    <t>冯永登</t>
  </si>
  <si>
    <r>
      <rPr>
        <sz val="10"/>
        <color theme="1"/>
        <rFont val="宋体"/>
        <charset val="134"/>
      </rPr>
      <t>冯永登张槎街道</t>
    </r>
    <r>
      <rPr>
        <sz val="10"/>
        <color theme="1"/>
        <rFont val="Times New Roman"/>
        <charset val="134"/>
      </rPr>
      <t>17.1</t>
    </r>
    <r>
      <rPr>
        <sz val="10"/>
        <color theme="1"/>
        <rFont val="宋体"/>
        <charset val="134"/>
      </rPr>
      <t>千瓦分布式光伏发电项目</t>
    </r>
  </si>
  <si>
    <t>冼顺月</t>
  </si>
  <si>
    <r>
      <rPr>
        <sz val="10"/>
        <color theme="1"/>
        <rFont val="宋体"/>
        <charset val="134"/>
      </rPr>
      <t>冼顺月南庄镇</t>
    </r>
    <r>
      <rPr>
        <sz val="10"/>
        <color theme="1"/>
        <rFont val="Times New Roman"/>
        <charset val="134"/>
      </rPr>
      <t>8.1</t>
    </r>
    <r>
      <rPr>
        <sz val="10"/>
        <color theme="1"/>
        <rFont val="宋体"/>
        <charset val="134"/>
      </rPr>
      <t>千瓦分布式光伏发电项目　</t>
    </r>
  </si>
  <si>
    <t>杨叶</t>
  </si>
  <si>
    <r>
      <rPr>
        <sz val="10"/>
        <color theme="1"/>
        <rFont val="宋体"/>
        <charset val="134"/>
      </rPr>
      <t>杨叶张槎街道</t>
    </r>
    <r>
      <rPr>
        <sz val="10"/>
        <color theme="1"/>
        <rFont val="Times New Roman"/>
        <charset val="134"/>
      </rPr>
      <t>10</t>
    </r>
    <r>
      <rPr>
        <sz val="10"/>
        <color theme="1"/>
        <rFont val="宋体"/>
        <charset val="134"/>
      </rPr>
      <t>千瓦分布式光伏发电项目　</t>
    </r>
  </si>
  <si>
    <t>陆铎</t>
  </si>
  <si>
    <r>
      <rPr>
        <sz val="10"/>
        <color theme="1"/>
        <rFont val="宋体"/>
        <charset val="134"/>
      </rPr>
      <t>陆铎张槎街道</t>
    </r>
    <r>
      <rPr>
        <sz val="10"/>
        <color theme="1"/>
        <rFont val="Times New Roman"/>
        <charset val="134"/>
      </rPr>
      <t>9.18</t>
    </r>
    <r>
      <rPr>
        <sz val="10"/>
        <color theme="1"/>
        <rFont val="宋体"/>
        <charset val="134"/>
      </rPr>
      <t>千伏分布式光伏发电项目</t>
    </r>
  </si>
  <si>
    <t>郭颂达</t>
  </si>
  <si>
    <r>
      <rPr>
        <sz val="10"/>
        <color theme="1"/>
        <rFont val="宋体"/>
        <charset val="134"/>
      </rPr>
      <t>郭颂达祖庙街道</t>
    </r>
    <r>
      <rPr>
        <sz val="10"/>
        <color theme="1"/>
        <rFont val="Times New Roman"/>
        <charset val="134"/>
      </rPr>
      <t>15</t>
    </r>
    <r>
      <rPr>
        <sz val="10"/>
        <color theme="1"/>
        <rFont val="宋体"/>
        <charset val="134"/>
      </rPr>
      <t>千瓦分布式光伏发电项目</t>
    </r>
  </si>
  <si>
    <t>吕高泉</t>
  </si>
  <si>
    <r>
      <rPr>
        <sz val="10"/>
        <color theme="1"/>
        <rFont val="宋体"/>
        <charset val="134"/>
      </rPr>
      <t>吕高泉张槎街道</t>
    </r>
    <r>
      <rPr>
        <sz val="10"/>
        <color theme="1"/>
        <rFont val="Times New Roman"/>
        <charset val="134"/>
      </rPr>
      <t>7.28</t>
    </r>
    <r>
      <rPr>
        <sz val="10"/>
        <color theme="1"/>
        <rFont val="宋体"/>
        <charset val="134"/>
      </rPr>
      <t>千瓦光伏分布式光伏发电项目</t>
    </r>
  </si>
  <si>
    <t>冯翠好</t>
  </si>
  <si>
    <r>
      <rPr>
        <sz val="10"/>
        <color theme="1"/>
        <rFont val="宋体"/>
        <charset val="134"/>
      </rPr>
      <t>冯翠好张槎街道</t>
    </r>
    <r>
      <rPr>
        <sz val="10"/>
        <color theme="1"/>
        <rFont val="Times New Roman"/>
        <charset val="134"/>
      </rPr>
      <t>17.25</t>
    </r>
    <r>
      <rPr>
        <sz val="10"/>
        <color theme="1"/>
        <rFont val="宋体"/>
        <charset val="134"/>
      </rPr>
      <t>千瓦光伏分布式光伏发电项目</t>
    </r>
  </si>
  <si>
    <t>陈德智</t>
  </si>
  <si>
    <r>
      <rPr>
        <sz val="10"/>
        <color theme="1"/>
        <rFont val="宋体"/>
        <charset val="134"/>
      </rPr>
      <t>陈德智张槎街道</t>
    </r>
    <r>
      <rPr>
        <sz val="10"/>
        <color theme="1"/>
        <rFont val="Times New Roman"/>
        <charset val="134"/>
      </rPr>
      <t>10.69</t>
    </r>
    <r>
      <rPr>
        <sz val="10"/>
        <color theme="1"/>
        <rFont val="宋体"/>
        <charset val="134"/>
      </rPr>
      <t>千伏分布式光伏发电项目</t>
    </r>
  </si>
  <si>
    <t>黄燕芝</t>
  </si>
  <si>
    <r>
      <rPr>
        <sz val="10"/>
        <color theme="1"/>
        <rFont val="宋体"/>
        <charset val="134"/>
      </rPr>
      <t>黄燕芝石湾街道</t>
    </r>
    <r>
      <rPr>
        <sz val="10"/>
        <color theme="1"/>
        <rFont val="Times New Roman"/>
        <charset val="134"/>
      </rPr>
      <t>17</t>
    </r>
    <r>
      <rPr>
        <sz val="10"/>
        <color theme="1"/>
        <rFont val="宋体"/>
        <charset val="134"/>
      </rPr>
      <t>千瓦分布式光伏发电项目</t>
    </r>
  </si>
  <si>
    <t>张秀竹</t>
  </si>
  <si>
    <r>
      <rPr>
        <sz val="10"/>
        <color theme="1"/>
        <rFont val="宋体"/>
        <charset val="134"/>
      </rPr>
      <t>张秀竹石湾街道</t>
    </r>
    <r>
      <rPr>
        <sz val="10"/>
        <color theme="1"/>
        <rFont val="Times New Roman"/>
        <charset val="134"/>
      </rPr>
      <t>15</t>
    </r>
    <r>
      <rPr>
        <sz val="10"/>
        <color theme="1"/>
        <rFont val="宋体"/>
        <charset val="134"/>
      </rPr>
      <t>千瓦分布式光伏发电项目</t>
    </r>
  </si>
  <si>
    <t>罗永祥</t>
  </si>
  <si>
    <r>
      <rPr>
        <sz val="10"/>
        <color theme="1"/>
        <rFont val="宋体"/>
        <charset val="134"/>
      </rPr>
      <t>罗永祥南庄镇</t>
    </r>
    <r>
      <rPr>
        <sz val="10"/>
        <color theme="1"/>
        <rFont val="Times New Roman"/>
        <charset val="134"/>
      </rPr>
      <t>16</t>
    </r>
    <r>
      <rPr>
        <sz val="10"/>
        <color theme="1"/>
        <rFont val="宋体"/>
        <charset val="134"/>
      </rPr>
      <t>千瓦分布式光伏发电项目</t>
    </r>
  </si>
  <si>
    <t>陈桂颜</t>
  </si>
  <si>
    <r>
      <rPr>
        <sz val="10"/>
        <color theme="1"/>
        <rFont val="宋体"/>
        <charset val="134"/>
      </rPr>
      <t>陈桂颜</t>
    </r>
    <r>
      <rPr>
        <sz val="10"/>
        <color theme="1"/>
        <rFont val="Times New Roman"/>
        <charset val="134"/>
      </rPr>
      <t xml:space="preserve"> </t>
    </r>
    <r>
      <rPr>
        <sz val="10"/>
        <color theme="1"/>
        <rFont val="宋体"/>
        <charset val="134"/>
      </rPr>
      <t>禅城区石湾街道</t>
    </r>
    <r>
      <rPr>
        <sz val="10"/>
        <color theme="1"/>
        <rFont val="Times New Roman"/>
        <charset val="134"/>
      </rPr>
      <t>20.3</t>
    </r>
    <r>
      <rPr>
        <sz val="10"/>
        <color theme="1"/>
        <rFont val="宋体"/>
        <charset val="134"/>
      </rPr>
      <t>千瓦光伏分布式光伏发电项目</t>
    </r>
  </si>
  <si>
    <t>潘耀坚</t>
  </si>
  <si>
    <r>
      <rPr>
        <sz val="10"/>
        <color theme="1"/>
        <rFont val="宋体"/>
        <charset val="134"/>
      </rPr>
      <t>潘耀坚禅城区南庄街道</t>
    </r>
    <r>
      <rPr>
        <sz val="10"/>
        <color theme="1"/>
        <rFont val="Times New Roman"/>
        <charset val="134"/>
      </rPr>
      <t>3</t>
    </r>
    <r>
      <rPr>
        <sz val="10"/>
        <color theme="1"/>
        <rFont val="宋体"/>
        <charset val="134"/>
      </rPr>
      <t>千瓦分布式光伏发电项目</t>
    </r>
  </si>
  <si>
    <t>黎社亮</t>
  </si>
  <si>
    <r>
      <rPr>
        <sz val="10"/>
        <color theme="1"/>
        <rFont val="宋体"/>
        <charset val="134"/>
      </rPr>
      <t>黎社亮禅城区南庄镇</t>
    </r>
    <r>
      <rPr>
        <sz val="10"/>
        <color theme="1"/>
        <rFont val="Times New Roman"/>
        <charset val="134"/>
      </rPr>
      <t>12.39</t>
    </r>
    <r>
      <rPr>
        <sz val="10"/>
        <color theme="1"/>
        <rFont val="宋体"/>
        <charset val="134"/>
      </rPr>
      <t>千瓦分布式光伏发电项目</t>
    </r>
  </si>
  <si>
    <t>霍铭河</t>
  </si>
  <si>
    <r>
      <rPr>
        <sz val="10"/>
        <color theme="1"/>
        <rFont val="宋体"/>
        <charset val="134"/>
      </rPr>
      <t>霍铭河佛山市禅城区南庄镇</t>
    </r>
    <r>
      <rPr>
        <sz val="10"/>
        <color theme="1"/>
        <rFont val="Times New Roman"/>
        <charset val="134"/>
      </rPr>
      <t>10.5</t>
    </r>
    <r>
      <rPr>
        <sz val="10"/>
        <color theme="1"/>
        <rFont val="宋体"/>
        <charset val="134"/>
      </rPr>
      <t>千瓦分布式光伏发电项目</t>
    </r>
  </si>
  <si>
    <t>霍铭佳</t>
  </si>
  <si>
    <r>
      <rPr>
        <sz val="10"/>
        <color theme="1"/>
        <rFont val="宋体"/>
        <charset val="134"/>
      </rPr>
      <t>霍铭佳佛山市禅城区南庄镇</t>
    </r>
    <r>
      <rPr>
        <sz val="10"/>
        <color theme="1"/>
        <rFont val="Times New Roman"/>
        <charset val="134"/>
      </rPr>
      <t>10.5</t>
    </r>
    <r>
      <rPr>
        <sz val="10"/>
        <color theme="1"/>
        <rFont val="宋体"/>
        <charset val="134"/>
      </rPr>
      <t>千瓦分布式光伏发电项目</t>
    </r>
  </si>
  <si>
    <t>陈德流</t>
  </si>
  <si>
    <r>
      <rPr>
        <sz val="10"/>
        <color theme="1"/>
        <rFont val="宋体"/>
        <charset val="134"/>
      </rPr>
      <t>陈德流佛山市禅城区南庄镇</t>
    </r>
    <r>
      <rPr>
        <sz val="10"/>
        <color theme="1"/>
        <rFont val="Times New Roman"/>
        <charset val="134"/>
      </rPr>
      <t>13.5</t>
    </r>
    <r>
      <rPr>
        <sz val="10"/>
        <color theme="1"/>
        <rFont val="宋体"/>
        <charset val="134"/>
      </rPr>
      <t>千瓦分布式光伏发电项目</t>
    </r>
  </si>
  <si>
    <t>陈仲根</t>
  </si>
  <si>
    <r>
      <rPr>
        <sz val="10"/>
        <color theme="1"/>
        <rFont val="宋体"/>
        <charset val="134"/>
      </rPr>
      <t>陈仲根佛山市禅城区南庄镇</t>
    </r>
    <r>
      <rPr>
        <sz val="10"/>
        <color theme="1"/>
        <rFont val="Times New Roman"/>
        <charset val="134"/>
      </rPr>
      <t>12.98</t>
    </r>
    <r>
      <rPr>
        <sz val="10"/>
        <color theme="1"/>
        <rFont val="宋体"/>
        <charset val="134"/>
      </rPr>
      <t>千瓦分布式光伏发电项目</t>
    </r>
  </si>
  <si>
    <t>陈国</t>
  </si>
  <si>
    <r>
      <rPr>
        <sz val="10"/>
        <color theme="1"/>
        <rFont val="宋体"/>
        <charset val="134"/>
      </rPr>
      <t>陈国石湾街道</t>
    </r>
    <r>
      <rPr>
        <sz val="10"/>
        <color theme="1"/>
        <rFont val="Times New Roman"/>
        <charset val="134"/>
      </rPr>
      <t>25.2</t>
    </r>
    <r>
      <rPr>
        <sz val="10"/>
        <color theme="1"/>
        <rFont val="宋体"/>
        <charset val="134"/>
      </rPr>
      <t>千瓦光伏分布式光伏发电项目</t>
    </r>
  </si>
  <si>
    <t>蔡炎波</t>
  </si>
  <si>
    <r>
      <rPr>
        <sz val="10"/>
        <color theme="1"/>
        <rFont val="宋体"/>
        <charset val="134"/>
      </rPr>
      <t>蔡炎波石湾街道</t>
    </r>
    <r>
      <rPr>
        <sz val="10"/>
        <color theme="1"/>
        <rFont val="Times New Roman"/>
        <charset val="134"/>
      </rPr>
      <t>11.3</t>
    </r>
    <r>
      <rPr>
        <sz val="10"/>
        <color theme="1"/>
        <rFont val="宋体"/>
        <charset val="134"/>
      </rPr>
      <t>千瓦分布式光伏发电项目</t>
    </r>
  </si>
  <si>
    <t>陈镜华</t>
  </si>
  <si>
    <r>
      <rPr>
        <sz val="10"/>
        <color theme="1"/>
        <rFont val="宋体"/>
        <charset val="134"/>
      </rPr>
      <t>陈镜华张槎街道</t>
    </r>
    <r>
      <rPr>
        <sz val="10"/>
        <color theme="1"/>
        <rFont val="Times New Roman"/>
        <charset val="134"/>
      </rPr>
      <t>13.27</t>
    </r>
    <r>
      <rPr>
        <sz val="10"/>
        <color theme="1"/>
        <rFont val="宋体"/>
        <charset val="134"/>
      </rPr>
      <t>千瓦分布式光伏发电项目</t>
    </r>
  </si>
  <si>
    <t>陈绍流</t>
  </si>
  <si>
    <r>
      <rPr>
        <sz val="10"/>
        <color theme="1"/>
        <rFont val="宋体"/>
        <charset val="134"/>
      </rPr>
      <t>陈绍流禅城区张槎街道</t>
    </r>
    <r>
      <rPr>
        <sz val="10"/>
        <color theme="1"/>
        <rFont val="Times New Roman"/>
        <charset val="134"/>
      </rPr>
      <t>14.75</t>
    </r>
    <r>
      <rPr>
        <sz val="10"/>
        <color theme="1"/>
        <rFont val="宋体"/>
        <charset val="134"/>
      </rPr>
      <t>千瓦分布式光伏发电项目</t>
    </r>
  </si>
  <si>
    <t>冯顺锦</t>
  </si>
  <si>
    <r>
      <rPr>
        <sz val="10"/>
        <color theme="1"/>
        <rFont val="宋体"/>
        <charset val="134"/>
      </rPr>
      <t>冯顺锦张槎街道</t>
    </r>
    <r>
      <rPr>
        <sz val="10"/>
        <color theme="1"/>
        <rFont val="Times New Roman"/>
        <charset val="134"/>
      </rPr>
      <t>13.63</t>
    </r>
    <r>
      <rPr>
        <sz val="10"/>
        <color theme="1"/>
        <rFont val="宋体"/>
        <charset val="134"/>
      </rPr>
      <t>千瓦光伏分布式光伏发电项目</t>
    </r>
  </si>
  <si>
    <t>冯细妹</t>
  </si>
  <si>
    <r>
      <rPr>
        <sz val="10"/>
        <color theme="1"/>
        <rFont val="宋体"/>
        <charset val="134"/>
      </rPr>
      <t>冯细妹张槎街道</t>
    </r>
    <r>
      <rPr>
        <sz val="10"/>
        <color theme="1"/>
        <rFont val="Times New Roman"/>
        <charset val="134"/>
      </rPr>
      <t>9</t>
    </r>
    <r>
      <rPr>
        <sz val="10"/>
        <color theme="1"/>
        <rFont val="宋体"/>
        <charset val="134"/>
      </rPr>
      <t>千瓦光伏分布式光伏发电项目</t>
    </r>
  </si>
  <si>
    <t>冯兆炘</t>
  </si>
  <si>
    <r>
      <rPr>
        <sz val="10"/>
        <color theme="1"/>
        <rFont val="宋体"/>
        <charset val="134"/>
      </rPr>
      <t>冯兆炘石湾街道</t>
    </r>
    <r>
      <rPr>
        <sz val="10"/>
        <color theme="1"/>
        <rFont val="Times New Roman"/>
        <charset val="134"/>
      </rPr>
      <t>8.12</t>
    </r>
    <r>
      <rPr>
        <sz val="10"/>
        <color theme="1"/>
        <rFont val="宋体"/>
        <charset val="134"/>
      </rPr>
      <t>千瓦分布式光伏发电项目</t>
    </r>
  </si>
  <si>
    <t>何沛樵</t>
  </si>
  <si>
    <r>
      <rPr>
        <sz val="10"/>
        <color theme="1"/>
        <rFont val="宋体"/>
        <charset val="134"/>
      </rPr>
      <t>何沛樵石湾街道</t>
    </r>
    <r>
      <rPr>
        <sz val="10"/>
        <color theme="1"/>
        <rFont val="Times New Roman"/>
        <charset val="134"/>
      </rPr>
      <t>15.9</t>
    </r>
    <r>
      <rPr>
        <sz val="10"/>
        <color theme="1"/>
        <rFont val="宋体"/>
        <charset val="134"/>
      </rPr>
      <t>千瓦分布式光伏发电项目</t>
    </r>
  </si>
  <si>
    <t>梁湛</t>
  </si>
  <si>
    <r>
      <rPr>
        <sz val="10"/>
        <color theme="1"/>
        <rFont val="宋体"/>
        <charset val="134"/>
      </rPr>
      <t>梁湛石湾街道</t>
    </r>
    <r>
      <rPr>
        <sz val="10"/>
        <color theme="1"/>
        <rFont val="Times New Roman"/>
        <charset val="134"/>
      </rPr>
      <t>15.12</t>
    </r>
    <r>
      <rPr>
        <sz val="10"/>
        <color theme="1"/>
        <rFont val="宋体"/>
        <charset val="134"/>
      </rPr>
      <t>千瓦分布式光伏发电项目</t>
    </r>
  </si>
  <si>
    <t>吕有源</t>
  </si>
  <si>
    <r>
      <rPr>
        <sz val="10"/>
        <color theme="1"/>
        <rFont val="宋体"/>
        <charset val="134"/>
      </rPr>
      <t>吕有源张槎街道</t>
    </r>
    <r>
      <rPr>
        <sz val="10"/>
        <color theme="1"/>
        <rFont val="Times New Roman"/>
        <charset val="134"/>
      </rPr>
      <t>15.93</t>
    </r>
    <r>
      <rPr>
        <sz val="10"/>
        <color theme="1"/>
        <rFont val="宋体"/>
        <charset val="134"/>
      </rPr>
      <t>千伏分布式光伏发电项目</t>
    </r>
  </si>
  <si>
    <t>马锦鸿</t>
  </si>
  <si>
    <r>
      <rPr>
        <sz val="10"/>
        <color theme="1"/>
        <rFont val="宋体"/>
        <charset val="134"/>
      </rPr>
      <t>马锦鸿石湾街道</t>
    </r>
    <r>
      <rPr>
        <sz val="10"/>
        <color theme="1"/>
        <rFont val="Times New Roman"/>
        <charset val="134"/>
      </rPr>
      <t>4.48</t>
    </r>
    <r>
      <rPr>
        <sz val="10"/>
        <color theme="1"/>
        <rFont val="宋体"/>
        <charset val="134"/>
      </rPr>
      <t>千瓦分布式光伏发电项目</t>
    </r>
  </si>
  <si>
    <t>潘细伟</t>
  </si>
  <si>
    <r>
      <rPr>
        <sz val="10"/>
        <color theme="1"/>
        <rFont val="宋体"/>
        <charset val="134"/>
      </rPr>
      <t>潘细伟石湾街道</t>
    </r>
    <r>
      <rPr>
        <sz val="10"/>
        <color theme="1"/>
        <rFont val="Times New Roman"/>
        <charset val="134"/>
      </rPr>
      <t>13.25</t>
    </r>
    <r>
      <rPr>
        <sz val="10"/>
        <color theme="1"/>
        <rFont val="宋体"/>
        <charset val="134"/>
      </rPr>
      <t>千瓦分布式光伏发电项目</t>
    </r>
  </si>
  <si>
    <t>庞锦添</t>
  </si>
  <si>
    <r>
      <rPr>
        <sz val="10"/>
        <color theme="1"/>
        <rFont val="宋体"/>
        <charset val="134"/>
      </rPr>
      <t>庞锦添张槎街道</t>
    </r>
    <r>
      <rPr>
        <sz val="10"/>
        <color theme="1"/>
        <rFont val="Times New Roman"/>
        <charset val="134"/>
      </rPr>
      <t>8.12</t>
    </r>
    <r>
      <rPr>
        <sz val="10"/>
        <color theme="1"/>
        <rFont val="宋体"/>
        <charset val="134"/>
      </rPr>
      <t>千伏分布式光伏发电项目</t>
    </r>
  </si>
  <si>
    <t>庞瑞银</t>
  </si>
  <si>
    <r>
      <rPr>
        <sz val="10"/>
        <color theme="1"/>
        <rFont val="宋体"/>
        <charset val="134"/>
      </rPr>
      <t>庞瑞银石湾街道</t>
    </r>
    <r>
      <rPr>
        <sz val="10"/>
        <color theme="1"/>
        <rFont val="Times New Roman"/>
        <charset val="134"/>
      </rPr>
      <t>6.16</t>
    </r>
    <r>
      <rPr>
        <sz val="10"/>
        <color theme="1"/>
        <rFont val="宋体"/>
        <charset val="134"/>
      </rPr>
      <t>千瓦分布式光伏发电项目</t>
    </r>
  </si>
  <si>
    <t>庞永强</t>
  </si>
  <si>
    <r>
      <rPr>
        <sz val="10"/>
        <color theme="1"/>
        <rFont val="宋体"/>
        <charset val="134"/>
      </rPr>
      <t>庞永强石湾街道</t>
    </r>
    <r>
      <rPr>
        <sz val="10"/>
        <color theme="1"/>
        <rFont val="Times New Roman"/>
        <charset val="134"/>
      </rPr>
      <t>5.32</t>
    </r>
    <r>
      <rPr>
        <sz val="10"/>
        <color theme="1"/>
        <rFont val="宋体"/>
        <charset val="134"/>
      </rPr>
      <t>千瓦分布式光伏发电项目</t>
    </r>
  </si>
  <si>
    <t>谭永胜</t>
  </si>
  <si>
    <r>
      <rPr>
        <sz val="10"/>
        <color theme="1"/>
        <rFont val="宋体"/>
        <charset val="134"/>
      </rPr>
      <t>谭永胜张槎街道</t>
    </r>
    <r>
      <rPr>
        <sz val="10"/>
        <color theme="1"/>
        <rFont val="Times New Roman"/>
        <charset val="134"/>
      </rPr>
      <t>11.34</t>
    </r>
    <r>
      <rPr>
        <sz val="10"/>
        <color theme="1"/>
        <rFont val="宋体"/>
        <charset val="134"/>
      </rPr>
      <t>千伏分布式光伏发电项目</t>
    </r>
  </si>
  <si>
    <t>许方法</t>
  </si>
  <si>
    <r>
      <rPr>
        <sz val="10"/>
        <color theme="1"/>
        <rFont val="宋体"/>
        <charset val="134"/>
      </rPr>
      <t>许方法张槎街道</t>
    </r>
    <r>
      <rPr>
        <sz val="10"/>
        <color theme="1"/>
        <rFont val="Times New Roman"/>
        <charset val="134"/>
      </rPr>
      <t>9.01</t>
    </r>
    <r>
      <rPr>
        <sz val="10"/>
        <color theme="1"/>
        <rFont val="宋体"/>
        <charset val="134"/>
      </rPr>
      <t>千瓦分布式光伏发电项目</t>
    </r>
  </si>
  <si>
    <t>冯瑞琼</t>
  </si>
  <si>
    <r>
      <rPr>
        <sz val="10"/>
        <color theme="1"/>
        <rFont val="宋体"/>
        <charset val="134"/>
      </rPr>
      <t>冯瑞琼张槎街道</t>
    </r>
    <r>
      <rPr>
        <sz val="10"/>
        <color theme="1"/>
        <rFont val="Times New Roman"/>
        <charset val="134"/>
      </rPr>
      <t>5.31</t>
    </r>
    <r>
      <rPr>
        <sz val="10"/>
        <color theme="1"/>
        <rFont val="宋体"/>
        <charset val="134"/>
      </rPr>
      <t>千瓦光伏分布式光伏发电项目　</t>
    </r>
  </si>
  <si>
    <t>冯锦添</t>
  </si>
  <si>
    <r>
      <rPr>
        <sz val="10"/>
        <color theme="1"/>
        <rFont val="宋体"/>
        <charset val="134"/>
      </rPr>
      <t>冯锦添张槎街道</t>
    </r>
    <r>
      <rPr>
        <sz val="10"/>
        <color theme="1"/>
        <rFont val="Times New Roman"/>
        <charset val="134"/>
      </rPr>
      <t>14.16</t>
    </r>
    <r>
      <rPr>
        <sz val="10"/>
        <color theme="1"/>
        <rFont val="宋体"/>
        <charset val="134"/>
      </rPr>
      <t>千伏分布式光伏发电项目</t>
    </r>
  </si>
  <si>
    <t>吕家文</t>
  </si>
  <si>
    <r>
      <rPr>
        <sz val="10"/>
        <color theme="1"/>
        <rFont val="宋体"/>
        <charset val="134"/>
      </rPr>
      <t>吕家文张槎街道</t>
    </r>
    <r>
      <rPr>
        <sz val="10"/>
        <color theme="1"/>
        <rFont val="Times New Roman"/>
        <charset val="134"/>
      </rPr>
      <t>8.1</t>
    </r>
    <r>
      <rPr>
        <sz val="10"/>
        <color theme="1"/>
        <rFont val="宋体"/>
        <charset val="134"/>
      </rPr>
      <t>千伏分布式光伏发电项目　</t>
    </r>
  </si>
  <si>
    <t>江周</t>
  </si>
  <si>
    <r>
      <rPr>
        <sz val="10"/>
        <color theme="1"/>
        <rFont val="宋体"/>
        <charset val="134"/>
      </rPr>
      <t>江周张槎街道</t>
    </r>
    <r>
      <rPr>
        <sz val="10"/>
        <color theme="1"/>
        <rFont val="Times New Roman"/>
        <charset val="134"/>
      </rPr>
      <t>10.6</t>
    </r>
    <r>
      <rPr>
        <sz val="10"/>
        <color theme="1"/>
        <rFont val="宋体"/>
        <charset val="134"/>
      </rPr>
      <t>千瓦分布式光伏发电项目　</t>
    </r>
  </si>
  <si>
    <t>陈应龙</t>
  </si>
  <si>
    <r>
      <rPr>
        <sz val="10"/>
        <color theme="1"/>
        <rFont val="宋体"/>
        <charset val="134"/>
      </rPr>
      <t>陈应龙石湾街道</t>
    </r>
    <r>
      <rPr>
        <sz val="10"/>
        <color theme="1"/>
        <rFont val="Times New Roman"/>
        <charset val="134"/>
      </rPr>
      <t>8.41</t>
    </r>
    <r>
      <rPr>
        <sz val="10"/>
        <color theme="1"/>
        <rFont val="宋体"/>
        <charset val="134"/>
      </rPr>
      <t>千瓦分布式光伏发电项目</t>
    </r>
  </si>
  <si>
    <t>谭丽仙</t>
  </si>
  <si>
    <r>
      <rPr>
        <sz val="10"/>
        <color theme="1"/>
        <rFont val="宋体"/>
        <charset val="134"/>
      </rPr>
      <t>谭丽仙张槎街道</t>
    </r>
    <r>
      <rPr>
        <sz val="10"/>
        <color theme="1"/>
        <rFont val="Times New Roman"/>
        <charset val="134"/>
      </rPr>
      <t>8.37</t>
    </r>
    <r>
      <rPr>
        <sz val="10"/>
        <color theme="1"/>
        <rFont val="宋体"/>
        <charset val="134"/>
      </rPr>
      <t>千伏分布式光伏发电项目　</t>
    </r>
  </si>
  <si>
    <t>冯汝铭</t>
  </si>
  <si>
    <r>
      <rPr>
        <sz val="10"/>
        <color theme="1"/>
        <rFont val="宋体"/>
        <charset val="134"/>
      </rPr>
      <t>冯汝铭张槎街道</t>
    </r>
    <r>
      <rPr>
        <sz val="10"/>
        <color theme="1"/>
        <rFont val="Times New Roman"/>
        <charset val="134"/>
      </rPr>
      <t>11.8</t>
    </r>
    <r>
      <rPr>
        <sz val="10"/>
        <color theme="1"/>
        <rFont val="宋体"/>
        <charset val="134"/>
      </rPr>
      <t>千伏分布式光伏发电项目　</t>
    </r>
  </si>
  <si>
    <t>何坚</t>
  </si>
  <si>
    <r>
      <rPr>
        <sz val="10"/>
        <color theme="1"/>
        <rFont val="宋体"/>
        <charset val="134"/>
      </rPr>
      <t>何坚张槎街道</t>
    </r>
    <r>
      <rPr>
        <sz val="10"/>
        <color theme="1"/>
        <rFont val="Times New Roman"/>
        <charset val="134"/>
      </rPr>
      <t>10.92</t>
    </r>
    <r>
      <rPr>
        <sz val="10"/>
        <color theme="1"/>
        <rFont val="宋体"/>
        <charset val="134"/>
      </rPr>
      <t>千伏分布式光伏发电项目　</t>
    </r>
  </si>
  <si>
    <t>陈洁新</t>
  </si>
  <si>
    <r>
      <rPr>
        <sz val="10"/>
        <color theme="1"/>
        <rFont val="宋体"/>
        <charset val="134"/>
      </rPr>
      <t>陈洁新张槎街道</t>
    </r>
    <r>
      <rPr>
        <sz val="10"/>
        <color theme="1"/>
        <rFont val="Times New Roman"/>
        <charset val="134"/>
      </rPr>
      <t>7.83</t>
    </r>
    <r>
      <rPr>
        <sz val="10"/>
        <color theme="1"/>
        <rFont val="宋体"/>
        <charset val="134"/>
      </rPr>
      <t>千瓦千伏分布式光伏发电项目　</t>
    </r>
  </si>
  <si>
    <t>蔡华</t>
  </si>
  <si>
    <r>
      <rPr>
        <sz val="10"/>
        <color theme="1"/>
        <rFont val="宋体"/>
        <charset val="134"/>
      </rPr>
      <t>蔡华石湾街道</t>
    </r>
    <r>
      <rPr>
        <sz val="10"/>
        <color theme="1"/>
        <rFont val="Times New Roman"/>
        <charset val="134"/>
      </rPr>
      <t>20.01</t>
    </r>
    <r>
      <rPr>
        <sz val="10"/>
        <color theme="1"/>
        <rFont val="宋体"/>
        <charset val="134"/>
      </rPr>
      <t>千瓦光伏分布式光伏发电项目　</t>
    </r>
  </si>
  <si>
    <t>苏展秋</t>
  </si>
  <si>
    <r>
      <rPr>
        <sz val="10"/>
        <color theme="1"/>
        <rFont val="宋体"/>
        <charset val="134"/>
      </rPr>
      <t>苏展秋禅城区祖庙街道</t>
    </r>
    <r>
      <rPr>
        <sz val="10"/>
        <color theme="1"/>
        <rFont val="Times New Roman"/>
        <charset val="134"/>
      </rPr>
      <t>8.64</t>
    </r>
    <r>
      <rPr>
        <sz val="10"/>
        <color theme="1"/>
        <rFont val="宋体"/>
        <charset val="134"/>
      </rPr>
      <t>千瓦分布式光伏发电项目　</t>
    </r>
  </si>
  <si>
    <t>招柱湛</t>
  </si>
  <si>
    <r>
      <rPr>
        <sz val="10"/>
        <color theme="1"/>
        <rFont val="宋体"/>
        <charset val="134"/>
      </rPr>
      <t>招柱湛张槎街道</t>
    </r>
    <r>
      <rPr>
        <sz val="10"/>
        <color theme="1"/>
        <rFont val="Times New Roman"/>
        <charset val="134"/>
      </rPr>
      <t>13.5</t>
    </r>
    <r>
      <rPr>
        <sz val="10"/>
        <color theme="1"/>
        <rFont val="宋体"/>
        <charset val="134"/>
      </rPr>
      <t>千伏分布式光伏发电项目　</t>
    </r>
  </si>
  <si>
    <t>关玉琼</t>
  </si>
  <si>
    <r>
      <rPr>
        <sz val="10"/>
        <color theme="1"/>
        <rFont val="宋体"/>
        <charset val="134"/>
      </rPr>
      <t>关玉琼佛山市禅城区南庄镇</t>
    </r>
    <r>
      <rPr>
        <sz val="10"/>
        <color theme="1"/>
        <rFont val="Times New Roman"/>
        <charset val="134"/>
      </rPr>
      <t>8.1</t>
    </r>
    <r>
      <rPr>
        <sz val="10"/>
        <color theme="1"/>
        <rFont val="宋体"/>
        <charset val="134"/>
      </rPr>
      <t>千瓦分布式光伏发电项目　</t>
    </r>
  </si>
  <si>
    <t>招志刚</t>
  </si>
  <si>
    <r>
      <rPr>
        <sz val="10"/>
        <color theme="1"/>
        <rFont val="宋体"/>
        <charset val="134"/>
      </rPr>
      <t>招志刚张槎街道</t>
    </r>
    <r>
      <rPr>
        <sz val="10"/>
        <color theme="1"/>
        <rFont val="Times New Roman"/>
        <charset val="134"/>
      </rPr>
      <t>7.95</t>
    </r>
    <r>
      <rPr>
        <sz val="10"/>
        <color theme="1"/>
        <rFont val="宋体"/>
        <charset val="134"/>
      </rPr>
      <t>千瓦分布式光伏发电项目　</t>
    </r>
  </si>
  <si>
    <t>陈盛炽</t>
  </si>
  <si>
    <r>
      <rPr>
        <sz val="10"/>
        <color theme="1"/>
        <rFont val="宋体"/>
        <charset val="134"/>
      </rPr>
      <t>陈盛炽张槎街道</t>
    </r>
    <r>
      <rPr>
        <sz val="10"/>
        <color theme="1"/>
        <rFont val="Times New Roman"/>
        <charset val="134"/>
      </rPr>
      <t>19.44</t>
    </r>
    <r>
      <rPr>
        <sz val="10"/>
        <color theme="1"/>
        <rFont val="宋体"/>
        <charset val="134"/>
      </rPr>
      <t>千伏分布式光伏发电项目　</t>
    </r>
  </si>
  <si>
    <t>陆礼汉</t>
  </si>
  <si>
    <r>
      <rPr>
        <sz val="10"/>
        <color theme="1"/>
        <rFont val="宋体"/>
        <charset val="134"/>
      </rPr>
      <t>陆礼汉南庄镇</t>
    </r>
    <r>
      <rPr>
        <sz val="10"/>
        <color theme="1"/>
        <rFont val="Times New Roman"/>
        <charset val="134"/>
      </rPr>
      <t>30</t>
    </r>
    <r>
      <rPr>
        <sz val="10"/>
        <color theme="1"/>
        <rFont val="宋体"/>
        <charset val="134"/>
      </rPr>
      <t>千瓦分布式光伏发电项目　</t>
    </r>
  </si>
  <si>
    <t>罗伟津</t>
  </si>
  <si>
    <r>
      <rPr>
        <sz val="10"/>
        <color theme="1"/>
        <rFont val="宋体"/>
        <charset val="134"/>
      </rPr>
      <t>罗伟津南庄镇</t>
    </r>
    <r>
      <rPr>
        <sz val="10"/>
        <color theme="1"/>
        <rFont val="Times New Roman"/>
        <charset val="134"/>
      </rPr>
      <t>11.1</t>
    </r>
    <r>
      <rPr>
        <sz val="10"/>
        <color theme="1"/>
        <rFont val="宋体"/>
        <charset val="134"/>
      </rPr>
      <t>千瓦分布式光伏发电项目　</t>
    </r>
  </si>
  <si>
    <t>吴耀清</t>
  </si>
  <si>
    <r>
      <rPr>
        <sz val="10"/>
        <color theme="1"/>
        <rFont val="宋体"/>
        <charset val="134"/>
      </rPr>
      <t>吴耀清南庄镇</t>
    </r>
    <r>
      <rPr>
        <sz val="10"/>
        <color theme="1"/>
        <rFont val="Times New Roman"/>
        <charset val="134"/>
      </rPr>
      <t>18</t>
    </r>
    <r>
      <rPr>
        <sz val="10"/>
        <color theme="1"/>
        <rFont val="宋体"/>
        <charset val="134"/>
      </rPr>
      <t>千瓦分布式光伏发电项目　</t>
    </r>
  </si>
  <si>
    <t>何意珍</t>
  </si>
  <si>
    <r>
      <rPr>
        <sz val="10"/>
        <color theme="1"/>
        <rFont val="宋体"/>
        <charset val="134"/>
      </rPr>
      <t>何意珍南庄镇</t>
    </r>
    <r>
      <rPr>
        <sz val="10"/>
        <color theme="1"/>
        <rFont val="Times New Roman"/>
        <charset val="134"/>
      </rPr>
      <t>10.36</t>
    </r>
    <r>
      <rPr>
        <sz val="10"/>
        <color theme="1"/>
        <rFont val="宋体"/>
        <charset val="134"/>
      </rPr>
      <t>千瓦分布式光伏发电项目　</t>
    </r>
  </si>
  <si>
    <t>罗文显</t>
  </si>
  <si>
    <r>
      <rPr>
        <sz val="10"/>
        <color theme="1"/>
        <rFont val="宋体"/>
        <charset val="134"/>
      </rPr>
      <t>罗文显南庄镇</t>
    </r>
    <r>
      <rPr>
        <sz val="10"/>
        <color theme="1"/>
        <rFont val="Times New Roman"/>
        <charset val="134"/>
      </rPr>
      <t>25</t>
    </r>
    <r>
      <rPr>
        <sz val="10"/>
        <color theme="1"/>
        <rFont val="宋体"/>
        <charset val="134"/>
      </rPr>
      <t>千瓦分布式光伏发电项目　</t>
    </r>
  </si>
  <si>
    <t>关兆忠</t>
  </si>
  <si>
    <r>
      <rPr>
        <sz val="10"/>
        <color theme="1"/>
        <rFont val="宋体"/>
        <charset val="134"/>
      </rPr>
      <t>关兆忠南庄镇</t>
    </r>
    <r>
      <rPr>
        <sz val="10"/>
        <color theme="1"/>
        <rFont val="Times New Roman"/>
        <charset val="134"/>
      </rPr>
      <t>40</t>
    </r>
    <r>
      <rPr>
        <sz val="10"/>
        <color theme="1"/>
        <rFont val="宋体"/>
        <charset val="134"/>
      </rPr>
      <t>千瓦分布式光伏发电项目　</t>
    </r>
  </si>
  <si>
    <t>罗广林</t>
  </si>
  <si>
    <r>
      <rPr>
        <sz val="10"/>
        <color theme="1"/>
        <rFont val="宋体"/>
        <charset val="134"/>
      </rPr>
      <t>罗广林南庄镇</t>
    </r>
    <r>
      <rPr>
        <sz val="10"/>
        <color theme="1"/>
        <rFont val="Times New Roman"/>
        <charset val="134"/>
      </rPr>
      <t>11.7</t>
    </r>
    <r>
      <rPr>
        <sz val="10"/>
        <color theme="1"/>
        <rFont val="宋体"/>
        <charset val="134"/>
      </rPr>
      <t>千瓦分布式光伏发电项目　</t>
    </r>
  </si>
  <si>
    <t>冼顺彬</t>
  </si>
  <si>
    <r>
      <rPr>
        <sz val="10"/>
        <color theme="1"/>
        <rFont val="宋体"/>
        <charset val="134"/>
      </rPr>
      <t>冼顺彬南庄镇</t>
    </r>
    <r>
      <rPr>
        <sz val="10"/>
        <color theme="1"/>
        <rFont val="Times New Roman"/>
        <charset val="134"/>
      </rPr>
      <t>15</t>
    </r>
    <r>
      <rPr>
        <sz val="10"/>
        <color theme="1"/>
        <rFont val="宋体"/>
        <charset val="134"/>
      </rPr>
      <t>千瓦分布式光伏发电项目　</t>
    </r>
  </si>
  <si>
    <t>陆国祯</t>
  </si>
  <si>
    <r>
      <rPr>
        <sz val="10"/>
        <color theme="1"/>
        <rFont val="宋体"/>
        <charset val="134"/>
      </rPr>
      <t>陆国祯南庄镇</t>
    </r>
    <r>
      <rPr>
        <sz val="10"/>
        <color theme="1"/>
        <rFont val="Times New Roman"/>
        <charset val="134"/>
      </rPr>
      <t>27.14</t>
    </r>
    <r>
      <rPr>
        <sz val="10"/>
        <color theme="1"/>
        <rFont val="宋体"/>
        <charset val="134"/>
      </rPr>
      <t>千瓦分布式光伏发电项目　</t>
    </r>
  </si>
  <si>
    <t>梁泽光</t>
  </si>
  <si>
    <r>
      <rPr>
        <sz val="10"/>
        <color theme="1"/>
        <rFont val="宋体"/>
        <charset val="134"/>
      </rPr>
      <t>梁泽光禅城区南庄镇</t>
    </r>
    <r>
      <rPr>
        <sz val="10"/>
        <color theme="1"/>
        <rFont val="Times New Roman"/>
        <charset val="134"/>
      </rPr>
      <t>17.4</t>
    </r>
    <r>
      <rPr>
        <sz val="10"/>
        <color theme="1"/>
        <rFont val="宋体"/>
        <charset val="134"/>
      </rPr>
      <t>千瓦分布式光伏发电项目　</t>
    </r>
  </si>
  <si>
    <t>潘仲凯</t>
  </si>
  <si>
    <r>
      <rPr>
        <sz val="10"/>
        <color theme="1"/>
        <rFont val="宋体"/>
        <charset val="134"/>
      </rPr>
      <t>潘仲凯南庄镇</t>
    </r>
    <r>
      <rPr>
        <sz val="10"/>
        <color theme="1"/>
        <rFont val="Times New Roman"/>
        <charset val="134"/>
      </rPr>
      <t>15</t>
    </r>
    <r>
      <rPr>
        <sz val="10"/>
        <color theme="1"/>
        <rFont val="宋体"/>
        <charset val="134"/>
      </rPr>
      <t>千瓦分布式光伏发电项目　</t>
    </r>
  </si>
  <si>
    <t>陈桂萍</t>
  </si>
  <si>
    <r>
      <rPr>
        <sz val="10"/>
        <color theme="1"/>
        <rFont val="宋体"/>
        <charset val="134"/>
      </rPr>
      <t>陈桂萍石湾街道</t>
    </r>
    <r>
      <rPr>
        <sz val="10"/>
        <color theme="1"/>
        <rFont val="Times New Roman"/>
        <charset val="134"/>
      </rPr>
      <t>12</t>
    </r>
    <r>
      <rPr>
        <sz val="10"/>
        <color theme="1"/>
        <rFont val="宋体"/>
        <charset val="134"/>
      </rPr>
      <t>千瓦分布式光伏发电项目　</t>
    </r>
  </si>
  <si>
    <t>梁树汉</t>
  </si>
  <si>
    <r>
      <rPr>
        <sz val="10"/>
        <color theme="1"/>
        <rFont val="宋体"/>
        <charset val="134"/>
      </rPr>
      <t>梁树汉石湾街道</t>
    </r>
    <r>
      <rPr>
        <sz val="10"/>
        <color theme="1"/>
        <rFont val="Times New Roman"/>
        <charset val="134"/>
      </rPr>
      <t>14.5</t>
    </r>
    <r>
      <rPr>
        <sz val="10"/>
        <color theme="1"/>
        <rFont val="宋体"/>
        <charset val="134"/>
      </rPr>
      <t>千瓦分布式光伏发电项目　</t>
    </r>
  </si>
  <si>
    <t>江家力</t>
  </si>
  <si>
    <r>
      <rPr>
        <sz val="10"/>
        <color theme="1"/>
        <rFont val="宋体"/>
        <charset val="134"/>
      </rPr>
      <t>江家力张槎街道</t>
    </r>
    <r>
      <rPr>
        <sz val="10"/>
        <color theme="1"/>
        <rFont val="Times New Roman"/>
        <charset val="134"/>
      </rPr>
      <t>11.6</t>
    </r>
    <r>
      <rPr>
        <sz val="10"/>
        <color theme="1"/>
        <rFont val="宋体"/>
        <charset val="134"/>
      </rPr>
      <t>千瓦光伏分布式光伏发电项目　</t>
    </r>
  </si>
  <si>
    <t>孔繁定</t>
  </si>
  <si>
    <r>
      <rPr>
        <sz val="10"/>
        <color theme="1"/>
        <rFont val="宋体"/>
        <charset val="134"/>
      </rPr>
      <t>孔繁定佛山市禅城区南庄镇</t>
    </r>
    <r>
      <rPr>
        <sz val="10"/>
        <color theme="1"/>
        <rFont val="Times New Roman"/>
        <charset val="134"/>
      </rPr>
      <t>5.31</t>
    </r>
    <r>
      <rPr>
        <sz val="10"/>
        <color theme="1"/>
        <rFont val="宋体"/>
        <charset val="134"/>
      </rPr>
      <t>千瓦分布式光伏发电项目　</t>
    </r>
  </si>
  <si>
    <t>陈兆忠</t>
  </si>
  <si>
    <r>
      <rPr>
        <sz val="10"/>
        <color theme="1"/>
        <rFont val="宋体"/>
        <charset val="134"/>
      </rPr>
      <t>陈兆忠禅城区张槎街道</t>
    </r>
    <r>
      <rPr>
        <sz val="10"/>
        <color theme="1"/>
        <rFont val="Times New Roman"/>
        <charset val="134"/>
      </rPr>
      <t>20.3</t>
    </r>
    <r>
      <rPr>
        <sz val="10"/>
        <color theme="1"/>
        <rFont val="宋体"/>
        <charset val="134"/>
      </rPr>
      <t>千瓦分布式光伏发电项目　</t>
    </r>
  </si>
  <si>
    <t>谭胜</t>
  </si>
  <si>
    <r>
      <rPr>
        <sz val="10"/>
        <color theme="1"/>
        <rFont val="宋体"/>
        <charset val="134"/>
      </rPr>
      <t>谭胜佛山禅城张槎街道</t>
    </r>
    <r>
      <rPr>
        <sz val="10"/>
        <color theme="1"/>
        <rFont val="Times New Roman"/>
        <charset val="134"/>
      </rPr>
      <t>9.86</t>
    </r>
    <r>
      <rPr>
        <sz val="10"/>
        <color theme="1"/>
        <rFont val="宋体"/>
        <charset val="134"/>
      </rPr>
      <t>千瓦光伏分布式光伏发电项目</t>
    </r>
  </si>
  <si>
    <t>谭活</t>
  </si>
  <si>
    <r>
      <rPr>
        <sz val="10"/>
        <rFont val="宋体"/>
        <charset val="134"/>
      </rPr>
      <t>谭活张槎街道</t>
    </r>
    <r>
      <rPr>
        <sz val="10"/>
        <rFont val="Times New Roman"/>
        <charset val="134"/>
      </rPr>
      <t>13</t>
    </r>
    <r>
      <rPr>
        <sz val="10"/>
        <rFont val="宋体"/>
        <charset val="134"/>
      </rPr>
      <t>千瓦光伏分布式光伏发电项目　</t>
    </r>
  </si>
  <si>
    <t>招细雄</t>
  </si>
  <si>
    <r>
      <rPr>
        <sz val="10"/>
        <color theme="1"/>
        <rFont val="宋体"/>
        <charset val="134"/>
      </rPr>
      <t>招细雄张槎街道</t>
    </r>
    <r>
      <rPr>
        <sz val="10"/>
        <color theme="1"/>
        <rFont val="Times New Roman"/>
        <charset val="134"/>
      </rPr>
      <t>20</t>
    </r>
    <r>
      <rPr>
        <sz val="10"/>
        <color theme="1"/>
        <rFont val="宋体"/>
        <charset val="134"/>
      </rPr>
      <t>千瓦分布式光伏发电项目</t>
    </r>
  </si>
  <si>
    <r>
      <rPr>
        <sz val="10"/>
        <color theme="1"/>
        <rFont val="宋体"/>
        <charset val="134"/>
      </rPr>
      <t>招细雄张槎街道</t>
    </r>
    <r>
      <rPr>
        <sz val="10"/>
        <color theme="1"/>
        <rFont val="Times New Roman"/>
        <charset val="134"/>
      </rPr>
      <t>11.21</t>
    </r>
    <r>
      <rPr>
        <sz val="10"/>
        <color theme="1"/>
        <rFont val="宋体"/>
        <charset val="134"/>
      </rPr>
      <t>千瓦光伏分布式光伏发电项目</t>
    </r>
  </si>
  <si>
    <t>陈才杞</t>
  </si>
  <si>
    <r>
      <rPr>
        <sz val="10"/>
        <color theme="1"/>
        <rFont val="宋体"/>
        <charset val="134"/>
      </rPr>
      <t>陈才杞张槎街道</t>
    </r>
    <r>
      <rPr>
        <sz val="10"/>
        <color theme="1"/>
        <rFont val="Times New Roman"/>
        <charset val="134"/>
      </rPr>
      <t>26.55</t>
    </r>
    <r>
      <rPr>
        <sz val="10"/>
        <color theme="1"/>
        <rFont val="宋体"/>
        <charset val="134"/>
      </rPr>
      <t>千伏分布式光伏发电项目　</t>
    </r>
  </si>
  <si>
    <t>陈耀平</t>
  </si>
  <si>
    <r>
      <rPr>
        <sz val="10"/>
        <color theme="1"/>
        <rFont val="宋体"/>
        <charset val="134"/>
      </rPr>
      <t>陈耀平禅城区张槎街道</t>
    </r>
    <r>
      <rPr>
        <sz val="10"/>
        <color theme="1"/>
        <rFont val="Times New Roman"/>
        <charset val="134"/>
      </rPr>
      <t>8.4</t>
    </r>
    <r>
      <rPr>
        <sz val="10"/>
        <color theme="1"/>
        <rFont val="宋体"/>
        <charset val="134"/>
      </rPr>
      <t>千瓦分布式光伏发电项目</t>
    </r>
  </si>
  <si>
    <t>谭永甜</t>
  </si>
  <si>
    <r>
      <rPr>
        <sz val="10"/>
        <color theme="1"/>
        <rFont val="宋体"/>
        <charset val="134"/>
      </rPr>
      <t>谭永甜张槎街道</t>
    </r>
    <r>
      <rPr>
        <sz val="10"/>
        <color theme="1"/>
        <rFont val="Times New Roman"/>
        <charset val="134"/>
      </rPr>
      <t>12</t>
    </r>
    <r>
      <rPr>
        <sz val="10"/>
        <color theme="1"/>
        <rFont val="宋体"/>
        <charset val="134"/>
      </rPr>
      <t>千瓦千伏分布式光伏发电项目　</t>
    </r>
  </si>
  <si>
    <r>
      <rPr>
        <sz val="10"/>
        <color theme="1"/>
        <rFont val="宋体"/>
        <charset val="134"/>
      </rPr>
      <t>谭永甜张槎街道</t>
    </r>
    <r>
      <rPr>
        <sz val="10"/>
        <color theme="1"/>
        <rFont val="Times New Roman"/>
        <charset val="134"/>
      </rPr>
      <t>18</t>
    </r>
    <r>
      <rPr>
        <sz val="10"/>
        <color theme="1"/>
        <rFont val="宋体"/>
        <charset val="134"/>
      </rPr>
      <t>千瓦千伏分布式光伏发电项目　</t>
    </r>
  </si>
  <si>
    <t>钟沛英</t>
  </si>
  <si>
    <r>
      <rPr>
        <sz val="10"/>
        <color theme="1"/>
        <rFont val="宋体"/>
        <charset val="134"/>
      </rPr>
      <t>钟沛英禅城区祖庙街道</t>
    </r>
    <r>
      <rPr>
        <sz val="10"/>
        <color theme="1"/>
        <rFont val="Times New Roman"/>
        <charset val="134"/>
      </rPr>
      <t>8.4</t>
    </r>
    <r>
      <rPr>
        <sz val="10"/>
        <color theme="1"/>
        <rFont val="宋体"/>
        <charset val="134"/>
      </rPr>
      <t>千瓦分布式光伏发电项目　</t>
    </r>
  </si>
  <si>
    <t>黄辉乐</t>
  </si>
  <si>
    <r>
      <rPr>
        <sz val="10"/>
        <color theme="1"/>
        <rFont val="宋体"/>
        <charset val="134"/>
      </rPr>
      <t>黄辉乐石湾街道</t>
    </r>
    <r>
      <rPr>
        <sz val="10"/>
        <color theme="1"/>
        <rFont val="Times New Roman"/>
        <charset val="134"/>
      </rPr>
      <t>10.15</t>
    </r>
    <r>
      <rPr>
        <sz val="10"/>
        <color theme="1"/>
        <rFont val="宋体"/>
        <charset val="134"/>
      </rPr>
      <t>千瓦光伏分布式光伏发电项目</t>
    </r>
  </si>
  <si>
    <t>谭荣炎</t>
  </si>
  <si>
    <r>
      <rPr>
        <sz val="10"/>
        <color theme="1"/>
        <rFont val="宋体"/>
        <charset val="134"/>
      </rPr>
      <t>谭荣炎张槎街道</t>
    </r>
    <r>
      <rPr>
        <sz val="10"/>
        <color theme="1"/>
        <rFont val="Times New Roman"/>
        <charset val="134"/>
      </rPr>
      <t>11.8</t>
    </r>
    <r>
      <rPr>
        <sz val="10"/>
        <color theme="1"/>
        <rFont val="宋体"/>
        <charset val="134"/>
      </rPr>
      <t>千瓦光伏分布式光伏发电项目</t>
    </r>
  </si>
  <si>
    <t>冯国淡</t>
  </si>
  <si>
    <r>
      <rPr>
        <sz val="10"/>
        <color theme="1"/>
        <rFont val="宋体"/>
        <charset val="134"/>
      </rPr>
      <t>冯国淡张槎街道</t>
    </r>
    <r>
      <rPr>
        <sz val="10"/>
        <color theme="1"/>
        <rFont val="Times New Roman"/>
        <charset val="134"/>
      </rPr>
      <t>14.4</t>
    </r>
    <r>
      <rPr>
        <sz val="10"/>
        <color theme="1"/>
        <rFont val="宋体"/>
        <charset val="134"/>
      </rPr>
      <t>千瓦千伏分布式光伏发电项目　</t>
    </r>
  </si>
  <si>
    <t>杨明声</t>
  </si>
  <si>
    <r>
      <rPr>
        <sz val="10"/>
        <color theme="1"/>
        <rFont val="宋体"/>
        <charset val="134"/>
      </rPr>
      <t>杨明声张槎街道</t>
    </r>
    <r>
      <rPr>
        <sz val="10"/>
        <color theme="1"/>
        <rFont val="Times New Roman"/>
        <charset val="134"/>
      </rPr>
      <t>12.18</t>
    </r>
    <r>
      <rPr>
        <sz val="10"/>
        <color theme="1"/>
        <rFont val="宋体"/>
        <charset val="134"/>
      </rPr>
      <t>千瓦分布式光伏发电项目　</t>
    </r>
  </si>
  <si>
    <t>梁玉玲</t>
  </si>
  <si>
    <r>
      <rPr>
        <sz val="10"/>
        <color theme="1"/>
        <rFont val="宋体"/>
        <charset val="134"/>
      </rPr>
      <t>梁玉玲石湾街道</t>
    </r>
    <r>
      <rPr>
        <sz val="10"/>
        <color theme="1"/>
        <rFont val="Times New Roman"/>
        <charset val="134"/>
      </rPr>
      <t>13.5</t>
    </r>
    <r>
      <rPr>
        <sz val="10"/>
        <color theme="1"/>
        <rFont val="宋体"/>
        <charset val="134"/>
      </rPr>
      <t>千瓦光伏分布式光伏发电项目</t>
    </r>
  </si>
  <si>
    <t>杨相</t>
  </si>
  <si>
    <r>
      <rPr>
        <sz val="10"/>
        <color theme="1"/>
        <rFont val="宋体"/>
        <charset val="134"/>
      </rPr>
      <t>杨相禅城区张槎街道</t>
    </r>
    <r>
      <rPr>
        <sz val="10"/>
        <color theme="1"/>
        <rFont val="Times New Roman"/>
        <charset val="134"/>
      </rPr>
      <t>11.6</t>
    </r>
    <r>
      <rPr>
        <sz val="10"/>
        <color theme="1"/>
        <rFont val="宋体"/>
        <charset val="134"/>
      </rPr>
      <t>千瓦分布式光伏发电项目　</t>
    </r>
  </si>
  <si>
    <t>招裕权</t>
  </si>
  <si>
    <r>
      <rPr>
        <sz val="10"/>
        <color theme="1"/>
        <rFont val="宋体"/>
        <charset val="134"/>
      </rPr>
      <t>招裕权张槎街道</t>
    </r>
    <r>
      <rPr>
        <sz val="10"/>
        <color theme="1"/>
        <rFont val="Times New Roman"/>
        <charset val="134"/>
      </rPr>
      <t>20.16</t>
    </r>
    <r>
      <rPr>
        <sz val="10"/>
        <color theme="1"/>
        <rFont val="宋体"/>
        <charset val="134"/>
      </rPr>
      <t>千瓦光伏分布式光伏发电项目</t>
    </r>
  </si>
  <si>
    <t>冯其</t>
  </si>
  <si>
    <r>
      <rPr>
        <sz val="10"/>
        <color theme="1"/>
        <rFont val="宋体"/>
        <charset val="134"/>
      </rPr>
      <t>冯其张槎街道</t>
    </r>
    <r>
      <rPr>
        <sz val="10"/>
        <color theme="1"/>
        <rFont val="Times New Roman"/>
        <charset val="134"/>
      </rPr>
      <t>20</t>
    </r>
    <r>
      <rPr>
        <sz val="10"/>
        <color theme="1"/>
        <rFont val="宋体"/>
        <charset val="134"/>
      </rPr>
      <t>千瓦光伏分布式光伏发电项目</t>
    </r>
  </si>
  <si>
    <t>陆景镜</t>
  </si>
  <si>
    <r>
      <rPr>
        <sz val="10"/>
        <color theme="1"/>
        <rFont val="宋体"/>
        <charset val="134"/>
      </rPr>
      <t>陆景镜禅城区南庄镇</t>
    </r>
    <r>
      <rPr>
        <sz val="10"/>
        <color theme="1"/>
        <rFont val="Times New Roman"/>
        <charset val="134"/>
      </rPr>
      <t>13.92</t>
    </r>
    <r>
      <rPr>
        <sz val="10"/>
        <color theme="1"/>
        <rFont val="宋体"/>
        <charset val="134"/>
      </rPr>
      <t>千瓦分布式光伏发电项目</t>
    </r>
  </si>
  <si>
    <t>蔡淑萍</t>
  </si>
  <si>
    <r>
      <rPr>
        <sz val="10"/>
        <color theme="1"/>
        <rFont val="宋体"/>
        <charset val="134"/>
      </rPr>
      <t>蔡淑萍石湾街道</t>
    </r>
    <r>
      <rPr>
        <sz val="10"/>
        <color theme="1"/>
        <rFont val="Times New Roman"/>
        <charset val="134"/>
      </rPr>
      <t>14.21</t>
    </r>
    <r>
      <rPr>
        <sz val="10"/>
        <color theme="1"/>
        <rFont val="宋体"/>
        <charset val="134"/>
      </rPr>
      <t>千瓦分布式光伏发电项目</t>
    </r>
  </si>
  <si>
    <t>蔡淑贞</t>
  </si>
  <si>
    <r>
      <rPr>
        <sz val="10"/>
        <color theme="1"/>
        <rFont val="宋体"/>
        <charset val="134"/>
      </rPr>
      <t>蔡淑贞石湾街道</t>
    </r>
    <r>
      <rPr>
        <sz val="10"/>
        <color theme="1"/>
        <rFont val="Times New Roman"/>
        <charset val="134"/>
      </rPr>
      <t>11.02</t>
    </r>
    <r>
      <rPr>
        <sz val="10"/>
        <color theme="1"/>
        <rFont val="宋体"/>
        <charset val="134"/>
      </rPr>
      <t>千瓦分布式光伏发电项目</t>
    </r>
  </si>
  <si>
    <t>谭丽贞</t>
  </si>
  <si>
    <r>
      <rPr>
        <sz val="10"/>
        <color theme="1"/>
        <rFont val="宋体"/>
        <charset val="134"/>
      </rPr>
      <t>谭丽贞张槎街道</t>
    </r>
    <r>
      <rPr>
        <sz val="10"/>
        <color theme="1"/>
        <rFont val="Times New Roman"/>
        <charset val="134"/>
      </rPr>
      <t>10.92</t>
    </r>
    <r>
      <rPr>
        <sz val="10"/>
        <color theme="1"/>
        <rFont val="宋体"/>
        <charset val="134"/>
      </rPr>
      <t>千伏分布式光伏发电项目</t>
    </r>
  </si>
  <si>
    <t>招剑华</t>
  </si>
  <si>
    <r>
      <rPr>
        <sz val="10"/>
        <color theme="1"/>
        <rFont val="宋体"/>
        <charset val="134"/>
      </rPr>
      <t>招剑华张槎街道</t>
    </r>
    <r>
      <rPr>
        <sz val="10"/>
        <color theme="1"/>
        <rFont val="Times New Roman"/>
        <charset val="134"/>
      </rPr>
      <t>11.3</t>
    </r>
    <r>
      <rPr>
        <sz val="10"/>
        <color theme="1"/>
        <rFont val="宋体"/>
        <charset val="134"/>
      </rPr>
      <t>千瓦分布式光伏发电项目</t>
    </r>
  </si>
  <si>
    <t>招洪</t>
  </si>
  <si>
    <r>
      <rPr>
        <sz val="10"/>
        <color theme="1"/>
        <rFont val="宋体"/>
        <charset val="134"/>
      </rPr>
      <t>招洪张槎街道</t>
    </r>
    <r>
      <rPr>
        <sz val="10"/>
        <color theme="1"/>
        <rFont val="Times New Roman"/>
        <charset val="134"/>
      </rPr>
      <t>10</t>
    </r>
    <r>
      <rPr>
        <sz val="10"/>
        <color theme="1"/>
        <rFont val="宋体"/>
        <charset val="134"/>
      </rPr>
      <t>千瓦光伏分布式光伏发电项目</t>
    </r>
  </si>
  <si>
    <t>陈祥</t>
  </si>
  <si>
    <r>
      <rPr>
        <sz val="10"/>
        <color theme="1"/>
        <rFont val="宋体"/>
        <charset val="134"/>
      </rPr>
      <t>陈祥张槎街道</t>
    </r>
    <r>
      <rPr>
        <sz val="10"/>
        <color theme="1"/>
        <rFont val="Times New Roman"/>
        <charset val="134"/>
      </rPr>
      <t>15.6</t>
    </r>
    <r>
      <rPr>
        <sz val="10"/>
        <color theme="1"/>
        <rFont val="宋体"/>
        <charset val="134"/>
      </rPr>
      <t>千瓦光伏分布式光伏发电项目</t>
    </r>
  </si>
  <si>
    <t>朱三达</t>
  </si>
  <si>
    <r>
      <rPr>
        <sz val="10"/>
        <color theme="1"/>
        <rFont val="宋体"/>
        <charset val="134"/>
      </rPr>
      <t>朱三达祖庙街道</t>
    </r>
    <r>
      <rPr>
        <sz val="10"/>
        <color theme="1"/>
        <rFont val="Times New Roman"/>
        <charset val="134"/>
      </rPr>
      <t>11.6</t>
    </r>
    <r>
      <rPr>
        <sz val="10"/>
        <color theme="1"/>
        <rFont val="宋体"/>
        <charset val="134"/>
      </rPr>
      <t>千瓦分布式光伏发电项目</t>
    </r>
  </si>
  <si>
    <t>简演成</t>
  </si>
  <si>
    <r>
      <rPr>
        <sz val="10"/>
        <color theme="1"/>
        <rFont val="宋体"/>
        <charset val="134"/>
      </rPr>
      <t>简演成祖庙街道</t>
    </r>
    <r>
      <rPr>
        <sz val="10"/>
        <color theme="1"/>
        <rFont val="Times New Roman"/>
        <charset val="134"/>
      </rPr>
      <t>9.86</t>
    </r>
    <r>
      <rPr>
        <sz val="10"/>
        <color theme="1"/>
        <rFont val="宋体"/>
        <charset val="134"/>
      </rPr>
      <t>千瓦分布式光伏发电项目</t>
    </r>
  </si>
  <si>
    <r>
      <rPr>
        <sz val="10"/>
        <color theme="1"/>
        <rFont val="宋体"/>
        <charset val="134"/>
      </rPr>
      <t>霍浩东南庄镇</t>
    </r>
    <r>
      <rPr>
        <sz val="10"/>
        <color theme="1"/>
        <rFont val="Times New Roman"/>
        <charset val="134"/>
      </rPr>
      <t>11</t>
    </r>
    <r>
      <rPr>
        <sz val="10"/>
        <color theme="1"/>
        <rFont val="宋体"/>
        <charset val="134"/>
      </rPr>
      <t>千瓦分布式光伏发电项目</t>
    </r>
  </si>
  <si>
    <t>梁棉江</t>
  </si>
  <si>
    <r>
      <rPr>
        <sz val="10"/>
        <color theme="1"/>
        <rFont val="宋体"/>
        <charset val="134"/>
      </rPr>
      <t>梁棉江南庄镇</t>
    </r>
    <r>
      <rPr>
        <sz val="10"/>
        <color theme="1"/>
        <rFont val="Times New Roman"/>
        <charset val="134"/>
      </rPr>
      <t>13</t>
    </r>
    <r>
      <rPr>
        <sz val="10"/>
        <color theme="1"/>
        <rFont val="宋体"/>
        <charset val="134"/>
      </rPr>
      <t>千瓦分布式光伏发电项目</t>
    </r>
  </si>
  <si>
    <t>关广华</t>
  </si>
  <si>
    <r>
      <rPr>
        <sz val="10"/>
        <color theme="1"/>
        <rFont val="宋体"/>
        <charset val="134"/>
      </rPr>
      <t>关广华禅城区南庄镇</t>
    </r>
    <r>
      <rPr>
        <sz val="10"/>
        <color theme="1"/>
        <rFont val="Times New Roman"/>
        <charset val="134"/>
      </rPr>
      <t>16.2</t>
    </r>
    <r>
      <rPr>
        <sz val="10"/>
        <color theme="1"/>
        <rFont val="宋体"/>
        <charset val="134"/>
      </rPr>
      <t>千瓦分布式光伏发电项目　</t>
    </r>
  </si>
  <si>
    <t>沈嘉熙</t>
  </si>
  <si>
    <r>
      <rPr>
        <sz val="10"/>
        <color theme="1"/>
        <rFont val="宋体"/>
        <charset val="134"/>
      </rPr>
      <t>沈嘉熙禅城区南庄镇</t>
    </r>
    <r>
      <rPr>
        <sz val="10"/>
        <color theme="1"/>
        <rFont val="Times New Roman"/>
        <charset val="134"/>
      </rPr>
      <t>15.37</t>
    </r>
    <r>
      <rPr>
        <sz val="10"/>
        <color theme="1"/>
        <rFont val="宋体"/>
        <charset val="134"/>
      </rPr>
      <t>千瓦分布式光伏发电项目</t>
    </r>
  </si>
  <si>
    <t>冯旷</t>
  </si>
  <si>
    <r>
      <rPr>
        <sz val="10"/>
        <color theme="1"/>
        <rFont val="宋体"/>
        <charset val="134"/>
      </rPr>
      <t>冯旷张槎街道</t>
    </r>
    <r>
      <rPr>
        <sz val="10"/>
        <color theme="1"/>
        <rFont val="Times New Roman"/>
        <charset val="134"/>
      </rPr>
      <t>14.4</t>
    </r>
    <r>
      <rPr>
        <sz val="10"/>
        <color theme="1"/>
        <rFont val="宋体"/>
        <charset val="134"/>
      </rPr>
      <t>千伏分布式光伏发电项目</t>
    </r>
  </si>
  <si>
    <t>杨本凎</t>
  </si>
  <si>
    <r>
      <rPr>
        <sz val="10"/>
        <color theme="1"/>
        <rFont val="宋体"/>
        <charset val="134"/>
      </rPr>
      <t>杨本凎张槎街道</t>
    </r>
    <r>
      <rPr>
        <sz val="10"/>
        <color theme="1"/>
        <rFont val="Times New Roman"/>
        <charset val="134"/>
      </rPr>
      <t>11.89</t>
    </r>
    <r>
      <rPr>
        <sz val="10"/>
        <color theme="1"/>
        <rFont val="宋体"/>
        <charset val="134"/>
      </rPr>
      <t>千瓦光伏分布式光伏发电项目</t>
    </r>
  </si>
  <si>
    <t>江瑞礼</t>
  </si>
  <si>
    <r>
      <rPr>
        <sz val="10"/>
        <color theme="1"/>
        <rFont val="宋体"/>
        <charset val="134"/>
      </rPr>
      <t>江瑞礼张槎街道</t>
    </r>
    <r>
      <rPr>
        <sz val="10"/>
        <color theme="1"/>
        <rFont val="Times New Roman"/>
        <charset val="134"/>
      </rPr>
      <t>14.21</t>
    </r>
    <r>
      <rPr>
        <sz val="10"/>
        <color theme="1"/>
        <rFont val="宋体"/>
        <charset val="134"/>
      </rPr>
      <t>千伏分布式光伏发电项目</t>
    </r>
  </si>
  <si>
    <t>黄伟镜</t>
  </si>
  <si>
    <r>
      <rPr>
        <sz val="10"/>
        <rFont val="宋体"/>
        <charset val="134"/>
      </rPr>
      <t>黄伟镜南庄街道</t>
    </r>
    <r>
      <rPr>
        <sz val="10"/>
        <rFont val="Times New Roman"/>
        <charset val="134"/>
      </rPr>
      <t>11</t>
    </r>
    <r>
      <rPr>
        <sz val="10"/>
        <rFont val="宋体"/>
        <charset val="134"/>
      </rPr>
      <t>千瓦分布式光伏发电项目</t>
    </r>
  </si>
  <si>
    <t>陈家浩</t>
  </si>
  <si>
    <r>
      <rPr>
        <sz val="10"/>
        <color theme="1"/>
        <rFont val="Times New Roman"/>
        <charset val="134"/>
      </rPr>
      <t xml:space="preserve"> </t>
    </r>
    <r>
      <rPr>
        <sz val="10"/>
        <color theme="1"/>
        <rFont val="宋体"/>
        <charset val="134"/>
      </rPr>
      <t>陈家浩南庄镇</t>
    </r>
    <r>
      <rPr>
        <sz val="10"/>
        <color theme="1"/>
        <rFont val="Times New Roman"/>
        <charset val="134"/>
      </rPr>
      <t>18</t>
    </r>
    <r>
      <rPr>
        <sz val="10"/>
        <color theme="1"/>
        <rFont val="宋体"/>
        <charset val="134"/>
      </rPr>
      <t>千瓦分布式光伏发电项目</t>
    </r>
  </si>
  <si>
    <t>陈锦华</t>
  </si>
  <si>
    <r>
      <rPr>
        <sz val="10"/>
        <color theme="1"/>
        <rFont val="宋体"/>
        <charset val="134"/>
      </rPr>
      <t>　</t>
    </r>
    <r>
      <rPr>
        <sz val="10"/>
        <color theme="1"/>
        <rFont val="Times New Roman"/>
        <charset val="134"/>
      </rPr>
      <t xml:space="preserve">   </t>
    </r>
    <r>
      <rPr>
        <sz val="10"/>
        <color theme="1"/>
        <rFont val="宋体"/>
        <charset val="134"/>
      </rPr>
      <t>陈锦华南庄镇</t>
    </r>
    <r>
      <rPr>
        <sz val="10"/>
        <color theme="1"/>
        <rFont val="Times New Roman"/>
        <charset val="134"/>
      </rPr>
      <t>11</t>
    </r>
    <r>
      <rPr>
        <sz val="10"/>
        <color theme="1"/>
        <rFont val="宋体"/>
        <charset val="134"/>
      </rPr>
      <t>千瓦分布式光伏发电项目</t>
    </r>
  </si>
  <si>
    <r>
      <rPr>
        <sz val="10"/>
        <color theme="1"/>
        <rFont val="宋体"/>
        <charset val="134"/>
      </rPr>
      <t>陈锦华南庄镇</t>
    </r>
    <r>
      <rPr>
        <sz val="10"/>
        <color theme="1"/>
        <rFont val="Times New Roman"/>
        <charset val="134"/>
      </rPr>
      <t>17</t>
    </r>
    <r>
      <rPr>
        <sz val="10"/>
        <color theme="1"/>
        <rFont val="宋体"/>
        <charset val="134"/>
      </rPr>
      <t>千瓦分布式光伏发电项目</t>
    </r>
  </si>
  <si>
    <t>关啟焯</t>
  </si>
  <si>
    <r>
      <rPr>
        <sz val="10"/>
        <color theme="1"/>
        <rFont val="宋体"/>
        <charset val="134"/>
      </rPr>
      <t>关啟焯南庄镇</t>
    </r>
    <r>
      <rPr>
        <sz val="10"/>
        <color theme="1"/>
        <rFont val="Times New Roman"/>
        <charset val="134"/>
      </rPr>
      <t>12</t>
    </r>
    <r>
      <rPr>
        <sz val="10"/>
        <color theme="1"/>
        <rFont val="宋体"/>
        <charset val="134"/>
      </rPr>
      <t>千瓦分布式光伏发电项目</t>
    </r>
  </si>
  <si>
    <t>关细忠</t>
  </si>
  <si>
    <r>
      <rPr>
        <sz val="10"/>
        <color theme="1"/>
        <rFont val="宋体"/>
        <charset val="134"/>
      </rPr>
      <t>关细忠禅城区南庄镇</t>
    </r>
    <r>
      <rPr>
        <sz val="10"/>
        <color theme="1"/>
        <rFont val="Times New Roman"/>
        <charset val="134"/>
      </rPr>
      <t>11</t>
    </r>
    <r>
      <rPr>
        <sz val="10"/>
        <color theme="1"/>
        <rFont val="宋体"/>
        <charset val="134"/>
      </rPr>
      <t>千瓦分布式光伏发电项目</t>
    </r>
  </si>
  <si>
    <r>
      <rPr>
        <sz val="10"/>
        <color theme="1"/>
        <rFont val="Times New Roman"/>
        <charset val="134"/>
      </rPr>
      <t xml:space="preserve"> </t>
    </r>
    <r>
      <rPr>
        <sz val="10"/>
        <color theme="1"/>
        <rFont val="宋体"/>
        <charset val="134"/>
      </rPr>
      <t>何灿</t>
    </r>
  </si>
  <si>
    <r>
      <rPr>
        <sz val="10"/>
        <color theme="1"/>
        <rFont val="Times New Roman"/>
        <charset val="134"/>
      </rPr>
      <t xml:space="preserve"> </t>
    </r>
    <r>
      <rPr>
        <sz val="10"/>
        <color theme="1"/>
        <rFont val="宋体"/>
        <charset val="134"/>
      </rPr>
      <t>何灿禅城区南庄镇</t>
    </r>
    <r>
      <rPr>
        <sz val="10"/>
        <color theme="1"/>
        <rFont val="Times New Roman"/>
        <charset val="134"/>
      </rPr>
      <t>9.24</t>
    </r>
    <r>
      <rPr>
        <sz val="10"/>
        <color theme="1"/>
        <rFont val="宋体"/>
        <charset val="134"/>
      </rPr>
      <t>千瓦分布式光伏发电项目</t>
    </r>
  </si>
  <si>
    <t>何杰</t>
  </si>
  <si>
    <r>
      <rPr>
        <sz val="10"/>
        <color theme="1"/>
        <rFont val="宋体"/>
        <charset val="134"/>
      </rPr>
      <t>何杰南庄镇</t>
    </r>
    <r>
      <rPr>
        <sz val="10"/>
        <color theme="1"/>
        <rFont val="Times New Roman"/>
        <charset val="134"/>
      </rPr>
      <t>22</t>
    </r>
    <r>
      <rPr>
        <sz val="10"/>
        <color theme="1"/>
        <rFont val="宋体"/>
        <charset val="134"/>
      </rPr>
      <t>千瓦分布式光伏发电项目</t>
    </r>
  </si>
  <si>
    <t>何煊</t>
  </si>
  <si>
    <r>
      <rPr>
        <sz val="10"/>
        <color theme="1"/>
        <rFont val="宋体"/>
        <charset val="134"/>
      </rPr>
      <t>何煊南庄镇</t>
    </r>
    <r>
      <rPr>
        <sz val="10"/>
        <color theme="1"/>
        <rFont val="Times New Roman"/>
        <charset val="134"/>
      </rPr>
      <t>8</t>
    </r>
    <r>
      <rPr>
        <sz val="10"/>
        <color theme="1"/>
        <rFont val="宋体"/>
        <charset val="134"/>
      </rPr>
      <t>千瓦分布式光伏发电项目</t>
    </r>
  </si>
  <si>
    <t>何枝登</t>
  </si>
  <si>
    <r>
      <rPr>
        <sz val="10"/>
        <color theme="1"/>
        <rFont val="宋体"/>
        <charset val="134"/>
      </rPr>
      <t>何枝登禅城区南庄镇</t>
    </r>
    <r>
      <rPr>
        <sz val="10"/>
        <color theme="1"/>
        <rFont val="Times New Roman"/>
        <charset val="134"/>
      </rPr>
      <t>17.67</t>
    </r>
    <r>
      <rPr>
        <sz val="10"/>
        <color theme="1"/>
        <rFont val="宋体"/>
        <charset val="134"/>
      </rPr>
      <t>千瓦分布式光伏发电项目</t>
    </r>
  </si>
  <si>
    <t>霍勇</t>
  </si>
  <si>
    <r>
      <rPr>
        <sz val="10"/>
        <color theme="1"/>
        <rFont val="宋体"/>
        <charset val="134"/>
      </rPr>
      <t>霍勇禅城区南庄镇</t>
    </r>
    <r>
      <rPr>
        <sz val="10"/>
        <color theme="1"/>
        <rFont val="Times New Roman"/>
        <charset val="134"/>
      </rPr>
      <t>12</t>
    </r>
    <r>
      <rPr>
        <sz val="10"/>
        <color theme="1"/>
        <rFont val="宋体"/>
        <charset val="134"/>
      </rPr>
      <t>千瓦分布式光伏发电项目</t>
    </r>
  </si>
  <si>
    <t>黎汝果</t>
  </si>
  <si>
    <r>
      <rPr>
        <sz val="10"/>
        <color theme="1"/>
        <rFont val="宋体"/>
        <charset val="134"/>
      </rPr>
      <t>黎汝果禅城区南庄镇</t>
    </r>
    <r>
      <rPr>
        <sz val="10"/>
        <color theme="1"/>
        <rFont val="Times New Roman"/>
        <charset val="134"/>
      </rPr>
      <t>9.54</t>
    </r>
    <r>
      <rPr>
        <sz val="10"/>
        <color theme="1"/>
        <rFont val="宋体"/>
        <charset val="134"/>
      </rPr>
      <t>千瓦分布式光伏发电项目　</t>
    </r>
  </si>
  <si>
    <t>李祖流</t>
  </si>
  <si>
    <r>
      <rPr>
        <sz val="10"/>
        <color theme="1"/>
        <rFont val="宋体"/>
        <charset val="134"/>
      </rPr>
      <t>李祖流南庄镇</t>
    </r>
    <r>
      <rPr>
        <sz val="10"/>
        <color theme="1"/>
        <rFont val="Times New Roman"/>
        <charset val="134"/>
      </rPr>
      <t>20</t>
    </r>
    <r>
      <rPr>
        <sz val="10"/>
        <color theme="1"/>
        <rFont val="宋体"/>
        <charset val="134"/>
      </rPr>
      <t>千瓦分布式光伏发电项目</t>
    </r>
  </si>
  <si>
    <t>梁德才</t>
  </si>
  <si>
    <r>
      <rPr>
        <sz val="10"/>
        <color theme="1"/>
        <rFont val="宋体"/>
        <charset val="134"/>
      </rPr>
      <t>梁德才禅城区南庄镇</t>
    </r>
    <r>
      <rPr>
        <sz val="10"/>
        <color theme="1"/>
        <rFont val="Times New Roman"/>
        <charset val="134"/>
      </rPr>
      <t>15.4kW</t>
    </r>
    <r>
      <rPr>
        <sz val="10"/>
        <color theme="1"/>
        <rFont val="宋体"/>
        <charset val="134"/>
      </rPr>
      <t>分布式光伏发电项目</t>
    </r>
  </si>
  <si>
    <t>梁耀啟</t>
  </si>
  <si>
    <r>
      <rPr>
        <sz val="10"/>
        <color theme="1"/>
        <rFont val="宋体"/>
        <charset val="134"/>
      </rPr>
      <t>梁耀啟南庄镇</t>
    </r>
    <r>
      <rPr>
        <sz val="10"/>
        <color theme="1"/>
        <rFont val="Times New Roman"/>
        <charset val="134"/>
      </rPr>
      <t>11</t>
    </r>
    <r>
      <rPr>
        <sz val="10"/>
        <color theme="1"/>
        <rFont val="宋体"/>
        <charset val="134"/>
      </rPr>
      <t>千瓦分布式光伏发电项目　</t>
    </r>
  </si>
  <si>
    <t>梁志标</t>
  </si>
  <si>
    <r>
      <rPr>
        <sz val="10"/>
        <color theme="1"/>
        <rFont val="宋体"/>
        <charset val="134"/>
      </rPr>
      <t>梁志标南庄镇</t>
    </r>
    <r>
      <rPr>
        <sz val="10"/>
        <color theme="1"/>
        <rFont val="Times New Roman"/>
        <charset val="134"/>
      </rPr>
      <t>13</t>
    </r>
    <r>
      <rPr>
        <sz val="10"/>
        <color theme="1"/>
        <rFont val="宋体"/>
        <charset val="134"/>
      </rPr>
      <t>千瓦分布式光伏发电项目</t>
    </r>
  </si>
  <si>
    <t>刘祥</t>
  </si>
  <si>
    <r>
      <rPr>
        <sz val="10"/>
        <color theme="1"/>
        <rFont val="宋体"/>
        <charset val="134"/>
      </rPr>
      <t>刘祥南庄街道</t>
    </r>
    <r>
      <rPr>
        <sz val="10"/>
        <color theme="1"/>
        <rFont val="Times New Roman"/>
        <charset val="134"/>
      </rPr>
      <t>14</t>
    </r>
    <r>
      <rPr>
        <sz val="10"/>
        <color theme="1"/>
        <rFont val="宋体"/>
        <charset val="134"/>
      </rPr>
      <t>千瓦分布式光伏发电项目</t>
    </r>
  </si>
  <si>
    <t>伦杰龙</t>
  </si>
  <si>
    <r>
      <rPr>
        <sz val="10"/>
        <color theme="1"/>
        <rFont val="宋体"/>
        <charset val="134"/>
      </rPr>
      <t>伦杰龙禅城区南庄镇</t>
    </r>
    <r>
      <rPr>
        <sz val="10"/>
        <color theme="1"/>
        <rFont val="Times New Roman"/>
        <charset val="134"/>
      </rPr>
      <t>13</t>
    </r>
    <r>
      <rPr>
        <sz val="10"/>
        <color theme="1"/>
        <rFont val="宋体"/>
        <charset val="134"/>
      </rPr>
      <t>千瓦分布式光伏发电项目</t>
    </r>
  </si>
  <si>
    <t>罗金炽</t>
  </si>
  <si>
    <r>
      <rPr>
        <sz val="10"/>
        <color theme="1"/>
        <rFont val="宋体"/>
        <charset val="134"/>
      </rPr>
      <t>罗金炽南庄镇</t>
    </r>
    <r>
      <rPr>
        <sz val="10"/>
        <color theme="1"/>
        <rFont val="Times New Roman"/>
        <charset val="134"/>
      </rPr>
      <t>13</t>
    </r>
    <r>
      <rPr>
        <sz val="10"/>
        <color theme="1"/>
        <rFont val="宋体"/>
        <charset val="134"/>
      </rPr>
      <t>千瓦分布式光伏发电项目</t>
    </r>
  </si>
  <si>
    <t>罗锦照</t>
  </si>
  <si>
    <r>
      <rPr>
        <sz val="10"/>
        <color theme="1"/>
        <rFont val="宋体"/>
        <charset val="134"/>
      </rPr>
      <t>罗锦照禅城区南庄镇</t>
    </r>
    <r>
      <rPr>
        <sz val="10"/>
        <color theme="1"/>
        <rFont val="Times New Roman"/>
        <charset val="134"/>
      </rPr>
      <t>8.48</t>
    </r>
    <r>
      <rPr>
        <sz val="10"/>
        <color theme="1"/>
        <rFont val="宋体"/>
        <charset val="134"/>
      </rPr>
      <t>千瓦分布式光伏发电项目</t>
    </r>
  </si>
  <si>
    <t>罗明裕</t>
  </si>
  <si>
    <r>
      <rPr>
        <sz val="10"/>
        <color theme="1"/>
        <rFont val="宋体"/>
        <charset val="134"/>
      </rPr>
      <t>罗明裕禅城区南庄镇</t>
    </r>
    <r>
      <rPr>
        <sz val="10"/>
        <color theme="1"/>
        <rFont val="Times New Roman"/>
        <charset val="134"/>
      </rPr>
      <t>14</t>
    </r>
    <r>
      <rPr>
        <sz val="10"/>
        <color theme="1"/>
        <rFont val="宋体"/>
        <charset val="134"/>
      </rPr>
      <t>千瓦分布式光伏发电项目</t>
    </r>
  </si>
  <si>
    <t>罗汝淦</t>
  </si>
  <si>
    <r>
      <rPr>
        <sz val="10"/>
        <color theme="1"/>
        <rFont val="宋体"/>
        <charset val="134"/>
      </rPr>
      <t>罗汝淦禅城区南庄镇</t>
    </r>
    <r>
      <rPr>
        <sz val="10"/>
        <color theme="1"/>
        <rFont val="Times New Roman"/>
        <charset val="134"/>
      </rPr>
      <t>24</t>
    </r>
    <r>
      <rPr>
        <sz val="10"/>
        <color theme="1"/>
        <rFont val="宋体"/>
        <charset val="134"/>
      </rPr>
      <t>千瓦分布式光伏发电项目　</t>
    </r>
  </si>
  <si>
    <t>罗顺冰</t>
  </si>
  <si>
    <r>
      <rPr>
        <sz val="10"/>
        <color theme="1"/>
        <rFont val="宋体"/>
        <charset val="134"/>
      </rPr>
      <t>罗顺冰南庄镇</t>
    </r>
    <r>
      <rPr>
        <sz val="10"/>
        <color theme="1"/>
        <rFont val="Times New Roman"/>
        <charset val="134"/>
      </rPr>
      <t>16</t>
    </r>
    <r>
      <rPr>
        <sz val="10"/>
        <color theme="1"/>
        <rFont val="宋体"/>
        <charset val="134"/>
      </rPr>
      <t>千瓦分布式光伏发电项目</t>
    </r>
  </si>
  <si>
    <t>罗锡灿</t>
  </si>
  <si>
    <r>
      <rPr>
        <sz val="10"/>
        <color theme="1"/>
        <rFont val="宋体"/>
        <charset val="134"/>
      </rPr>
      <t>罗锡灿南庄镇</t>
    </r>
    <r>
      <rPr>
        <sz val="10"/>
        <color theme="1"/>
        <rFont val="Times New Roman"/>
        <charset val="134"/>
      </rPr>
      <t>17</t>
    </r>
    <r>
      <rPr>
        <sz val="10"/>
        <color theme="1"/>
        <rFont val="宋体"/>
        <charset val="134"/>
      </rPr>
      <t>千瓦分布式光伏发电项目　</t>
    </r>
  </si>
  <si>
    <t>罗灶基</t>
  </si>
  <si>
    <r>
      <rPr>
        <sz val="10"/>
        <color theme="1"/>
        <rFont val="宋体"/>
        <charset val="134"/>
      </rPr>
      <t>罗灶基南庄镇</t>
    </r>
    <r>
      <rPr>
        <sz val="10"/>
        <color theme="1"/>
        <rFont val="Times New Roman"/>
        <charset val="134"/>
      </rPr>
      <t>18</t>
    </r>
    <r>
      <rPr>
        <sz val="10"/>
        <color theme="1"/>
        <rFont val="宋体"/>
        <charset val="134"/>
      </rPr>
      <t>千瓦分布式光伏发电项目　</t>
    </r>
  </si>
  <si>
    <t>罗祖全</t>
  </si>
  <si>
    <r>
      <rPr>
        <sz val="10"/>
        <color theme="1"/>
        <rFont val="宋体"/>
        <charset val="134"/>
      </rPr>
      <t>罗祖全南庄镇</t>
    </r>
    <r>
      <rPr>
        <sz val="10"/>
        <color theme="1"/>
        <rFont val="Times New Roman"/>
        <charset val="134"/>
      </rPr>
      <t>16.8</t>
    </r>
    <r>
      <rPr>
        <sz val="10"/>
        <color theme="1"/>
        <rFont val="宋体"/>
        <charset val="134"/>
      </rPr>
      <t>千瓦分布式光伏发电项目　</t>
    </r>
  </si>
  <si>
    <t>潘国铭</t>
  </si>
  <si>
    <r>
      <rPr>
        <sz val="10"/>
        <color theme="1"/>
        <rFont val="宋体"/>
        <charset val="134"/>
      </rPr>
      <t>潘国铭禅城区南庄镇</t>
    </r>
    <r>
      <rPr>
        <sz val="10"/>
        <color theme="1"/>
        <rFont val="Times New Roman"/>
        <charset val="134"/>
      </rPr>
      <t>14</t>
    </r>
    <r>
      <rPr>
        <sz val="10"/>
        <color theme="1"/>
        <rFont val="宋体"/>
        <charset val="134"/>
      </rPr>
      <t>千瓦分布式光伏发电项目　</t>
    </r>
  </si>
  <si>
    <t>潘美彩</t>
  </si>
  <si>
    <r>
      <rPr>
        <sz val="10"/>
        <color theme="1"/>
        <rFont val="宋体"/>
        <charset val="134"/>
      </rPr>
      <t>潘美彩南庄镇</t>
    </r>
    <r>
      <rPr>
        <sz val="10"/>
        <color theme="1"/>
        <rFont val="Times New Roman"/>
        <charset val="134"/>
      </rPr>
      <t>12</t>
    </r>
    <r>
      <rPr>
        <sz val="10"/>
        <color theme="1"/>
        <rFont val="宋体"/>
        <charset val="134"/>
      </rPr>
      <t>千瓦分布式光伏发电项目</t>
    </r>
  </si>
  <si>
    <t>潘伟权</t>
  </si>
  <si>
    <r>
      <rPr>
        <sz val="10"/>
        <color theme="1"/>
        <rFont val="宋体"/>
        <charset val="134"/>
      </rPr>
      <t>潘伟权禅城区南庄镇</t>
    </r>
    <r>
      <rPr>
        <sz val="10"/>
        <color theme="1"/>
        <rFont val="Times New Roman"/>
        <charset val="134"/>
      </rPr>
      <t>10</t>
    </r>
    <r>
      <rPr>
        <sz val="10"/>
        <color theme="1"/>
        <rFont val="宋体"/>
        <charset val="134"/>
      </rPr>
      <t>千瓦分布式光伏发电项目</t>
    </r>
  </si>
  <si>
    <t>潘永泰</t>
  </si>
  <si>
    <r>
      <rPr>
        <sz val="10"/>
        <color theme="1"/>
        <rFont val="宋体"/>
        <charset val="134"/>
      </rPr>
      <t>潘永泰禅城区南庄镇</t>
    </r>
    <r>
      <rPr>
        <sz val="10"/>
        <color theme="1"/>
        <rFont val="Times New Roman"/>
        <charset val="134"/>
      </rPr>
      <t>8.55</t>
    </r>
    <r>
      <rPr>
        <sz val="10"/>
        <color theme="1"/>
        <rFont val="宋体"/>
        <charset val="134"/>
      </rPr>
      <t>千瓦分布式光伏发电项目</t>
    </r>
  </si>
  <si>
    <t>庞源彬</t>
  </si>
  <si>
    <r>
      <rPr>
        <sz val="10"/>
        <color theme="1"/>
        <rFont val="宋体"/>
        <charset val="134"/>
      </rPr>
      <t>庞源彬张槎街道</t>
    </r>
    <r>
      <rPr>
        <sz val="10"/>
        <color theme="1"/>
        <rFont val="Times New Roman"/>
        <charset val="134"/>
      </rPr>
      <t>12.54</t>
    </r>
    <r>
      <rPr>
        <sz val="10"/>
        <color theme="1"/>
        <rFont val="宋体"/>
        <charset val="134"/>
      </rPr>
      <t>千瓦分布式光伏发电项目</t>
    </r>
  </si>
  <si>
    <t>谭锦标</t>
  </si>
  <si>
    <r>
      <rPr>
        <sz val="10"/>
        <color theme="1"/>
        <rFont val="宋体"/>
        <charset val="134"/>
      </rPr>
      <t>谭锦标南庄镇</t>
    </r>
    <r>
      <rPr>
        <sz val="10"/>
        <color theme="1"/>
        <rFont val="Times New Roman"/>
        <charset val="134"/>
      </rPr>
      <t>15</t>
    </r>
    <r>
      <rPr>
        <sz val="10"/>
        <color theme="1"/>
        <rFont val="宋体"/>
        <charset val="134"/>
      </rPr>
      <t>千瓦分布式光伏发电项目</t>
    </r>
  </si>
  <si>
    <t>谭兆全</t>
  </si>
  <si>
    <r>
      <rPr>
        <sz val="10"/>
        <color theme="1"/>
        <rFont val="宋体"/>
        <charset val="134"/>
      </rPr>
      <t>谭兆全南庄镇</t>
    </r>
    <r>
      <rPr>
        <sz val="10"/>
        <color theme="1"/>
        <rFont val="Times New Roman"/>
        <charset val="134"/>
      </rPr>
      <t>15</t>
    </r>
    <r>
      <rPr>
        <sz val="10"/>
        <color theme="1"/>
        <rFont val="宋体"/>
        <charset val="134"/>
      </rPr>
      <t>千瓦分布式光伏发电项目</t>
    </r>
  </si>
  <si>
    <r>
      <rPr>
        <sz val="10"/>
        <color theme="1"/>
        <rFont val="宋体"/>
        <charset val="134"/>
      </rPr>
      <t>谭兆全南庄镇</t>
    </r>
    <r>
      <rPr>
        <sz val="10"/>
        <color theme="1"/>
        <rFont val="Times New Roman"/>
        <charset val="134"/>
      </rPr>
      <t>9</t>
    </r>
    <r>
      <rPr>
        <sz val="10"/>
        <color theme="1"/>
        <rFont val="宋体"/>
        <charset val="134"/>
      </rPr>
      <t>千瓦分布式光伏发电项目　</t>
    </r>
  </si>
  <si>
    <t>吴灿明</t>
  </si>
  <si>
    <r>
      <rPr>
        <sz val="10"/>
        <color theme="1"/>
        <rFont val="宋体"/>
        <charset val="134"/>
      </rPr>
      <t>吴灿明南庄镇</t>
    </r>
    <r>
      <rPr>
        <sz val="10"/>
        <color theme="1"/>
        <rFont val="Times New Roman"/>
        <charset val="134"/>
      </rPr>
      <t>13</t>
    </r>
    <r>
      <rPr>
        <sz val="10"/>
        <color theme="1"/>
        <rFont val="宋体"/>
        <charset val="134"/>
      </rPr>
      <t>千瓦分布式光伏发电项目　</t>
    </r>
  </si>
  <si>
    <t>吴家潜</t>
  </si>
  <si>
    <r>
      <rPr>
        <sz val="10"/>
        <color theme="1"/>
        <rFont val="宋体"/>
        <charset val="134"/>
      </rPr>
      <t>吴家潜禅城区南庄镇</t>
    </r>
    <r>
      <rPr>
        <sz val="10"/>
        <color theme="1"/>
        <rFont val="Times New Roman"/>
        <charset val="134"/>
      </rPr>
      <t>6.2</t>
    </r>
    <r>
      <rPr>
        <sz val="10"/>
        <color theme="1"/>
        <rFont val="宋体"/>
        <charset val="134"/>
      </rPr>
      <t>千瓦分布式光伏发电项目</t>
    </r>
  </si>
  <si>
    <t>冼顺有</t>
  </si>
  <si>
    <r>
      <rPr>
        <sz val="10"/>
        <color theme="1"/>
        <rFont val="宋体"/>
        <charset val="134"/>
      </rPr>
      <t>冼顺有南庄镇</t>
    </r>
    <r>
      <rPr>
        <sz val="10"/>
        <color theme="1"/>
        <rFont val="Times New Roman"/>
        <charset val="134"/>
      </rPr>
      <t>15</t>
    </r>
    <r>
      <rPr>
        <sz val="10"/>
        <color theme="1"/>
        <rFont val="宋体"/>
        <charset val="134"/>
      </rPr>
      <t>千瓦分布式光伏发电项目</t>
    </r>
  </si>
  <si>
    <t>招金源</t>
  </si>
  <si>
    <r>
      <rPr>
        <sz val="10"/>
        <color theme="1"/>
        <rFont val="宋体"/>
        <charset val="134"/>
      </rPr>
      <t>招金源禅城区南庄镇</t>
    </r>
    <r>
      <rPr>
        <sz val="10"/>
        <color theme="1"/>
        <rFont val="Times New Roman"/>
        <charset val="134"/>
      </rPr>
      <t>18.29</t>
    </r>
    <r>
      <rPr>
        <sz val="10"/>
        <color theme="1"/>
        <rFont val="宋体"/>
        <charset val="134"/>
      </rPr>
      <t>千瓦分布式光伏发电项目</t>
    </r>
  </si>
  <si>
    <t>招裕棉</t>
  </si>
  <si>
    <r>
      <rPr>
        <sz val="10"/>
        <color theme="1"/>
        <rFont val="宋体"/>
        <charset val="134"/>
      </rPr>
      <t>招裕棉南庄镇</t>
    </r>
    <r>
      <rPr>
        <sz val="10"/>
        <color theme="1"/>
        <rFont val="Times New Roman"/>
        <charset val="134"/>
      </rPr>
      <t>16</t>
    </r>
    <r>
      <rPr>
        <sz val="10"/>
        <color theme="1"/>
        <rFont val="宋体"/>
        <charset val="134"/>
      </rPr>
      <t>千瓦分布式光伏发电项目　</t>
    </r>
  </si>
  <si>
    <t>朱浩津</t>
  </si>
  <si>
    <r>
      <rPr>
        <sz val="10"/>
        <color theme="1"/>
        <rFont val="宋体"/>
        <charset val="134"/>
      </rPr>
      <t>朱浩津祖庙街道</t>
    </r>
    <r>
      <rPr>
        <sz val="10"/>
        <color theme="1"/>
        <rFont val="Times New Roman"/>
        <charset val="134"/>
      </rPr>
      <t>15</t>
    </r>
    <r>
      <rPr>
        <sz val="10"/>
        <color theme="1"/>
        <rFont val="宋体"/>
        <charset val="134"/>
      </rPr>
      <t>千瓦分布式光伏发电项目</t>
    </r>
  </si>
  <si>
    <t>霍铭东</t>
  </si>
  <si>
    <r>
      <rPr>
        <sz val="10"/>
        <color theme="1"/>
        <rFont val="宋体"/>
        <charset val="134"/>
      </rPr>
      <t>霍铭东南庄镇</t>
    </r>
    <r>
      <rPr>
        <sz val="10"/>
        <color theme="1"/>
        <rFont val="Times New Roman"/>
        <charset val="134"/>
      </rPr>
      <t>14</t>
    </r>
    <r>
      <rPr>
        <sz val="10"/>
        <color theme="1"/>
        <rFont val="宋体"/>
        <charset val="134"/>
      </rPr>
      <t>千瓦分布式光伏发电项目</t>
    </r>
  </si>
  <si>
    <t>陈永洪</t>
  </si>
  <si>
    <r>
      <rPr>
        <sz val="10"/>
        <color theme="1"/>
        <rFont val="宋体"/>
        <charset val="134"/>
      </rPr>
      <t>陈永洪张槎街道</t>
    </r>
    <r>
      <rPr>
        <sz val="10"/>
        <color theme="1"/>
        <rFont val="Times New Roman"/>
        <charset val="134"/>
      </rPr>
      <t>16</t>
    </r>
    <r>
      <rPr>
        <sz val="10"/>
        <color theme="1"/>
        <rFont val="宋体"/>
        <charset val="134"/>
      </rPr>
      <t>千瓦分布式光伏发电项目　</t>
    </r>
  </si>
  <si>
    <t>潘杜河</t>
  </si>
  <si>
    <r>
      <rPr>
        <sz val="10"/>
        <color theme="1"/>
        <rFont val="宋体"/>
        <charset val="134"/>
      </rPr>
      <t>潘杜河石湾街道</t>
    </r>
    <r>
      <rPr>
        <sz val="10"/>
        <color theme="1"/>
        <rFont val="Times New Roman"/>
        <charset val="134"/>
      </rPr>
      <t>11.97</t>
    </r>
    <r>
      <rPr>
        <sz val="10"/>
        <color theme="1"/>
        <rFont val="宋体"/>
        <charset val="134"/>
      </rPr>
      <t>千瓦光伏分布式光伏发电项目</t>
    </r>
  </si>
  <si>
    <t>冯永汉</t>
  </si>
  <si>
    <r>
      <rPr>
        <sz val="10"/>
        <color theme="1"/>
        <rFont val="宋体"/>
        <charset val="134"/>
      </rPr>
      <t>冯永汉张槎街道</t>
    </r>
    <r>
      <rPr>
        <sz val="10"/>
        <color theme="1"/>
        <rFont val="Times New Roman"/>
        <charset val="134"/>
      </rPr>
      <t>22.8</t>
    </r>
    <r>
      <rPr>
        <sz val="10"/>
        <color theme="1"/>
        <rFont val="宋体"/>
        <charset val="134"/>
      </rPr>
      <t>千伏分布式光伏发电项目　</t>
    </r>
  </si>
  <si>
    <r>
      <rPr>
        <sz val="10"/>
        <color theme="1"/>
        <rFont val="宋体"/>
        <charset val="134"/>
      </rPr>
      <t>冯永汉张槎街道</t>
    </r>
    <r>
      <rPr>
        <sz val="10"/>
        <color theme="1"/>
        <rFont val="Times New Roman"/>
        <charset val="134"/>
      </rPr>
      <t>10.26</t>
    </r>
    <r>
      <rPr>
        <sz val="10"/>
        <color theme="1"/>
        <rFont val="宋体"/>
        <charset val="134"/>
      </rPr>
      <t>千伏分布式光伏发电项目　</t>
    </r>
  </si>
  <si>
    <t>潘志英</t>
  </si>
  <si>
    <r>
      <rPr>
        <sz val="10"/>
        <color theme="1"/>
        <rFont val="宋体"/>
        <charset val="134"/>
      </rPr>
      <t>潘志英石湾街道</t>
    </r>
    <r>
      <rPr>
        <sz val="10"/>
        <color theme="1"/>
        <rFont val="Times New Roman"/>
        <charset val="134"/>
      </rPr>
      <t>20.52</t>
    </r>
    <r>
      <rPr>
        <sz val="10"/>
        <color theme="1"/>
        <rFont val="宋体"/>
        <charset val="134"/>
      </rPr>
      <t>千瓦光伏分布式光伏发电项目</t>
    </r>
  </si>
  <si>
    <t>招七妹</t>
  </si>
  <si>
    <r>
      <rPr>
        <sz val="10"/>
        <color theme="1"/>
        <rFont val="宋体"/>
        <charset val="134"/>
      </rPr>
      <t>招七妹南庄镇</t>
    </r>
    <r>
      <rPr>
        <sz val="10"/>
        <color theme="1"/>
        <rFont val="Times New Roman"/>
        <charset val="134"/>
      </rPr>
      <t>28</t>
    </r>
    <r>
      <rPr>
        <sz val="10"/>
        <color theme="1"/>
        <rFont val="宋体"/>
        <charset val="134"/>
      </rPr>
      <t>千瓦分布式光伏发电项目　</t>
    </r>
  </si>
  <si>
    <t>霍健柱</t>
  </si>
  <si>
    <r>
      <rPr>
        <sz val="10"/>
        <color theme="1"/>
        <rFont val="宋体"/>
        <charset val="134"/>
      </rPr>
      <t>霍健柱南庄镇</t>
    </r>
    <r>
      <rPr>
        <sz val="10"/>
        <color theme="1"/>
        <rFont val="Times New Roman"/>
        <charset val="134"/>
      </rPr>
      <t>16</t>
    </r>
    <r>
      <rPr>
        <sz val="10"/>
        <color theme="1"/>
        <rFont val="宋体"/>
        <charset val="134"/>
      </rPr>
      <t>千瓦分布式光伏发电项目　</t>
    </r>
  </si>
  <si>
    <t>霍智桉</t>
  </si>
  <si>
    <r>
      <rPr>
        <sz val="10"/>
        <color theme="1"/>
        <rFont val="宋体"/>
        <charset val="134"/>
      </rPr>
      <t>霍智桉南庄镇</t>
    </r>
    <r>
      <rPr>
        <sz val="10"/>
        <color theme="1"/>
        <rFont val="Times New Roman"/>
        <charset val="134"/>
      </rPr>
      <t>16</t>
    </r>
    <r>
      <rPr>
        <sz val="10"/>
        <color theme="1"/>
        <rFont val="宋体"/>
        <charset val="134"/>
      </rPr>
      <t>千瓦分布式光伏发电项目　</t>
    </r>
  </si>
  <si>
    <t>冼时标</t>
  </si>
  <si>
    <r>
      <rPr>
        <sz val="10"/>
        <color theme="1"/>
        <rFont val="宋体"/>
        <charset val="134"/>
      </rPr>
      <t>冼时标南庄镇</t>
    </r>
    <r>
      <rPr>
        <sz val="10"/>
        <color theme="1"/>
        <rFont val="Times New Roman"/>
        <charset val="134"/>
      </rPr>
      <t>16</t>
    </r>
    <r>
      <rPr>
        <sz val="10"/>
        <color theme="1"/>
        <rFont val="宋体"/>
        <charset val="134"/>
      </rPr>
      <t>千瓦分布式光伏发电项目</t>
    </r>
  </si>
  <si>
    <t>梁汝凎</t>
  </si>
  <si>
    <r>
      <rPr>
        <sz val="10"/>
        <color theme="1"/>
        <rFont val="宋体"/>
        <charset val="134"/>
      </rPr>
      <t>梁汝凎南庄镇</t>
    </r>
    <r>
      <rPr>
        <sz val="10"/>
        <color theme="1"/>
        <rFont val="Times New Roman"/>
        <charset val="134"/>
      </rPr>
      <t>17</t>
    </r>
    <r>
      <rPr>
        <sz val="10"/>
        <color theme="1"/>
        <rFont val="宋体"/>
        <charset val="134"/>
      </rPr>
      <t>千瓦分布式光伏发电项目</t>
    </r>
  </si>
  <si>
    <t>罗海</t>
  </si>
  <si>
    <r>
      <rPr>
        <sz val="10"/>
        <color theme="1"/>
        <rFont val="宋体"/>
        <charset val="134"/>
      </rPr>
      <t>罗海南庄镇</t>
    </r>
    <r>
      <rPr>
        <sz val="10"/>
        <color theme="1"/>
        <rFont val="Times New Roman"/>
        <charset val="134"/>
      </rPr>
      <t>14</t>
    </r>
    <r>
      <rPr>
        <sz val="10"/>
        <color theme="1"/>
        <rFont val="宋体"/>
        <charset val="134"/>
      </rPr>
      <t>千瓦分布式光伏发电项目</t>
    </r>
  </si>
  <si>
    <t>霍汉辉</t>
  </si>
  <si>
    <r>
      <rPr>
        <sz val="10"/>
        <color theme="1"/>
        <rFont val="宋体"/>
        <charset val="134"/>
      </rPr>
      <t>霍汉辉南庄镇</t>
    </r>
    <r>
      <rPr>
        <sz val="10"/>
        <color theme="1"/>
        <rFont val="Times New Roman"/>
        <charset val="134"/>
      </rPr>
      <t>18</t>
    </r>
    <r>
      <rPr>
        <sz val="10"/>
        <color theme="1"/>
        <rFont val="宋体"/>
        <charset val="134"/>
      </rPr>
      <t>千瓦分布式光伏发电项目　</t>
    </r>
  </si>
  <si>
    <t>霍巨球</t>
  </si>
  <si>
    <r>
      <rPr>
        <sz val="10"/>
        <color theme="1"/>
        <rFont val="宋体"/>
        <charset val="134"/>
      </rPr>
      <t>霍巨球南庄镇</t>
    </r>
    <r>
      <rPr>
        <sz val="10"/>
        <color theme="1"/>
        <rFont val="Times New Roman"/>
        <charset val="134"/>
      </rPr>
      <t>16</t>
    </r>
    <r>
      <rPr>
        <sz val="10"/>
        <color theme="1"/>
        <rFont val="宋体"/>
        <charset val="134"/>
      </rPr>
      <t>千瓦分布式光伏发电项目　</t>
    </r>
  </si>
  <si>
    <t>罗礼波</t>
  </si>
  <si>
    <r>
      <rPr>
        <sz val="10"/>
        <color theme="1"/>
        <rFont val="宋体"/>
        <charset val="134"/>
      </rPr>
      <t>罗礼波南庄镇</t>
    </r>
    <r>
      <rPr>
        <sz val="10"/>
        <color theme="1"/>
        <rFont val="Times New Roman"/>
        <charset val="134"/>
      </rPr>
      <t>17</t>
    </r>
    <r>
      <rPr>
        <sz val="10"/>
        <color theme="1"/>
        <rFont val="宋体"/>
        <charset val="134"/>
      </rPr>
      <t>千瓦分布式光伏发电项目　</t>
    </r>
  </si>
  <si>
    <t>招志锦</t>
  </si>
  <si>
    <r>
      <rPr>
        <sz val="10"/>
        <color theme="1"/>
        <rFont val="宋体"/>
        <charset val="134"/>
      </rPr>
      <t>招志锦南庄镇</t>
    </r>
    <r>
      <rPr>
        <sz val="10"/>
        <color theme="1"/>
        <rFont val="Times New Roman"/>
        <charset val="134"/>
      </rPr>
      <t>15</t>
    </r>
    <r>
      <rPr>
        <sz val="10"/>
        <color theme="1"/>
        <rFont val="宋体"/>
        <charset val="134"/>
      </rPr>
      <t>千瓦分布式光伏发电项目</t>
    </r>
  </si>
  <si>
    <t>黄志桃</t>
  </si>
  <si>
    <r>
      <rPr>
        <sz val="10"/>
        <color theme="1"/>
        <rFont val="宋体"/>
        <charset val="134"/>
      </rPr>
      <t>黄志桃南庄镇</t>
    </r>
    <r>
      <rPr>
        <sz val="10"/>
        <color theme="1"/>
        <rFont val="Times New Roman"/>
        <charset val="134"/>
      </rPr>
      <t>7</t>
    </r>
    <r>
      <rPr>
        <sz val="10"/>
        <color theme="1"/>
        <rFont val="宋体"/>
        <charset val="134"/>
      </rPr>
      <t>千瓦分布式光伏发电项目　</t>
    </r>
  </si>
  <si>
    <t>简遇</t>
  </si>
  <si>
    <r>
      <rPr>
        <sz val="10"/>
        <color theme="1"/>
        <rFont val="宋体"/>
        <charset val="134"/>
      </rPr>
      <t>简遇南庄镇</t>
    </r>
    <r>
      <rPr>
        <sz val="10"/>
        <color theme="1"/>
        <rFont val="Times New Roman"/>
        <charset val="134"/>
      </rPr>
      <t>13</t>
    </r>
    <r>
      <rPr>
        <sz val="10"/>
        <color theme="1"/>
        <rFont val="宋体"/>
        <charset val="134"/>
      </rPr>
      <t>千瓦分布式光伏发电项目　</t>
    </r>
  </si>
  <si>
    <t>罗杰棋</t>
  </si>
  <si>
    <r>
      <rPr>
        <sz val="10"/>
        <color theme="1"/>
        <rFont val="宋体"/>
        <charset val="134"/>
      </rPr>
      <t>罗杰棋南庄镇</t>
    </r>
    <r>
      <rPr>
        <sz val="10"/>
        <color theme="1"/>
        <rFont val="Times New Roman"/>
        <charset val="134"/>
      </rPr>
      <t>15</t>
    </r>
    <r>
      <rPr>
        <sz val="10"/>
        <color theme="1"/>
        <rFont val="宋体"/>
        <charset val="134"/>
      </rPr>
      <t>千瓦分布式光伏发电项目　</t>
    </r>
  </si>
  <si>
    <t>招志青</t>
  </si>
  <si>
    <r>
      <rPr>
        <sz val="10"/>
        <color theme="1"/>
        <rFont val="宋体"/>
        <charset val="134"/>
      </rPr>
      <t>招志青张槎街道</t>
    </r>
    <r>
      <rPr>
        <sz val="10"/>
        <color theme="1"/>
        <rFont val="Times New Roman"/>
        <charset val="134"/>
      </rPr>
      <t>22.8</t>
    </r>
    <r>
      <rPr>
        <sz val="10"/>
        <color theme="1"/>
        <rFont val="宋体"/>
        <charset val="134"/>
      </rPr>
      <t>千瓦分布式光伏发电项目</t>
    </r>
  </si>
  <si>
    <t>招润根</t>
  </si>
  <si>
    <r>
      <rPr>
        <sz val="10"/>
        <color theme="1"/>
        <rFont val="宋体"/>
        <charset val="134"/>
      </rPr>
      <t>招润根张槎街道</t>
    </r>
    <r>
      <rPr>
        <sz val="10"/>
        <color theme="1"/>
        <rFont val="Times New Roman"/>
        <charset val="134"/>
      </rPr>
      <t>19</t>
    </r>
    <r>
      <rPr>
        <sz val="10"/>
        <color theme="1"/>
        <rFont val="宋体"/>
        <charset val="134"/>
      </rPr>
      <t>千瓦分布式光伏发电项目</t>
    </r>
  </si>
  <si>
    <t>曾祥雄</t>
  </si>
  <si>
    <r>
      <rPr>
        <sz val="10"/>
        <color theme="1"/>
        <rFont val="宋体"/>
        <charset val="134"/>
      </rPr>
      <t>曾祥雄禅城区石湾街道</t>
    </r>
    <r>
      <rPr>
        <sz val="10"/>
        <color theme="1"/>
        <rFont val="Times New Roman"/>
        <charset val="134"/>
      </rPr>
      <t>13.63KW</t>
    </r>
    <r>
      <rPr>
        <sz val="10"/>
        <color theme="1"/>
        <rFont val="宋体"/>
        <charset val="134"/>
      </rPr>
      <t>分布式光伏发电项目　</t>
    </r>
  </si>
  <si>
    <t>谭润财</t>
  </si>
  <si>
    <r>
      <rPr>
        <sz val="10"/>
        <color theme="1"/>
        <rFont val="宋体"/>
        <charset val="134"/>
      </rPr>
      <t>谭润财张槎街道</t>
    </r>
    <r>
      <rPr>
        <sz val="10"/>
        <color theme="1"/>
        <rFont val="Times New Roman"/>
        <charset val="134"/>
      </rPr>
      <t>11.48KW</t>
    </r>
    <r>
      <rPr>
        <sz val="10"/>
        <color theme="1"/>
        <rFont val="宋体"/>
        <charset val="134"/>
      </rPr>
      <t>分布式光伏发电项目　</t>
    </r>
  </si>
  <si>
    <t>谭镜生</t>
  </si>
  <si>
    <r>
      <rPr>
        <sz val="10"/>
        <color theme="1"/>
        <rFont val="宋体"/>
        <charset val="134"/>
      </rPr>
      <t>谭镜生张槎街道</t>
    </r>
    <r>
      <rPr>
        <sz val="10"/>
        <color theme="1"/>
        <rFont val="Times New Roman"/>
        <charset val="134"/>
      </rPr>
      <t>13.44KW</t>
    </r>
    <r>
      <rPr>
        <sz val="10"/>
        <color theme="1"/>
        <rFont val="宋体"/>
        <charset val="134"/>
      </rPr>
      <t>分布式光伏发电项目　</t>
    </r>
  </si>
  <si>
    <t>罗福广</t>
  </si>
  <si>
    <r>
      <rPr>
        <sz val="10"/>
        <color theme="1"/>
        <rFont val="宋体"/>
        <charset val="134"/>
      </rPr>
      <t>罗福广南庄镇</t>
    </r>
    <r>
      <rPr>
        <sz val="10"/>
        <color theme="1"/>
        <rFont val="Times New Roman"/>
        <charset val="134"/>
      </rPr>
      <t>5</t>
    </r>
    <r>
      <rPr>
        <sz val="10"/>
        <color theme="1"/>
        <rFont val="宋体"/>
        <charset val="134"/>
      </rPr>
      <t>千瓦光伏分布式光伏发电项目　</t>
    </r>
  </si>
  <si>
    <r>
      <rPr>
        <sz val="10"/>
        <color theme="1"/>
        <rFont val="宋体"/>
        <charset val="134"/>
      </rPr>
      <t>冯润玉张槎街道</t>
    </r>
    <r>
      <rPr>
        <sz val="10"/>
        <color theme="1"/>
        <rFont val="Times New Roman"/>
        <charset val="134"/>
      </rPr>
      <t>12.15</t>
    </r>
    <r>
      <rPr>
        <sz val="10"/>
        <color theme="1"/>
        <rFont val="宋体"/>
        <charset val="134"/>
      </rPr>
      <t>千瓦分布式光伏发电项目</t>
    </r>
  </si>
  <si>
    <t>廖永固</t>
  </si>
  <si>
    <r>
      <rPr>
        <sz val="10"/>
        <color theme="1"/>
        <rFont val="宋体"/>
        <charset val="134"/>
      </rPr>
      <t>廖永固南庄镇</t>
    </r>
    <r>
      <rPr>
        <sz val="10"/>
        <color theme="1"/>
        <rFont val="Times New Roman"/>
        <charset val="134"/>
      </rPr>
      <t>15.1</t>
    </r>
    <r>
      <rPr>
        <sz val="10"/>
        <color theme="1"/>
        <rFont val="宋体"/>
        <charset val="134"/>
      </rPr>
      <t>千瓦分布式光伏发电项目</t>
    </r>
  </si>
  <si>
    <r>
      <rPr>
        <sz val="10"/>
        <color theme="1"/>
        <rFont val="Times New Roman"/>
        <charset val="134"/>
      </rPr>
      <t xml:space="preserve"> </t>
    </r>
    <r>
      <rPr>
        <sz val="10"/>
        <color theme="1"/>
        <rFont val="宋体"/>
        <charset val="134"/>
      </rPr>
      <t>霍日煊（增容）</t>
    </r>
  </si>
  <si>
    <r>
      <rPr>
        <sz val="10"/>
        <color theme="1"/>
        <rFont val="宋体"/>
        <charset val="134"/>
      </rPr>
      <t>霍日煊南庄镇</t>
    </r>
    <r>
      <rPr>
        <sz val="10"/>
        <color theme="1"/>
        <rFont val="Times New Roman"/>
        <charset val="134"/>
      </rPr>
      <t>7.93</t>
    </r>
    <r>
      <rPr>
        <sz val="10"/>
        <color theme="1"/>
        <rFont val="宋体"/>
        <charset val="134"/>
      </rPr>
      <t>千瓦分布式光伏发电项目</t>
    </r>
  </si>
  <si>
    <t>孔瑞兴</t>
  </si>
  <si>
    <r>
      <rPr>
        <sz val="10"/>
        <color theme="1"/>
        <rFont val="宋体"/>
        <charset val="134"/>
      </rPr>
      <t>孔瑞兴南庄镇</t>
    </r>
    <r>
      <rPr>
        <sz val="10"/>
        <color theme="1"/>
        <rFont val="Times New Roman"/>
        <charset val="134"/>
      </rPr>
      <t>4.88</t>
    </r>
    <r>
      <rPr>
        <sz val="10"/>
        <color theme="1"/>
        <rFont val="宋体"/>
        <charset val="134"/>
      </rPr>
      <t>千瓦分布式光伏发电项目　</t>
    </r>
  </si>
  <si>
    <t>罗均秩</t>
  </si>
  <si>
    <r>
      <rPr>
        <sz val="10"/>
        <color theme="1"/>
        <rFont val="宋体"/>
        <charset val="134"/>
      </rPr>
      <t>罗均秩佛山市禅城区南庄镇</t>
    </r>
    <r>
      <rPr>
        <sz val="10"/>
        <color theme="1"/>
        <rFont val="Times New Roman"/>
        <charset val="134"/>
      </rPr>
      <t>8.54kW</t>
    </r>
    <r>
      <rPr>
        <sz val="10"/>
        <color theme="1"/>
        <rFont val="宋体"/>
        <charset val="134"/>
      </rPr>
      <t>分布式光伏发电项目</t>
    </r>
  </si>
  <si>
    <t>霍爽</t>
  </si>
  <si>
    <r>
      <rPr>
        <sz val="10"/>
        <color theme="1"/>
        <rFont val="宋体"/>
        <charset val="134"/>
      </rPr>
      <t>霍爽禅城区南庄镇</t>
    </r>
    <r>
      <rPr>
        <sz val="10"/>
        <color theme="1"/>
        <rFont val="Times New Roman"/>
        <charset val="134"/>
      </rPr>
      <t>12.3</t>
    </r>
    <r>
      <rPr>
        <sz val="10"/>
        <color theme="1"/>
        <rFont val="宋体"/>
        <charset val="134"/>
      </rPr>
      <t>千瓦分布式光伏发电项目</t>
    </r>
  </si>
  <si>
    <t>黄志斌</t>
  </si>
  <si>
    <r>
      <rPr>
        <sz val="10"/>
        <color theme="1"/>
        <rFont val="宋体"/>
        <charset val="134"/>
      </rPr>
      <t>黄志斌禅城区石湾街道</t>
    </r>
    <r>
      <rPr>
        <sz val="10"/>
        <color theme="1"/>
        <rFont val="Times New Roman"/>
        <charset val="134"/>
      </rPr>
      <t>19.38</t>
    </r>
    <r>
      <rPr>
        <sz val="10"/>
        <color theme="1"/>
        <rFont val="宋体"/>
        <charset val="134"/>
      </rPr>
      <t>千瓦分布式光伏发电项目</t>
    </r>
  </si>
  <si>
    <t>高峰</t>
  </si>
  <si>
    <r>
      <rPr>
        <sz val="10"/>
        <color theme="1"/>
        <rFont val="宋体"/>
        <charset val="134"/>
      </rPr>
      <t>高峰禅城区石湾街道</t>
    </r>
    <r>
      <rPr>
        <sz val="10"/>
        <color theme="1"/>
        <rFont val="Times New Roman"/>
        <charset val="134"/>
      </rPr>
      <t>10.62</t>
    </r>
    <r>
      <rPr>
        <sz val="10"/>
        <color theme="1"/>
        <rFont val="宋体"/>
        <charset val="134"/>
      </rPr>
      <t>千瓦分布式光伏发电项目　</t>
    </r>
  </si>
  <si>
    <t>吕海波</t>
  </si>
  <si>
    <r>
      <rPr>
        <sz val="10"/>
        <color theme="1"/>
        <rFont val="宋体"/>
        <charset val="134"/>
      </rPr>
      <t>吕海波禅城区张槎街道</t>
    </r>
    <r>
      <rPr>
        <sz val="10"/>
        <color theme="1"/>
        <rFont val="Times New Roman"/>
        <charset val="134"/>
      </rPr>
      <t>10</t>
    </r>
    <r>
      <rPr>
        <sz val="10"/>
        <color theme="1"/>
        <rFont val="宋体"/>
        <charset val="134"/>
      </rPr>
      <t>千瓦分布式光伏发电项目</t>
    </r>
  </si>
  <si>
    <t>周淑爱</t>
  </si>
  <si>
    <r>
      <rPr>
        <sz val="10"/>
        <color theme="1"/>
        <rFont val="宋体"/>
        <charset val="134"/>
      </rPr>
      <t>周淑爱禅城区石湾街道</t>
    </r>
    <r>
      <rPr>
        <sz val="10"/>
        <color theme="1"/>
        <rFont val="Times New Roman"/>
        <charset val="134"/>
      </rPr>
      <t>6</t>
    </r>
    <r>
      <rPr>
        <sz val="10"/>
        <color theme="1"/>
        <rFont val="宋体"/>
        <charset val="134"/>
      </rPr>
      <t>千瓦分布式光伏发电项目</t>
    </r>
  </si>
  <si>
    <t>罗玲衿</t>
  </si>
  <si>
    <r>
      <rPr>
        <sz val="10"/>
        <color theme="1"/>
        <rFont val="宋体"/>
        <charset val="134"/>
      </rPr>
      <t>罗玲衿张槎街道</t>
    </r>
    <r>
      <rPr>
        <sz val="10"/>
        <color theme="1"/>
        <rFont val="Times New Roman"/>
        <charset val="134"/>
      </rPr>
      <t>17.64</t>
    </r>
    <r>
      <rPr>
        <sz val="10"/>
        <color theme="1"/>
        <rFont val="宋体"/>
        <charset val="134"/>
      </rPr>
      <t>千伏分布式光伏发电项目　</t>
    </r>
  </si>
  <si>
    <t>招泉</t>
  </si>
  <si>
    <r>
      <rPr>
        <sz val="10"/>
        <color theme="1"/>
        <rFont val="宋体"/>
        <charset val="134"/>
      </rPr>
      <t>招泉张槎街道</t>
    </r>
    <r>
      <rPr>
        <sz val="10"/>
        <color theme="1"/>
        <rFont val="Times New Roman"/>
        <charset val="134"/>
      </rPr>
      <t>17.4</t>
    </r>
    <r>
      <rPr>
        <sz val="10"/>
        <color theme="1"/>
        <rFont val="宋体"/>
        <charset val="134"/>
      </rPr>
      <t>千瓦分布式光伏发电项目</t>
    </r>
  </si>
  <si>
    <t>佛山市华星鸿润机械有限公司　</t>
  </si>
  <si>
    <r>
      <rPr>
        <sz val="10"/>
        <color theme="1"/>
        <rFont val="宋体"/>
        <charset val="134"/>
      </rPr>
      <t>佛山市华星鸿润机械有限公司</t>
    </r>
    <r>
      <rPr>
        <sz val="10"/>
        <color theme="1"/>
        <rFont val="Times New Roman"/>
        <charset val="134"/>
      </rPr>
      <t>180.2kWp</t>
    </r>
    <r>
      <rPr>
        <sz val="10"/>
        <color theme="1"/>
        <rFont val="宋体"/>
        <charset val="134"/>
      </rPr>
      <t>光伏发电项目　</t>
    </r>
  </si>
  <si>
    <t>企业</t>
  </si>
  <si>
    <r>
      <rPr>
        <sz val="10"/>
        <rFont val="Times New Roman"/>
        <charset val="134"/>
      </rPr>
      <t>2</t>
    </r>
    <r>
      <rPr>
        <sz val="10"/>
        <rFont val="宋体"/>
        <charset val="134"/>
      </rPr>
      <t>万元</t>
    </r>
    <r>
      <rPr>
        <sz val="10"/>
        <rFont val="Times New Roman"/>
        <charset val="134"/>
      </rPr>
      <t>/</t>
    </r>
    <r>
      <rPr>
        <sz val="10"/>
        <rFont val="宋体"/>
        <charset val="134"/>
      </rPr>
      <t>兆瓦</t>
    </r>
  </si>
  <si>
    <r>
      <rPr>
        <sz val="10"/>
        <rFont val="宋体"/>
        <charset val="134"/>
      </rPr>
      <t>佛山盈科罗南新能源技术有限公司　</t>
    </r>
    <r>
      <rPr>
        <sz val="10"/>
        <rFont val="Times New Roman"/>
        <charset val="134"/>
      </rPr>
      <t xml:space="preserve"> </t>
    </r>
  </si>
  <si>
    <r>
      <rPr>
        <sz val="10"/>
        <rFont val="宋体"/>
        <charset val="134"/>
      </rPr>
      <t>佛山禅城区罗南幼儿园</t>
    </r>
    <r>
      <rPr>
        <sz val="10"/>
        <rFont val="Times New Roman"/>
        <charset val="134"/>
      </rPr>
      <t>55.65</t>
    </r>
    <r>
      <rPr>
        <sz val="10"/>
        <rFont val="宋体"/>
        <charset val="134"/>
      </rPr>
      <t>千瓦分布式光伏发电项目</t>
    </r>
  </si>
  <si>
    <t>佛山市禅城区裕进五金塑料厂　</t>
  </si>
  <si>
    <r>
      <rPr>
        <sz val="10"/>
        <rFont val="宋体"/>
        <charset val="134"/>
      </rPr>
      <t>佛山禅城区裕进五金塑料厂</t>
    </r>
    <r>
      <rPr>
        <sz val="10"/>
        <rFont val="Times New Roman"/>
        <charset val="134"/>
      </rPr>
      <t>100.70KWP</t>
    </r>
    <r>
      <rPr>
        <sz val="10"/>
        <rFont val="宋体"/>
        <charset val="134"/>
      </rPr>
      <t>分布式光伏发电项目　</t>
    </r>
  </si>
  <si>
    <t>佛山市禅城区东华小食店　</t>
  </si>
  <si>
    <r>
      <rPr>
        <sz val="10"/>
        <color theme="1"/>
        <rFont val="宋体"/>
        <charset val="134"/>
      </rPr>
      <t>佛山市禅城区东华小食店</t>
    </r>
    <r>
      <rPr>
        <sz val="10"/>
        <color theme="1"/>
        <rFont val="Times New Roman"/>
        <charset val="134"/>
      </rPr>
      <t>29.15KWP</t>
    </r>
    <r>
      <rPr>
        <sz val="10"/>
        <color theme="1"/>
        <rFont val="宋体"/>
        <charset val="134"/>
      </rPr>
      <t>分布式光伏发电项目</t>
    </r>
  </si>
  <si>
    <t>佛山市禅城区汇驿停车场投资管理有限公司停车分公司</t>
  </si>
  <si>
    <r>
      <rPr>
        <sz val="10"/>
        <color theme="1"/>
        <rFont val="宋体"/>
        <charset val="134"/>
      </rPr>
      <t>岭南大道交通枢纽站</t>
    </r>
    <r>
      <rPr>
        <sz val="10"/>
        <color theme="1"/>
        <rFont val="Times New Roman"/>
        <charset val="134"/>
      </rPr>
      <t>614.32KWP</t>
    </r>
    <r>
      <rPr>
        <sz val="10"/>
        <color theme="1"/>
        <rFont val="宋体"/>
        <charset val="134"/>
      </rPr>
      <t>分布式光伏发电项目　</t>
    </r>
  </si>
  <si>
    <t>佛山盈科智网新能源技术有限公司　</t>
  </si>
  <si>
    <r>
      <rPr>
        <sz val="10"/>
        <color theme="1"/>
        <rFont val="宋体"/>
        <charset val="134"/>
      </rPr>
      <t>佛山普立华科技有限公司</t>
    </r>
    <r>
      <rPr>
        <sz val="10"/>
        <color theme="1"/>
        <rFont val="Times New Roman"/>
        <charset val="134"/>
      </rPr>
      <t>648KWP</t>
    </r>
    <r>
      <rPr>
        <sz val="10"/>
        <color theme="1"/>
        <rFont val="宋体"/>
        <charset val="134"/>
      </rPr>
      <t>分布式光伏发电项目　</t>
    </r>
  </si>
  <si>
    <r>
      <rPr>
        <sz val="10"/>
        <color theme="1"/>
        <rFont val="宋体"/>
        <charset val="134"/>
      </rPr>
      <t>全亿大科技（佛山）有限公司</t>
    </r>
    <r>
      <rPr>
        <sz val="10"/>
        <color theme="1"/>
        <rFont val="Times New Roman"/>
        <charset val="134"/>
      </rPr>
      <t>562.86KWP</t>
    </r>
    <r>
      <rPr>
        <sz val="10"/>
        <color theme="1"/>
        <rFont val="宋体"/>
        <charset val="134"/>
      </rPr>
      <t>分布式光伏发电项目</t>
    </r>
  </si>
  <si>
    <t>佛山盈科智网新能源技术有限公司</t>
  </si>
  <si>
    <r>
      <rPr>
        <sz val="10"/>
        <color theme="1"/>
        <rFont val="宋体"/>
        <charset val="134"/>
      </rPr>
      <t>佛山印象城</t>
    </r>
    <r>
      <rPr>
        <sz val="10"/>
        <color theme="1"/>
        <rFont val="Times New Roman"/>
        <charset val="134"/>
      </rPr>
      <t>435.24KWP</t>
    </r>
    <r>
      <rPr>
        <sz val="10"/>
        <color theme="1"/>
        <rFont val="宋体"/>
        <charset val="134"/>
      </rPr>
      <t>分布式光伏发电工程项目　</t>
    </r>
  </si>
  <si>
    <t>孔和</t>
  </si>
  <si>
    <r>
      <rPr>
        <sz val="10"/>
        <color theme="1"/>
        <rFont val="宋体"/>
        <charset val="134"/>
      </rPr>
      <t>孔和张槎街道</t>
    </r>
    <r>
      <rPr>
        <sz val="10"/>
        <color theme="1"/>
        <rFont val="Times New Roman"/>
        <charset val="134"/>
      </rPr>
      <t>5</t>
    </r>
    <r>
      <rPr>
        <sz val="10"/>
        <color theme="1"/>
        <rFont val="宋体"/>
        <charset val="134"/>
      </rPr>
      <t>千瓦分布式光伏发电项目</t>
    </r>
  </si>
  <si>
    <t>蒙赖河</t>
  </si>
  <si>
    <r>
      <rPr>
        <sz val="10"/>
        <color theme="1"/>
        <rFont val="宋体"/>
        <charset val="134"/>
      </rPr>
      <t>蒙赖河禅城区南庄镇</t>
    </r>
    <r>
      <rPr>
        <sz val="10"/>
        <color theme="1"/>
        <rFont val="Times New Roman"/>
        <charset val="134"/>
      </rPr>
      <t>3</t>
    </r>
    <r>
      <rPr>
        <sz val="10"/>
        <color theme="1"/>
        <rFont val="宋体"/>
        <charset val="134"/>
      </rPr>
      <t>千瓦分布式光伏发电项目</t>
    </r>
  </si>
  <si>
    <t>谭沃珍</t>
  </si>
  <si>
    <r>
      <rPr>
        <sz val="10"/>
        <color theme="1"/>
        <rFont val="宋体"/>
        <charset val="134"/>
      </rPr>
      <t>谭沃珍禅城区南庄镇</t>
    </r>
    <r>
      <rPr>
        <sz val="10"/>
        <color theme="1"/>
        <rFont val="Times New Roman"/>
        <charset val="134"/>
      </rPr>
      <t>6</t>
    </r>
    <r>
      <rPr>
        <sz val="10"/>
        <color theme="1"/>
        <rFont val="宋体"/>
        <charset val="134"/>
      </rPr>
      <t>千瓦分布式光伏发电项目</t>
    </r>
  </si>
  <si>
    <t>钟玉英</t>
  </si>
  <si>
    <r>
      <rPr>
        <sz val="10"/>
        <color theme="1"/>
        <rFont val="宋体"/>
        <charset val="134"/>
      </rPr>
      <t>钟玉英祖庙街道</t>
    </r>
    <r>
      <rPr>
        <sz val="10"/>
        <color theme="1"/>
        <rFont val="Times New Roman"/>
        <charset val="134"/>
      </rPr>
      <t>10</t>
    </r>
    <r>
      <rPr>
        <sz val="10"/>
        <color theme="1"/>
        <rFont val="宋体"/>
        <charset val="134"/>
      </rPr>
      <t>千瓦分布式光伏发电项目</t>
    </r>
  </si>
  <si>
    <t>霍柱登</t>
  </si>
  <si>
    <r>
      <rPr>
        <sz val="10"/>
        <color theme="1"/>
        <rFont val="宋体"/>
        <charset val="134"/>
      </rPr>
      <t>霍柱登石湾街道</t>
    </r>
    <r>
      <rPr>
        <sz val="10"/>
        <color theme="1"/>
        <rFont val="Times New Roman"/>
        <charset val="134"/>
      </rPr>
      <t>6.75</t>
    </r>
    <r>
      <rPr>
        <sz val="10"/>
        <color theme="1"/>
        <rFont val="宋体"/>
        <charset val="134"/>
      </rPr>
      <t>千瓦分布式光伏发电项目</t>
    </r>
  </si>
  <si>
    <t>刘瑞华</t>
  </si>
  <si>
    <r>
      <rPr>
        <sz val="10"/>
        <color theme="1"/>
        <rFont val="宋体"/>
        <charset val="134"/>
      </rPr>
      <t>刘瑞华石湾街道</t>
    </r>
    <r>
      <rPr>
        <sz val="10"/>
        <color theme="1"/>
        <rFont val="Times New Roman"/>
        <charset val="134"/>
      </rPr>
      <t>7</t>
    </r>
    <r>
      <rPr>
        <sz val="10"/>
        <color theme="1"/>
        <rFont val="宋体"/>
        <charset val="134"/>
      </rPr>
      <t>千瓦分布式光伏发电项目　</t>
    </r>
  </si>
  <si>
    <t>陈金明</t>
  </si>
  <si>
    <r>
      <rPr>
        <sz val="10"/>
        <color theme="1"/>
        <rFont val="宋体"/>
        <charset val="134"/>
      </rPr>
      <t>陈金明石湾街道</t>
    </r>
    <r>
      <rPr>
        <sz val="10"/>
        <color theme="1"/>
        <rFont val="Times New Roman"/>
        <charset val="134"/>
      </rPr>
      <t>22</t>
    </r>
    <r>
      <rPr>
        <sz val="10"/>
        <color theme="1"/>
        <rFont val="宋体"/>
        <charset val="134"/>
      </rPr>
      <t>千瓦分布式光伏发电项目</t>
    </r>
  </si>
  <si>
    <t>蔡雄伟</t>
  </si>
  <si>
    <r>
      <rPr>
        <sz val="10"/>
        <color theme="1"/>
        <rFont val="宋体"/>
        <charset val="134"/>
      </rPr>
      <t>蔡雄伟石湾街道</t>
    </r>
    <r>
      <rPr>
        <sz val="10"/>
        <color theme="1"/>
        <rFont val="Times New Roman"/>
        <charset val="134"/>
      </rPr>
      <t>25</t>
    </r>
    <r>
      <rPr>
        <sz val="10"/>
        <color theme="1"/>
        <rFont val="宋体"/>
        <charset val="134"/>
      </rPr>
      <t>千瓦分布式光伏发电项目</t>
    </r>
  </si>
  <si>
    <t>陈巨财</t>
  </si>
  <si>
    <r>
      <rPr>
        <sz val="10"/>
        <color theme="1"/>
        <rFont val="宋体"/>
        <charset val="134"/>
      </rPr>
      <t>陈巨财石湾街道</t>
    </r>
    <r>
      <rPr>
        <sz val="10"/>
        <color theme="1"/>
        <rFont val="Times New Roman"/>
        <charset val="134"/>
      </rPr>
      <t>9</t>
    </r>
    <r>
      <rPr>
        <sz val="10"/>
        <color theme="1"/>
        <rFont val="宋体"/>
        <charset val="134"/>
      </rPr>
      <t>千瓦分布式光伏发电项目</t>
    </r>
  </si>
  <si>
    <t>李林发</t>
  </si>
  <si>
    <r>
      <rPr>
        <sz val="10"/>
        <color theme="1"/>
        <rFont val="宋体"/>
        <charset val="134"/>
      </rPr>
      <t>李林发禅城区石湾街道</t>
    </r>
    <r>
      <rPr>
        <sz val="10"/>
        <color theme="1"/>
        <rFont val="Times New Roman"/>
        <charset val="134"/>
      </rPr>
      <t>5.035</t>
    </r>
    <r>
      <rPr>
        <sz val="10"/>
        <color theme="1"/>
        <rFont val="宋体"/>
        <charset val="134"/>
      </rPr>
      <t>千瓦分布式光伏发电项目</t>
    </r>
  </si>
  <si>
    <t>霍铭</t>
  </si>
  <si>
    <r>
      <rPr>
        <sz val="10"/>
        <color theme="1"/>
        <rFont val="宋体"/>
        <charset val="134"/>
      </rPr>
      <t>霍铭石湾街道</t>
    </r>
    <r>
      <rPr>
        <sz val="10"/>
        <color theme="1"/>
        <rFont val="Times New Roman"/>
        <charset val="134"/>
      </rPr>
      <t>17</t>
    </r>
    <r>
      <rPr>
        <sz val="10"/>
        <color theme="1"/>
        <rFont val="宋体"/>
        <charset val="134"/>
      </rPr>
      <t>千瓦分布式光伏发电项目</t>
    </r>
  </si>
  <si>
    <t>陈国秋</t>
  </si>
  <si>
    <r>
      <rPr>
        <sz val="10"/>
        <color theme="1"/>
        <rFont val="宋体"/>
        <charset val="134"/>
      </rPr>
      <t>陈国秋张槎街道</t>
    </r>
    <r>
      <rPr>
        <sz val="10"/>
        <color theme="1"/>
        <rFont val="Times New Roman"/>
        <charset val="134"/>
      </rPr>
      <t>10</t>
    </r>
    <r>
      <rPr>
        <sz val="10"/>
        <color theme="1"/>
        <rFont val="宋体"/>
        <charset val="134"/>
      </rPr>
      <t>千瓦分布式光伏发电项目</t>
    </r>
  </si>
  <si>
    <t>招炳斌</t>
  </si>
  <si>
    <r>
      <rPr>
        <sz val="10"/>
        <color theme="1"/>
        <rFont val="宋体"/>
        <charset val="134"/>
      </rPr>
      <t>招炳斌张槎街道</t>
    </r>
    <r>
      <rPr>
        <sz val="10"/>
        <color theme="1"/>
        <rFont val="Times New Roman"/>
        <charset val="134"/>
      </rPr>
      <t>8</t>
    </r>
    <r>
      <rPr>
        <sz val="10"/>
        <color theme="1"/>
        <rFont val="宋体"/>
        <charset val="134"/>
      </rPr>
      <t>千瓦分布式光伏发电项目</t>
    </r>
  </si>
  <si>
    <t>陈仕维</t>
  </si>
  <si>
    <r>
      <rPr>
        <sz val="10"/>
        <color theme="1"/>
        <rFont val="宋体"/>
        <charset val="134"/>
      </rPr>
      <t>陈仕维张槎街道</t>
    </r>
    <r>
      <rPr>
        <sz val="10"/>
        <color theme="1"/>
        <rFont val="Times New Roman"/>
        <charset val="134"/>
      </rPr>
      <t>4</t>
    </r>
    <r>
      <rPr>
        <sz val="10"/>
        <color theme="1"/>
        <rFont val="宋体"/>
        <charset val="134"/>
      </rPr>
      <t>千瓦分布式光伏发电项目</t>
    </r>
  </si>
  <si>
    <t>冯国林</t>
  </si>
  <si>
    <r>
      <rPr>
        <sz val="10"/>
        <color theme="1"/>
        <rFont val="宋体"/>
        <charset val="134"/>
      </rPr>
      <t>冯国林张槎街道</t>
    </r>
    <r>
      <rPr>
        <sz val="10"/>
        <color theme="1"/>
        <rFont val="Times New Roman"/>
        <charset val="134"/>
      </rPr>
      <t>10</t>
    </r>
    <r>
      <rPr>
        <sz val="10"/>
        <color theme="1"/>
        <rFont val="宋体"/>
        <charset val="134"/>
      </rPr>
      <t>千瓦分布式光伏发电项目</t>
    </r>
  </si>
  <si>
    <t>陈仕棉</t>
  </si>
  <si>
    <r>
      <rPr>
        <sz val="10"/>
        <color theme="1"/>
        <rFont val="宋体"/>
        <charset val="134"/>
      </rPr>
      <t>陈仕棉张槎街道</t>
    </r>
    <r>
      <rPr>
        <sz val="10"/>
        <color theme="1"/>
        <rFont val="Times New Roman"/>
        <charset val="134"/>
      </rPr>
      <t>6</t>
    </r>
    <r>
      <rPr>
        <sz val="10"/>
        <color theme="1"/>
        <rFont val="宋体"/>
        <charset val="134"/>
      </rPr>
      <t>千瓦分布式光伏发电项目</t>
    </r>
  </si>
  <si>
    <t>陈潮均</t>
  </si>
  <si>
    <r>
      <rPr>
        <sz val="10"/>
        <color theme="1"/>
        <rFont val="宋体"/>
        <charset val="134"/>
      </rPr>
      <t>陈潮均张槎街道</t>
    </r>
    <r>
      <rPr>
        <sz val="10"/>
        <color theme="1"/>
        <rFont val="Times New Roman"/>
        <charset val="134"/>
      </rPr>
      <t>3</t>
    </r>
    <r>
      <rPr>
        <sz val="10"/>
        <color theme="1"/>
        <rFont val="宋体"/>
        <charset val="134"/>
      </rPr>
      <t>千瓦分布式光伏发电项目</t>
    </r>
  </si>
  <si>
    <t>庞其锡</t>
  </si>
  <si>
    <r>
      <rPr>
        <sz val="10"/>
        <color theme="1"/>
        <rFont val="宋体"/>
        <charset val="134"/>
      </rPr>
      <t>庞其锡张槎街道</t>
    </r>
    <r>
      <rPr>
        <sz val="10"/>
        <color theme="1"/>
        <rFont val="Times New Roman"/>
        <charset val="134"/>
      </rPr>
      <t>10</t>
    </r>
    <r>
      <rPr>
        <sz val="10"/>
        <color theme="1"/>
        <rFont val="宋体"/>
        <charset val="134"/>
      </rPr>
      <t>千瓦分布式光伏发电项目</t>
    </r>
  </si>
  <si>
    <t>庞根钜</t>
  </si>
  <si>
    <r>
      <rPr>
        <sz val="10"/>
        <color theme="1"/>
        <rFont val="宋体"/>
        <charset val="134"/>
      </rPr>
      <t>庞根钜张槎街道</t>
    </r>
    <r>
      <rPr>
        <sz val="10"/>
        <color theme="1"/>
        <rFont val="Times New Roman"/>
        <charset val="134"/>
      </rPr>
      <t>3</t>
    </r>
    <r>
      <rPr>
        <sz val="10"/>
        <color theme="1"/>
        <rFont val="宋体"/>
        <charset val="134"/>
      </rPr>
      <t>千瓦分布式光伏发电项目</t>
    </r>
  </si>
  <si>
    <r>
      <rPr>
        <sz val="10"/>
        <color theme="1"/>
        <rFont val="宋体"/>
        <charset val="134"/>
      </rPr>
      <t>冯润玉</t>
    </r>
    <r>
      <rPr>
        <sz val="10"/>
        <color theme="1"/>
        <rFont val="Times New Roman"/>
        <charset val="134"/>
      </rPr>
      <t xml:space="preserve">
(</t>
    </r>
    <r>
      <rPr>
        <sz val="10"/>
        <color theme="1"/>
        <rFont val="宋体"/>
        <charset val="134"/>
      </rPr>
      <t>增容）</t>
    </r>
  </si>
  <si>
    <r>
      <rPr>
        <sz val="10"/>
        <color theme="1"/>
        <rFont val="宋体"/>
        <charset val="134"/>
      </rPr>
      <t>冯润玉张槎街道</t>
    </r>
    <r>
      <rPr>
        <sz val="10"/>
        <color theme="1"/>
        <rFont val="Times New Roman"/>
        <charset val="134"/>
      </rPr>
      <t>13.87</t>
    </r>
    <r>
      <rPr>
        <sz val="10"/>
        <color theme="1"/>
        <rFont val="宋体"/>
        <charset val="134"/>
      </rPr>
      <t>千伏分布式光伏发电项目</t>
    </r>
  </si>
  <si>
    <t>招润良</t>
  </si>
  <si>
    <r>
      <rPr>
        <sz val="10"/>
        <color theme="1"/>
        <rFont val="宋体"/>
        <charset val="134"/>
      </rPr>
      <t>招润良张槎街道</t>
    </r>
    <r>
      <rPr>
        <sz val="10"/>
        <color theme="1"/>
        <rFont val="Times New Roman"/>
        <charset val="134"/>
      </rPr>
      <t>33</t>
    </r>
    <r>
      <rPr>
        <sz val="10"/>
        <color theme="1"/>
        <rFont val="宋体"/>
        <charset val="134"/>
      </rPr>
      <t>千瓦分布式光伏发电项目</t>
    </r>
  </si>
  <si>
    <t>陈才志</t>
  </si>
  <si>
    <r>
      <rPr>
        <sz val="10"/>
        <color theme="1"/>
        <rFont val="宋体"/>
        <charset val="134"/>
      </rPr>
      <t>陈才志张槎街道</t>
    </r>
    <r>
      <rPr>
        <sz val="10"/>
        <color theme="1"/>
        <rFont val="Times New Roman"/>
        <charset val="134"/>
      </rPr>
      <t>10</t>
    </r>
    <r>
      <rPr>
        <sz val="10"/>
        <color theme="1"/>
        <rFont val="宋体"/>
        <charset val="134"/>
      </rPr>
      <t>千瓦分布式光伏发电项目</t>
    </r>
  </si>
  <si>
    <t>冯粗</t>
  </si>
  <si>
    <r>
      <rPr>
        <sz val="10"/>
        <color theme="1"/>
        <rFont val="宋体"/>
        <charset val="134"/>
      </rPr>
      <t>冯粗张槎街道</t>
    </r>
    <r>
      <rPr>
        <sz val="10"/>
        <color theme="1"/>
        <rFont val="Times New Roman"/>
        <charset val="134"/>
      </rPr>
      <t>16</t>
    </r>
    <r>
      <rPr>
        <sz val="10"/>
        <color theme="1"/>
        <rFont val="宋体"/>
        <charset val="134"/>
      </rPr>
      <t>千瓦分布式光伏发电项目</t>
    </r>
  </si>
  <si>
    <t>周正槐</t>
  </si>
  <si>
    <r>
      <rPr>
        <sz val="10"/>
        <color theme="1"/>
        <rFont val="宋体"/>
        <charset val="134"/>
      </rPr>
      <t>周正槐张槎街道</t>
    </r>
    <r>
      <rPr>
        <sz val="10"/>
        <color theme="1"/>
        <rFont val="Times New Roman"/>
        <charset val="134"/>
      </rPr>
      <t>15</t>
    </r>
    <r>
      <rPr>
        <sz val="10"/>
        <color theme="1"/>
        <rFont val="宋体"/>
        <charset val="134"/>
      </rPr>
      <t>千瓦分布式光伏发电项目</t>
    </r>
  </si>
  <si>
    <t>冯河</t>
  </si>
  <si>
    <r>
      <rPr>
        <sz val="10"/>
        <color theme="1"/>
        <rFont val="宋体"/>
        <charset val="134"/>
      </rPr>
      <t>冯河张槎街道</t>
    </r>
    <r>
      <rPr>
        <sz val="10"/>
        <color theme="1"/>
        <rFont val="Times New Roman"/>
        <charset val="134"/>
      </rPr>
      <t>10</t>
    </r>
    <r>
      <rPr>
        <sz val="10"/>
        <color theme="1"/>
        <rFont val="宋体"/>
        <charset val="134"/>
      </rPr>
      <t>千瓦分布式光伏发电项目</t>
    </r>
  </si>
  <si>
    <r>
      <rPr>
        <sz val="10"/>
        <color theme="1"/>
        <rFont val="宋体"/>
        <charset val="134"/>
      </rPr>
      <t>冯碧棠张槎街道</t>
    </r>
    <r>
      <rPr>
        <sz val="10"/>
        <color theme="1"/>
        <rFont val="Times New Roman"/>
        <charset val="134"/>
      </rPr>
      <t>10</t>
    </r>
    <r>
      <rPr>
        <sz val="10"/>
        <color theme="1"/>
        <rFont val="宋体"/>
        <charset val="134"/>
      </rPr>
      <t>千瓦分布式光伏发电项目</t>
    </r>
  </si>
  <si>
    <t>周汉坚</t>
  </si>
  <si>
    <r>
      <rPr>
        <sz val="10"/>
        <color theme="1"/>
        <rFont val="宋体"/>
        <charset val="134"/>
      </rPr>
      <t>周汉坚张槎街道</t>
    </r>
    <r>
      <rPr>
        <sz val="10"/>
        <color theme="1"/>
        <rFont val="Times New Roman"/>
        <charset val="134"/>
      </rPr>
      <t>11</t>
    </r>
    <r>
      <rPr>
        <sz val="10"/>
        <color theme="1"/>
        <rFont val="宋体"/>
        <charset val="134"/>
      </rPr>
      <t>千瓦分布式光伏发电项目</t>
    </r>
  </si>
  <si>
    <t>梁焕</t>
  </si>
  <si>
    <r>
      <rPr>
        <sz val="10"/>
        <color theme="1"/>
        <rFont val="宋体"/>
        <charset val="134"/>
      </rPr>
      <t>梁焕张槎街道</t>
    </r>
    <r>
      <rPr>
        <sz val="10"/>
        <color theme="1"/>
        <rFont val="Times New Roman"/>
        <charset val="134"/>
      </rPr>
      <t>3</t>
    </r>
    <r>
      <rPr>
        <sz val="10"/>
        <color theme="1"/>
        <rFont val="宋体"/>
        <charset val="134"/>
      </rPr>
      <t>千瓦分布式光伏发电项目</t>
    </r>
  </si>
  <si>
    <t>庞成</t>
  </si>
  <si>
    <r>
      <rPr>
        <sz val="10"/>
        <color theme="1"/>
        <rFont val="宋体"/>
        <charset val="134"/>
      </rPr>
      <t>庞成张槎街道</t>
    </r>
    <r>
      <rPr>
        <sz val="10"/>
        <color theme="1"/>
        <rFont val="Times New Roman"/>
        <charset val="134"/>
      </rPr>
      <t>8</t>
    </r>
    <r>
      <rPr>
        <sz val="10"/>
        <color theme="1"/>
        <rFont val="宋体"/>
        <charset val="134"/>
      </rPr>
      <t>千瓦分布式光伏发电项目</t>
    </r>
  </si>
  <si>
    <t>招和金</t>
  </si>
  <si>
    <r>
      <rPr>
        <sz val="10"/>
        <color theme="1"/>
        <rFont val="宋体"/>
        <charset val="134"/>
      </rPr>
      <t>招和金张槎街道</t>
    </r>
    <r>
      <rPr>
        <sz val="10"/>
        <color theme="1"/>
        <rFont val="Times New Roman"/>
        <charset val="134"/>
      </rPr>
      <t>10</t>
    </r>
    <r>
      <rPr>
        <sz val="10"/>
        <color theme="1"/>
        <rFont val="宋体"/>
        <charset val="134"/>
      </rPr>
      <t>千瓦分布式光伏发电项目</t>
    </r>
  </si>
  <si>
    <t>谭其</t>
  </si>
  <si>
    <r>
      <rPr>
        <sz val="10"/>
        <color theme="1"/>
        <rFont val="宋体"/>
        <charset val="134"/>
      </rPr>
      <t>谭其张槎街道</t>
    </r>
    <r>
      <rPr>
        <sz val="10"/>
        <color theme="1"/>
        <rFont val="Times New Roman"/>
        <charset val="134"/>
      </rPr>
      <t>10</t>
    </r>
    <r>
      <rPr>
        <sz val="10"/>
        <color theme="1"/>
        <rFont val="宋体"/>
        <charset val="134"/>
      </rPr>
      <t>千瓦分布式光伏发电项目</t>
    </r>
  </si>
  <si>
    <t>梁兰</t>
  </si>
  <si>
    <r>
      <rPr>
        <sz val="10"/>
        <color theme="1"/>
        <rFont val="宋体"/>
        <charset val="134"/>
      </rPr>
      <t>梁兰张槎街道</t>
    </r>
    <r>
      <rPr>
        <sz val="10"/>
        <color theme="1"/>
        <rFont val="Times New Roman"/>
        <charset val="134"/>
      </rPr>
      <t>20</t>
    </r>
    <r>
      <rPr>
        <sz val="10"/>
        <color theme="1"/>
        <rFont val="宋体"/>
        <charset val="134"/>
      </rPr>
      <t>千瓦分布式光伏发电项目</t>
    </r>
  </si>
  <si>
    <t>庞勇炽</t>
  </si>
  <si>
    <r>
      <rPr>
        <sz val="10"/>
        <color theme="1"/>
        <rFont val="宋体"/>
        <charset val="134"/>
      </rPr>
      <t>庞勇炽张槎街道</t>
    </r>
    <r>
      <rPr>
        <sz val="10"/>
        <color theme="1"/>
        <rFont val="Times New Roman"/>
        <charset val="134"/>
      </rPr>
      <t>7</t>
    </r>
    <r>
      <rPr>
        <sz val="10"/>
        <color theme="1"/>
        <rFont val="宋体"/>
        <charset val="134"/>
      </rPr>
      <t>千瓦分布式光伏发电项目</t>
    </r>
  </si>
  <si>
    <t>陈仕桃</t>
  </si>
  <si>
    <r>
      <rPr>
        <sz val="10"/>
        <color theme="1"/>
        <rFont val="宋体"/>
        <charset val="134"/>
      </rPr>
      <t>陈仕桃张槎街道</t>
    </r>
    <r>
      <rPr>
        <sz val="10"/>
        <color theme="1"/>
        <rFont val="Times New Roman"/>
        <charset val="134"/>
      </rPr>
      <t>11</t>
    </r>
    <r>
      <rPr>
        <sz val="10"/>
        <color theme="1"/>
        <rFont val="宋体"/>
        <charset val="134"/>
      </rPr>
      <t>千瓦分布式光伏发电项目</t>
    </r>
  </si>
  <si>
    <t>陈荣鉴</t>
  </si>
  <si>
    <r>
      <rPr>
        <sz val="10"/>
        <color theme="1"/>
        <rFont val="宋体"/>
        <charset val="134"/>
      </rPr>
      <t>陈荣鉴张槎街道</t>
    </r>
    <r>
      <rPr>
        <sz val="10"/>
        <color theme="1"/>
        <rFont val="Times New Roman"/>
        <charset val="134"/>
      </rPr>
      <t>10</t>
    </r>
    <r>
      <rPr>
        <sz val="10"/>
        <color theme="1"/>
        <rFont val="宋体"/>
        <charset val="134"/>
      </rPr>
      <t>千瓦分布式光伏发电项目</t>
    </r>
  </si>
  <si>
    <t>陈润斌</t>
  </si>
  <si>
    <r>
      <rPr>
        <sz val="10"/>
        <color theme="1"/>
        <rFont val="宋体"/>
        <charset val="134"/>
      </rPr>
      <t>陈润斌张槎街道</t>
    </r>
    <r>
      <rPr>
        <sz val="10"/>
        <color theme="1"/>
        <rFont val="Times New Roman"/>
        <charset val="134"/>
      </rPr>
      <t>3</t>
    </r>
    <r>
      <rPr>
        <sz val="10"/>
        <color theme="1"/>
        <rFont val="宋体"/>
        <charset val="134"/>
      </rPr>
      <t>千瓦分布式光伏发电项目</t>
    </r>
  </si>
  <si>
    <t>陈润山</t>
  </si>
  <si>
    <r>
      <rPr>
        <sz val="10"/>
        <color theme="1"/>
        <rFont val="宋体"/>
        <charset val="134"/>
      </rPr>
      <t>陈润山张槎街道</t>
    </r>
    <r>
      <rPr>
        <sz val="10"/>
        <color theme="1"/>
        <rFont val="Times New Roman"/>
        <charset val="134"/>
      </rPr>
      <t>5</t>
    </r>
    <r>
      <rPr>
        <sz val="10"/>
        <color theme="1"/>
        <rFont val="宋体"/>
        <charset val="134"/>
      </rPr>
      <t>千瓦分布式光伏发电项目</t>
    </r>
  </si>
  <si>
    <t>陈四根</t>
  </si>
  <si>
    <r>
      <rPr>
        <sz val="10"/>
        <color theme="1"/>
        <rFont val="宋体"/>
        <charset val="134"/>
      </rPr>
      <t>陈四根张槎街道</t>
    </r>
    <r>
      <rPr>
        <sz val="10"/>
        <color theme="1"/>
        <rFont val="Times New Roman"/>
        <charset val="134"/>
      </rPr>
      <t>9</t>
    </r>
    <r>
      <rPr>
        <sz val="10"/>
        <color theme="1"/>
        <rFont val="宋体"/>
        <charset val="134"/>
      </rPr>
      <t>千瓦分布式光伏发电项目</t>
    </r>
  </si>
  <si>
    <t>陈锦耀</t>
  </si>
  <si>
    <r>
      <rPr>
        <sz val="10"/>
        <color theme="1"/>
        <rFont val="宋体"/>
        <charset val="134"/>
      </rPr>
      <t>陈锦耀张槎街道</t>
    </r>
    <r>
      <rPr>
        <sz val="10"/>
        <color theme="1"/>
        <rFont val="Times New Roman"/>
        <charset val="134"/>
      </rPr>
      <t>10</t>
    </r>
    <r>
      <rPr>
        <sz val="10"/>
        <color theme="1"/>
        <rFont val="宋体"/>
        <charset val="134"/>
      </rPr>
      <t>千瓦分布式光伏发电项目</t>
    </r>
  </si>
  <si>
    <t>招洪钧</t>
  </si>
  <si>
    <r>
      <rPr>
        <sz val="10"/>
        <color theme="1"/>
        <rFont val="宋体"/>
        <charset val="134"/>
      </rPr>
      <t>招洪钧张槎街道</t>
    </r>
    <r>
      <rPr>
        <sz val="10"/>
        <color theme="1"/>
        <rFont val="Times New Roman"/>
        <charset val="134"/>
      </rPr>
      <t>20</t>
    </r>
    <r>
      <rPr>
        <sz val="10"/>
        <color theme="1"/>
        <rFont val="宋体"/>
        <charset val="134"/>
      </rPr>
      <t>千瓦分布式光伏发电项目</t>
    </r>
  </si>
  <si>
    <t>林广铭</t>
  </si>
  <si>
    <r>
      <rPr>
        <sz val="10"/>
        <color theme="1"/>
        <rFont val="宋体"/>
        <charset val="134"/>
      </rPr>
      <t>林广铭禅城区南庄镇</t>
    </r>
    <r>
      <rPr>
        <sz val="10"/>
        <color theme="1"/>
        <rFont val="Times New Roman"/>
        <charset val="134"/>
      </rPr>
      <t>18</t>
    </r>
    <r>
      <rPr>
        <sz val="10"/>
        <color theme="1"/>
        <rFont val="宋体"/>
        <charset val="134"/>
      </rPr>
      <t>千瓦分布式光伏发电项目</t>
    </r>
  </si>
  <si>
    <t>何焯</t>
  </si>
  <si>
    <r>
      <rPr>
        <sz val="10"/>
        <color theme="1"/>
        <rFont val="宋体"/>
        <charset val="134"/>
      </rPr>
      <t>何焯禅城区南庄镇</t>
    </r>
    <r>
      <rPr>
        <sz val="10"/>
        <color theme="1"/>
        <rFont val="Times New Roman"/>
        <charset val="134"/>
      </rPr>
      <t>20</t>
    </r>
    <r>
      <rPr>
        <sz val="10"/>
        <color theme="1"/>
        <rFont val="宋体"/>
        <charset val="134"/>
      </rPr>
      <t>千瓦分布式光伏发电项目</t>
    </r>
  </si>
  <si>
    <t>梁叶印</t>
  </si>
  <si>
    <r>
      <rPr>
        <sz val="10"/>
        <color theme="1"/>
        <rFont val="宋体"/>
        <charset val="134"/>
      </rPr>
      <t>梁叶印禅城区南庄镇</t>
    </r>
    <r>
      <rPr>
        <sz val="10"/>
        <color theme="1"/>
        <rFont val="Times New Roman"/>
        <charset val="134"/>
      </rPr>
      <t>15</t>
    </r>
    <r>
      <rPr>
        <sz val="10"/>
        <color theme="1"/>
        <rFont val="宋体"/>
        <charset val="134"/>
      </rPr>
      <t>千瓦分布式光伏发电项目</t>
    </r>
  </si>
  <si>
    <t>梁伟</t>
  </si>
  <si>
    <r>
      <rPr>
        <sz val="10"/>
        <color theme="1"/>
        <rFont val="宋体"/>
        <charset val="134"/>
      </rPr>
      <t>梁伟禅城区南庄镇</t>
    </r>
    <r>
      <rPr>
        <sz val="10"/>
        <color theme="1"/>
        <rFont val="Times New Roman"/>
        <charset val="134"/>
      </rPr>
      <t>14</t>
    </r>
    <r>
      <rPr>
        <sz val="10"/>
        <color theme="1"/>
        <rFont val="宋体"/>
        <charset val="134"/>
      </rPr>
      <t>千瓦分布式光伏发电项目</t>
    </r>
  </si>
  <si>
    <t>招树德</t>
  </si>
  <si>
    <r>
      <rPr>
        <sz val="10"/>
        <color theme="1"/>
        <rFont val="宋体"/>
        <charset val="134"/>
      </rPr>
      <t>招树德禅城区南庄镇</t>
    </r>
    <r>
      <rPr>
        <sz val="10"/>
        <color theme="1"/>
        <rFont val="Times New Roman"/>
        <charset val="134"/>
      </rPr>
      <t>10</t>
    </r>
    <r>
      <rPr>
        <sz val="10"/>
        <color theme="1"/>
        <rFont val="宋体"/>
        <charset val="134"/>
      </rPr>
      <t>千瓦分布式光伏发电项目　</t>
    </r>
  </si>
  <si>
    <t>招永光</t>
  </si>
  <si>
    <r>
      <rPr>
        <sz val="10"/>
        <color theme="1"/>
        <rFont val="宋体"/>
        <charset val="134"/>
      </rPr>
      <t>招永光禅城区南庄镇</t>
    </r>
    <r>
      <rPr>
        <sz val="10"/>
        <color theme="1"/>
        <rFont val="Times New Roman"/>
        <charset val="134"/>
      </rPr>
      <t>3</t>
    </r>
    <r>
      <rPr>
        <sz val="10"/>
        <color theme="1"/>
        <rFont val="宋体"/>
        <charset val="134"/>
      </rPr>
      <t>千瓦分布式光伏发电项目　</t>
    </r>
  </si>
  <si>
    <r>
      <rPr>
        <sz val="10"/>
        <color theme="1"/>
        <rFont val="宋体"/>
        <charset val="134"/>
      </rPr>
      <t>林永灶</t>
    </r>
    <r>
      <rPr>
        <sz val="10"/>
        <color theme="1"/>
        <rFont val="Times New Roman"/>
        <charset val="134"/>
      </rPr>
      <t xml:space="preserve">
</t>
    </r>
    <r>
      <rPr>
        <sz val="10"/>
        <color theme="1"/>
        <rFont val="宋体"/>
        <charset val="134"/>
      </rPr>
      <t>（增容）</t>
    </r>
  </si>
  <si>
    <r>
      <rPr>
        <sz val="10"/>
        <color theme="1"/>
        <rFont val="宋体"/>
        <charset val="134"/>
      </rPr>
      <t>林永灶禅城区南庄街道</t>
    </r>
    <r>
      <rPr>
        <sz val="10"/>
        <color theme="1"/>
        <rFont val="Times New Roman"/>
        <charset val="134"/>
      </rPr>
      <t>31.8</t>
    </r>
    <r>
      <rPr>
        <sz val="10"/>
        <color theme="1"/>
        <rFont val="宋体"/>
        <charset val="134"/>
      </rPr>
      <t>千瓦分布式光伏发电项目</t>
    </r>
  </si>
  <si>
    <t>梁达其</t>
  </si>
  <si>
    <r>
      <rPr>
        <sz val="10"/>
        <color theme="1"/>
        <rFont val="宋体"/>
        <charset val="134"/>
      </rPr>
      <t>梁达其禅城区南庄镇</t>
    </r>
    <r>
      <rPr>
        <sz val="10"/>
        <color theme="1"/>
        <rFont val="Times New Roman"/>
        <charset val="134"/>
      </rPr>
      <t>13</t>
    </r>
    <r>
      <rPr>
        <sz val="10"/>
        <color theme="1"/>
        <rFont val="宋体"/>
        <charset val="134"/>
      </rPr>
      <t>千瓦分布式光伏发电项目</t>
    </r>
  </si>
  <si>
    <t>陈敬贤</t>
  </si>
  <si>
    <r>
      <rPr>
        <sz val="10"/>
        <color theme="1"/>
        <rFont val="宋体"/>
        <charset val="134"/>
      </rPr>
      <t>陈敬贤禅城区南庄镇</t>
    </r>
    <r>
      <rPr>
        <sz val="10"/>
        <color theme="1"/>
        <rFont val="Times New Roman"/>
        <charset val="134"/>
      </rPr>
      <t>14</t>
    </r>
    <r>
      <rPr>
        <sz val="10"/>
        <color theme="1"/>
        <rFont val="宋体"/>
        <charset val="134"/>
      </rPr>
      <t>千瓦分布式光伏发电项目</t>
    </r>
  </si>
  <si>
    <t>罗志全</t>
  </si>
  <si>
    <r>
      <rPr>
        <sz val="10"/>
        <color theme="1"/>
        <rFont val="宋体"/>
        <charset val="134"/>
      </rPr>
      <t>罗志全禅城区南庄镇</t>
    </r>
    <r>
      <rPr>
        <sz val="10"/>
        <color theme="1"/>
        <rFont val="Times New Roman"/>
        <charset val="134"/>
      </rPr>
      <t>13</t>
    </r>
    <r>
      <rPr>
        <sz val="10"/>
        <color theme="1"/>
        <rFont val="宋体"/>
        <charset val="134"/>
      </rPr>
      <t>千瓦分布式光伏发电项目</t>
    </r>
  </si>
  <si>
    <t>罗俭远</t>
  </si>
  <si>
    <r>
      <rPr>
        <sz val="10"/>
        <color theme="1"/>
        <rFont val="宋体"/>
        <charset val="134"/>
      </rPr>
      <t>罗俭远禅城区南庄镇</t>
    </r>
    <r>
      <rPr>
        <sz val="10"/>
        <color theme="1"/>
        <rFont val="Times New Roman"/>
        <charset val="134"/>
      </rPr>
      <t>13</t>
    </r>
    <r>
      <rPr>
        <sz val="10"/>
        <color theme="1"/>
        <rFont val="宋体"/>
        <charset val="134"/>
      </rPr>
      <t>千瓦分布式光伏发电项目　</t>
    </r>
  </si>
  <si>
    <t>罗东</t>
  </si>
  <si>
    <r>
      <rPr>
        <sz val="10"/>
        <color theme="1"/>
        <rFont val="宋体"/>
        <charset val="134"/>
      </rPr>
      <t>罗东禅城区南庄镇</t>
    </r>
    <r>
      <rPr>
        <sz val="10"/>
        <color theme="1"/>
        <rFont val="Times New Roman"/>
        <charset val="134"/>
      </rPr>
      <t>14</t>
    </r>
    <r>
      <rPr>
        <sz val="10"/>
        <color theme="1"/>
        <rFont val="宋体"/>
        <charset val="134"/>
      </rPr>
      <t>千瓦分布式光伏发电项目</t>
    </r>
  </si>
  <si>
    <t>罗铭洪</t>
  </si>
  <si>
    <r>
      <rPr>
        <sz val="10"/>
        <color theme="1"/>
        <rFont val="宋体"/>
        <charset val="134"/>
      </rPr>
      <t>罗铭洪禅城区南庄镇</t>
    </r>
    <r>
      <rPr>
        <sz val="10"/>
        <color theme="1"/>
        <rFont val="Times New Roman"/>
        <charset val="134"/>
      </rPr>
      <t>10</t>
    </r>
    <r>
      <rPr>
        <sz val="10"/>
        <color theme="1"/>
        <rFont val="宋体"/>
        <charset val="134"/>
      </rPr>
      <t>千瓦分布式光伏发电项目</t>
    </r>
    <r>
      <rPr>
        <sz val="10"/>
        <color theme="1"/>
        <rFont val="Times New Roman"/>
        <charset val="134"/>
      </rPr>
      <t xml:space="preserve"> </t>
    </r>
  </si>
  <si>
    <t>简柏成</t>
  </si>
  <si>
    <r>
      <rPr>
        <sz val="10"/>
        <color theme="1"/>
        <rFont val="宋体"/>
        <charset val="134"/>
      </rPr>
      <t>简柏成禅城区南庄镇</t>
    </r>
    <r>
      <rPr>
        <sz val="10"/>
        <color theme="1"/>
        <rFont val="Times New Roman"/>
        <charset val="134"/>
      </rPr>
      <t>11</t>
    </r>
    <r>
      <rPr>
        <sz val="10"/>
        <color theme="1"/>
        <rFont val="宋体"/>
        <charset val="134"/>
      </rPr>
      <t>千瓦分布式光伏发电项目</t>
    </r>
  </si>
  <si>
    <t>简耀炽</t>
  </si>
  <si>
    <r>
      <rPr>
        <sz val="10"/>
        <color theme="1"/>
        <rFont val="宋体"/>
        <charset val="134"/>
      </rPr>
      <t>简耀炽南庄镇</t>
    </r>
    <r>
      <rPr>
        <sz val="10"/>
        <color theme="1"/>
        <rFont val="Times New Roman"/>
        <charset val="134"/>
      </rPr>
      <t>16</t>
    </r>
    <r>
      <rPr>
        <sz val="10"/>
        <color theme="1"/>
        <rFont val="宋体"/>
        <charset val="134"/>
      </rPr>
      <t>千瓦分布式光伏发电项目</t>
    </r>
  </si>
  <si>
    <r>
      <rPr>
        <sz val="10"/>
        <color theme="1"/>
        <rFont val="宋体"/>
        <charset val="134"/>
      </rPr>
      <t>简耀炽南庄镇</t>
    </r>
    <r>
      <rPr>
        <sz val="10"/>
        <color theme="1"/>
        <rFont val="Times New Roman"/>
        <charset val="134"/>
      </rPr>
      <t>7</t>
    </r>
    <r>
      <rPr>
        <sz val="10"/>
        <color theme="1"/>
        <rFont val="宋体"/>
        <charset val="134"/>
      </rPr>
      <t>千瓦分布式光伏发电项目</t>
    </r>
  </si>
  <si>
    <t>罗有铨</t>
  </si>
  <si>
    <r>
      <rPr>
        <sz val="10"/>
        <color theme="1"/>
        <rFont val="宋体"/>
        <charset val="134"/>
      </rPr>
      <t>罗有铨南庄镇</t>
    </r>
    <r>
      <rPr>
        <sz val="10"/>
        <color theme="1"/>
        <rFont val="Times New Roman"/>
        <charset val="134"/>
      </rPr>
      <t>18</t>
    </r>
    <r>
      <rPr>
        <sz val="10"/>
        <color theme="1"/>
        <rFont val="宋体"/>
        <charset val="134"/>
      </rPr>
      <t>千瓦分布式光伏发电项目</t>
    </r>
  </si>
  <si>
    <t>刘全</t>
  </si>
  <si>
    <r>
      <rPr>
        <sz val="10"/>
        <color theme="1"/>
        <rFont val="宋体"/>
        <charset val="134"/>
      </rPr>
      <t>刘全禅城区南庄镇</t>
    </r>
    <r>
      <rPr>
        <sz val="10"/>
        <color theme="1"/>
        <rFont val="Times New Roman"/>
        <charset val="134"/>
      </rPr>
      <t>3</t>
    </r>
    <r>
      <rPr>
        <sz val="10"/>
        <color theme="1"/>
        <rFont val="宋体"/>
        <charset val="134"/>
      </rPr>
      <t>千瓦分布式光伏发电项目</t>
    </r>
  </si>
  <si>
    <t>刘润燎</t>
  </si>
  <si>
    <r>
      <rPr>
        <sz val="10"/>
        <color theme="1"/>
        <rFont val="宋体"/>
        <charset val="134"/>
      </rPr>
      <t>刘润燎南庄街道</t>
    </r>
    <r>
      <rPr>
        <sz val="10"/>
        <color theme="1"/>
        <rFont val="Times New Roman"/>
        <charset val="134"/>
      </rPr>
      <t>10</t>
    </r>
    <r>
      <rPr>
        <sz val="10"/>
        <color theme="1"/>
        <rFont val="宋体"/>
        <charset val="134"/>
      </rPr>
      <t>千瓦分布式光伏发电项目</t>
    </r>
  </si>
  <si>
    <t>罗仕标</t>
  </si>
  <si>
    <r>
      <rPr>
        <sz val="10"/>
        <color theme="1"/>
        <rFont val="宋体"/>
        <charset val="134"/>
      </rPr>
      <t>罗仕标禅城区南庄镇</t>
    </r>
    <r>
      <rPr>
        <sz val="10"/>
        <color theme="1"/>
        <rFont val="Times New Roman"/>
        <charset val="134"/>
      </rPr>
      <t xml:space="preserve"> 9</t>
    </r>
    <r>
      <rPr>
        <sz val="10"/>
        <color theme="1"/>
        <rFont val="宋体"/>
        <charset val="134"/>
      </rPr>
      <t>千瓦分布式光伏发电项目　</t>
    </r>
  </si>
  <si>
    <t>罗永权</t>
  </si>
  <si>
    <r>
      <rPr>
        <sz val="10"/>
        <color theme="1"/>
        <rFont val="宋体"/>
        <charset val="134"/>
      </rPr>
      <t>罗永权禅城区南庄镇</t>
    </r>
    <r>
      <rPr>
        <sz val="10"/>
        <color theme="1"/>
        <rFont val="Times New Roman"/>
        <charset val="134"/>
      </rPr>
      <t>14</t>
    </r>
    <r>
      <rPr>
        <sz val="10"/>
        <color theme="1"/>
        <rFont val="宋体"/>
        <charset val="134"/>
      </rPr>
      <t>千瓦分布式光伏发电项目　</t>
    </r>
  </si>
  <si>
    <t>罗星章</t>
  </si>
  <si>
    <r>
      <rPr>
        <sz val="10"/>
        <color theme="1"/>
        <rFont val="宋体"/>
        <charset val="134"/>
      </rPr>
      <t>罗星章禅城区南庄镇</t>
    </r>
    <r>
      <rPr>
        <sz val="10"/>
        <color theme="1"/>
        <rFont val="Times New Roman"/>
        <charset val="134"/>
      </rPr>
      <t>15</t>
    </r>
    <r>
      <rPr>
        <sz val="10"/>
        <color theme="1"/>
        <rFont val="宋体"/>
        <charset val="134"/>
      </rPr>
      <t>千瓦分布式光伏发电项目</t>
    </r>
  </si>
  <si>
    <t>关桐华</t>
  </si>
  <si>
    <r>
      <rPr>
        <sz val="10"/>
        <color theme="1"/>
        <rFont val="宋体"/>
        <charset val="134"/>
      </rPr>
      <t>关桐华禅城区南庄镇</t>
    </r>
    <r>
      <rPr>
        <sz val="10"/>
        <color theme="1"/>
        <rFont val="Times New Roman"/>
        <charset val="134"/>
      </rPr>
      <t>7</t>
    </r>
    <r>
      <rPr>
        <sz val="10"/>
        <color theme="1"/>
        <rFont val="宋体"/>
        <charset val="134"/>
      </rPr>
      <t>千瓦分布式光伏发电项目</t>
    </r>
  </si>
  <si>
    <t>霍标洪</t>
  </si>
  <si>
    <r>
      <rPr>
        <sz val="10"/>
        <color theme="1"/>
        <rFont val="宋体"/>
        <charset val="134"/>
      </rPr>
      <t>霍标洪禅城区南庄镇</t>
    </r>
    <r>
      <rPr>
        <sz val="10"/>
        <color theme="1"/>
        <rFont val="Times New Roman"/>
        <charset val="134"/>
      </rPr>
      <t>19</t>
    </r>
    <r>
      <rPr>
        <sz val="10"/>
        <color theme="1"/>
        <rFont val="宋体"/>
        <charset val="134"/>
      </rPr>
      <t>千瓦分布式光伏发电项目</t>
    </r>
  </si>
  <si>
    <t>霍毅超</t>
  </si>
  <si>
    <r>
      <rPr>
        <sz val="10"/>
        <color theme="1"/>
        <rFont val="宋体"/>
        <charset val="134"/>
      </rPr>
      <t>霍毅超禅城区南庄镇</t>
    </r>
    <r>
      <rPr>
        <sz val="10"/>
        <color theme="1"/>
        <rFont val="Times New Roman"/>
        <charset val="134"/>
      </rPr>
      <t>6</t>
    </r>
    <r>
      <rPr>
        <sz val="10"/>
        <color theme="1"/>
        <rFont val="宋体"/>
        <charset val="134"/>
      </rPr>
      <t>千瓦分布式光伏发电项目</t>
    </r>
  </si>
  <si>
    <t>霍永</t>
  </si>
  <si>
    <r>
      <rPr>
        <sz val="10"/>
        <color theme="1"/>
        <rFont val="宋体"/>
        <charset val="134"/>
      </rPr>
      <t>霍永禅城区南庄镇</t>
    </r>
    <r>
      <rPr>
        <sz val="10"/>
        <color theme="1"/>
        <rFont val="Times New Roman"/>
        <charset val="134"/>
      </rPr>
      <t>19</t>
    </r>
    <r>
      <rPr>
        <sz val="10"/>
        <color theme="1"/>
        <rFont val="宋体"/>
        <charset val="134"/>
      </rPr>
      <t>千瓦分布式光伏发电项目　</t>
    </r>
  </si>
  <si>
    <t>罗伟标</t>
  </si>
  <si>
    <r>
      <rPr>
        <sz val="10"/>
        <color theme="1"/>
        <rFont val="宋体"/>
        <charset val="134"/>
      </rPr>
      <t>罗伟标南庄镇</t>
    </r>
    <r>
      <rPr>
        <sz val="10"/>
        <color theme="1"/>
        <rFont val="Times New Roman"/>
        <charset val="134"/>
      </rPr>
      <t>17</t>
    </r>
    <r>
      <rPr>
        <sz val="10"/>
        <color theme="1"/>
        <rFont val="宋体"/>
        <charset val="134"/>
      </rPr>
      <t>千瓦分布式光伏发电项目</t>
    </r>
  </si>
  <si>
    <t>关灶强</t>
  </si>
  <si>
    <r>
      <rPr>
        <sz val="10"/>
        <color theme="1"/>
        <rFont val="宋体"/>
        <charset val="134"/>
      </rPr>
      <t>关灶强禅城区南庄镇</t>
    </r>
    <r>
      <rPr>
        <sz val="10"/>
        <color theme="1"/>
        <rFont val="Times New Roman"/>
        <charset val="134"/>
      </rPr>
      <t>11</t>
    </r>
    <r>
      <rPr>
        <sz val="10"/>
        <color theme="1"/>
        <rFont val="宋体"/>
        <charset val="134"/>
      </rPr>
      <t>千瓦分布式光伏发电项目</t>
    </r>
  </si>
  <si>
    <t>关国初</t>
  </si>
  <si>
    <r>
      <rPr>
        <sz val="10"/>
        <color theme="1"/>
        <rFont val="宋体"/>
        <charset val="134"/>
      </rPr>
      <t>关国初禅城区南庄镇</t>
    </r>
    <r>
      <rPr>
        <sz val="10"/>
        <color theme="1"/>
        <rFont val="Times New Roman"/>
        <charset val="134"/>
      </rPr>
      <t>7</t>
    </r>
    <r>
      <rPr>
        <sz val="10"/>
        <color theme="1"/>
        <rFont val="宋体"/>
        <charset val="134"/>
      </rPr>
      <t>千瓦分布式光伏发电项目</t>
    </r>
  </si>
  <si>
    <t>关斯乐</t>
  </si>
  <si>
    <r>
      <rPr>
        <sz val="10"/>
        <color theme="1"/>
        <rFont val="宋体"/>
        <charset val="134"/>
      </rPr>
      <t>关斯乐禅城区南庄镇</t>
    </r>
    <r>
      <rPr>
        <sz val="10"/>
        <color theme="1"/>
        <rFont val="Times New Roman"/>
        <charset val="134"/>
      </rPr>
      <t>22</t>
    </r>
    <r>
      <rPr>
        <sz val="10"/>
        <color theme="1"/>
        <rFont val="宋体"/>
        <charset val="134"/>
      </rPr>
      <t>千瓦分布式光伏发电项目</t>
    </r>
  </si>
  <si>
    <t>关明森</t>
  </si>
  <si>
    <r>
      <rPr>
        <sz val="10"/>
        <color theme="1"/>
        <rFont val="宋体"/>
        <charset val="134"/>
      </rPr>
      <t>关明森佛山市禅城区南庄镇</t>
    </r>
    <r>
      <rPr>
        <sz val="10"/>
        <color theme="1"/>
        <rFont val="Times New Roman"/>
        <charset val="134"/>
      </rPr>
      <t>16</t>
    </r>
    <r>
      <rPr>
        <sz val="10"/>
        <color theme="1"/>
        <rFont val="宋体"/>
        <charset val="134"/>
      </rPr>
      <t>千瓦分布式光伏发电项目</t>
    </r>
  </si>
  <si>
    <t>谭瑞潮</t>
  </si>
  <si>
    <r>
      <rPr>
        <sz val="10"/>
        <color theme="1"/>
        <rFont val="宋体"/>
        <charset val="134"/>
      </rPr>
      <t>谭瑞潮禅城区南庄镇</t>
    </r>
    <r>
      <rPr>
        <sz val="10"/>
        <color theme="1"/>
        <rFont val="Times New Roman"/>
        <charset val="134"/>
      </rPr>
      <t>9</t>
    </r>
    <r>
      <rPr>
        <sz val="10"/>
        <color theme="1"/>
        <rFont val="宋体"/>
        <charset val="134"/>
      </rPr>
      <t>千瓦分布式光伏发电项目</t>
    </r>
  </si>
  <si>
    <t>谭国东</t>
  </si>
  <si>
    <r>
      <rPr>
        <sz val="10"/>
        <color theme="1"/>
        <rFont val="宋体"/>
        <charset val="134"/>
      </rPr>
      <t>谭国东禅城区南庄镇</t>
    </r>
    <r>
      <rPr>
        <sz val="10"/>
        <color theme="1"/>
        <rFont val="Times New Roman"/>
        <charset val="134"/>
      </rPr>
      <t>14</t>
    </r>
    <r>
      <rPr>
        <sz val="10"/>
        <color theme="1"/>
        <rFont val="宋体"/>
        <charset val="134"/>
      </rPr>
      <t>千瓦分布式光伏发电项目</t>
    </r>
  </si>
  <si>
    <t>谭挺基</t>
  </si>
  <si>
    <r>
      <rPr>
        <sz val="10"/>
        <color theme="1"/>
        <rFont val="宋体"/>
        <charset val="134"/>
      </rPr>
      <t>谭挺基南庄镇</t>
    </r>
    <r>
      <rPr>
        <sz val="10"/>
        <color theme="1"/>
        <rFont val="Times New Roman"/>
        <charset val="134"/>
      </rPr>
      <t>12</t>
    </r>
    <r>
      <rPr>
        <sz val="10"/>
        <color theme="1"/>
        <rFont val="宋体"/>
        <charset val="134"/>
      </rPr>
      <t>千瓦分布式光伏发电项目</t>
    </r>
  </si>
  <si>
    <t>黎有和</t>
  </si>
  <si>
    <r>
      <rPr>
        <sz val="10"/>
        <color theme="1"/>
        <rFont val="宋体"/>
        <charset val="134"/>
      </rPr>
      <t>黎有和南庄街道</t>
    </r>
    <r>
      <rPr>
        <sz val="10"/>
        <color theme="1"/>
        <rFont val="Times New Roman"/>
        <charset val="134"/>
      </rPr>
      <t>16</t>
    </r>
    <r>
      <rPr>
        <sz val="10"/>
        <color theme="1"/>
        <rFont val="宋体"/>
        <charset val="134"/>
      </rPr>
      <t>千瓦分布式光伏发电项目</t>
    </r>
  </si>
  <si>
    <t>梁炽暖</t>
  </si>
  <si>
    <r>
      <rPr>
        <sz val="10"/>
        <color theme="1"/>
        <rFont val="宋体"/>
        <charset val="134"/>
      </rPr>
      <t>　梁炽暖禅城区南庄镇</t>
    </r>
    <r>
      <rPr>
        <sz val="10"/>
        <color theme="1"/>
        <rFont val="Times New Roman"/>
        <charset val="134"/>
      </rPr>
      <t>16</t>
    </r>
    <r>
      <rPr>
        <sz val="10"/>
        <color theme="1"/>
        <rFont val="宋体"/>
        <charset val="134"/>
      </rPr>
      <t>千瓦分布式光伏发电项目</t>
    </r>
  </si>
  <si>
    <t>冼钊发</t>
  </si>
  <si>
    <r>
      <rPr>
        <sz val="10"/>
        <color theme="1"/>
        <rFont val="宋体"/>
        <charset val="134"/>
      </rPr>
      <t>冼钊发禅城区南庄镇</t>
    </r>
    <r>
      <rPr>
        <sz val="10"/>
        <color theme="1"/>
        <rFont val="Times New Roman"/>
        <charset val="134"/>
      </rPr>
      <t>16</t>
    </r>
    <r>
      <rPr>
        <sz val="10"/>
        <color theme="1"/>
        <rFont val="宋体"/>
        <charset val="134"/>
      </rPr>
      <t>千瓦分布式光伏发电项目</t>
    </r>
  </si>
  <si>
    <r>
      <rPr>
        <sz val="10"/>
        <color theme="1"/>
        <rFont val="宋体"/>
        <charset val="134"/>
      </rPr>
      <t>冼钊容</t>
    </r>
    <r>
      <rPr>
        <sz val="10"/>
        <color theme="1"/>
        <rFont val="Times New Roman"/>
        <charset val="134"/>
      </rPr>
      <t xml:space="preserve">
</t>
    </r>
    <r>
      <rPr>
        <sz val="10"/>
        <color theme="1"/>
        <rFont val="宋体"/>
        <charset val="134"/>
      </rPr>
      <t>（增容）</t>
    </r>
  </si>
  <si>
    <r>
      <rPr>
        <sz val="10"/>
        <color theme="1"/>
        <rFont val="宋体"/>
        <charset val="134"/>
      </rPr>
      <t>冼钊容禅城区南庄镇</t>
    </r>
    <r>
      <rPr>
        <sz val="10"/>
        <color theme="1"/>
        <rFont val="Times New Roman"/>
        <charset val="134"/>
      </rPr>
      <t>17</t>
    </r>
    <r>
      <rPr>
        <sz val="10"/>
        <color theme="1"/>
        <rFont val="宋体"/>
        <charset val="134"/>
      </rPr>
      <t>千瓦分布式光伏发电项目</t>
    </r>
  </si>
  <si>
    <t>黎伯杰</t>
  </si>
  <si>
    <r>
      <rPr>
        <sz val="10"/>
        <color theme="1"/>
        <rFont val="宋体"/>
        <charset val="134"/>
      </rPr>
      <t>黎伯杰佛山市南庄镇</t>
    </r>
    <r>
      <rPr>
        <sz val="10"/>
        <color theme="1"/>
        <rFont val="Times New Roman"/>
        <charset val="134"/>
      </rPr>
      <t>3</t>
    </r>
    <r>
      <rPr>
        <sz val="10"/>
        <color theme="1"/>
        <rFont val="宋体"/>
        <charset val="134"/>
      </rPr>
      <t>千瓦分布式光伏发电项目</t>
    </r>
  </si>
  <si>
    <t>冼锐林</t>
  </si>
  <si>
    <r>
      <rPr>
        <sz val="10"/>
        <color theme="1"/>
        <rFont val="宋体"/>
        <charset val="134"/>
      </rPr>
      <t>冼锐林禅城区南庄镇</t>
    </r>
    <r>
      <rPr>
        <sz val="10"/>
        <color theme="1"/>
        <rFont val="Times New Roman"/>
        <charset val="134"/>
      </rPr>
      <t>20</t>
    </r>
    <r>
      <rPr>
        <sz val="10"/>
        <color theme="1"/>
        <rFont val="宋体"/>
        <charset val="134"/>
      </rPr>
      <t>千瓦分布式光伏发电项目</t>
    </r>
  </si>
  <si>
    <t>陆耀汉</t>
  </si>
  <si>
    <r>
      <rPr>
        <sz val="10"/>
        <color theme="1"/>
        <rFont val="宋体"/>
        <charset val="134"/>
      </rPr>
      <t>陆耀汉佛山市禅城区南庄镇</t>
    </r>
    <r>
      <rPr>
        <sz val="10"/>
        <color theme="1"/>
        <rFont val="Times New Roman"/>
        <charset val="134"/>
      </rPr>
      <t>22</t>
    </r>
    <r>
      <rPr>
        <sz val="10"/>
        <color theme="1"/>
        <rFont val="宋体"/>
        <charset val="134"/>
      </rPr>
      <t>千瓦分布式光伏发电项目</t>
    </r>
  </si>
  <si>
    <t>伦锦炽</t>
  </si>
  <si>
    <r>
      <rPr>
        <sz val="10"/>
        <color theme="1"/>
        <rFont val="宋体"/>
        <charset val="134"/>
      </rPr>
      <t>伦锦炽禅城区南庄镇</t>
    </r>
    <r>
      <rPr>
        <sz val="10"/>
        <color theme="1"/>
        <rFont val="Times New Roman"/>
        <charset val="134"/>
      </rPr>
      <t>11</t>
    </r>
    <r>
      <rPr>
        <sz val="10"/>
        <color theme="1"/>
        <rFont val="宋体"/>
        <charset val="134"/>
      </rPr>
      <t>千瓦分布式光伏发电项目　</t>
    </r>
  </si>
  <si>
    <r>
      <rPr>
        <sz val="10"/>
        <color theme="1"/>
        <rFont val="宋体"/>
        <charset val="134"/>
      </rPr>
      <t>黄志桃禅城区南庄镇</t>
    </r>
    <r>
      <rPr>
        <sz val="10"/>
        <color theme="1"/>
        <rFont val="Times New Roman"/>
        <charset val="134"/>
      </rPr>
      <t>12</t>
    </r>
    <r>
      <rPr>
        <sz val="10"/>
        <color theme="1"/>
        <rFont val="宋体"/>
        <charset val="134"/>
      </rPr>
      <t>千瓦分布式光伏发电项目</t>
    </r>
  </si>
  <si>
    <t>刘宏坤</t>
  </si>
  <si>
    <r>
      <rPr>
        <sz val="10"/>
        <color theme="1"/>
        <rFont val="宋体"/>
        <charset val="134"/>
      </rPr>
      <t>刘宏坤禅城区南庄镇</t>
    </r>
    <r>
      <rPr>
        <sz val="10"/>
        <color theme="1"/>
        <rFont val="Times New Roman"/>
        <charset val="134"/>
      </rPr>
      <t>10</t>
    </r>
    <r>
      <rPr>
        <sz val="10"/>
        <color theme="1"/>
        <rFont val="宋体"/>
        <charset val="134"/>
      </rPr>
      <t>千瓦分布式光伏发电项目　</t>
    </r>
  </si>
  <si>
    <t>罗有祥</t>
  </si>
  <si>
    <r>
      <rPr>
        <sz val="10"/>
        <color theme="1"/>
        <rFont val="宋体"/>
        <charset val="134"/>
      </rPr>
      <t>罗有祥禅城区南庄镇</t>
    </r>
    <r>
      <rPr>
        <sz val="10"/>
        <color theme="1"/>
        <rFont val="Times New Roman"/>
        <charset val="134"/>
      </rPr>
      <t>7</t>
    </r>
    <r>
      <rPr>
        <sz val="10"/>
        <color theme="1"/>
        <rFont val="宋体"/>
        <charset val="134"/>
      </rPr>
      <t>千瓦分布式光伏发电项目</t>
    </r>
  </si>
  <si>
    <t>刘汝黎</t>
  </si>
  <si>
    <r>
      <rPr>
        <sz val="10"/>
        <color theme="1"/>
        <rFont val="宋体"/>
        <charset val="134"/>
      </rPr>
      <t>刘汝黎禅城区南庄镇</t>
    </r>
    <r>
      <rPr>
        <sz val="10"/>
        <color theme="1"/>
        <rFont val="Times New Roman"/>
        <charset val="134"/>
      </rPr>
      <t>3</t>
    </r>
    <r>
      <rPr>
        <sz val="10"/>
        <color theme="1"/>
        <rFont val="宋体"/>
        <charset val="134"/>
      </rPr>
      <t>千瓦分布式光伏发电项目</t>
    </r>
  </si>
  <si>
    <t>关高源</t>
  </si>
  <si>
    <r>
      <rPr>
        <sz val="10"/>
        <color theme="1"/>
        <rFont val="宋体"/>
        <charset val="134"/>
      </rPr>
      <t>关高源禅城区南庄镇</t>
    </r>
    <r>
      <rPr>
        <sz val="10"/>
        <color theme="1"/>
        <rFont val="Times New Roman"/>
        <charset val="134"/>
      </rPr>
      <t>5</t>
    </r>
    <r>
      <rPr>
        <sz val="10"/>
        <color theme="1"/>
        <rFont val="宋体"/>
        <charset val="134"/>
      </rPr>
      <t>千瓦分布式光伏发电项目</t>
    </r>
  </si>
  <si>
    <r>
      <rPr>
        <sz val="10"/>
        <color theme="1"/>
        <rFont val="宋体"/>
        <charset val="134"/>
      </rPr>
      <t>陆炳深</t>
    </r>
    <r>
      <rPr>
        <sz val="10"/>
        <color theme="1"/>
        <rFont val="Times New Roman"/>
        <charset val="134"/>
      </rPr>
      <t xml:space="preserve">
</t>
    </r>
    <r>
      <rPr>
        <sz val="10"/>
        <color theme="1"/>
        <rFont val="宋体"/>
        <charset val="134"/>
      </rPr>
      <t>（增容）</t>
    </r>
  </si>
  <si>
    <r>
      <rPr>
        <sz val="10"/>
        <color theme="1"/>
        <rFont val="宋体"/>
        <charset val="134"/>
      </rPr>
      <t>陆炳深禅城区南庄镇</t>
    </r>
    <r>
      <rPr>
        <sz val="10"/>
        <color theme="1"/>
        <rFont val="Times New Roman"/>
        <charset val="134"/>
      </rPr>
      <t>14</t>
    </r>
    <r>
      <rPr>
        <sz val="10"/>
        <color theme="1"/>
        <rFont val="宋体"/>
        <charset val="134"/>
      </rPr>
      <t>千瓦分布式光伏发电项目</t>
    </r>
  </si>
  <si>
    <t>陆炽铭</t>
  </si>
  <si>
    <r>
      <rPr>
        <sz val="10"/>
        <color theme="1"/>
        <rFont val="宋体"/>
        <charset val="134"/>
      </rPr>
      <t>陆炽铭禅城区南庄镇</t>
    </r>
    <r>
      <rPr>
        <sz val="10"/>
        <color theme="1"/>
        <rFont val="Times New Roman"/>
        <charset val="134"/>
      </rPr>
      <t>24</t>
    </r>
    <r>
      <rPr>
        <sz val="10"/>
        <color theme="1"/>
        <rFont val="宋体"/>
        <charset val="134"/>
      </rPr>
      <t>千瓦分布式光伏发电项目</t>
    </r>
  </si>
  <si>
    <r>
      <rPr>
        <sz val="10"/>
        <color theme="1"/>
        <rFont val="宋体"/>
        <charset val="134"/>
      </rPr>
      <t>佛山华艺（国际）装饰博览城</t>
    </r>
    <r>
      <rPr>
        <sz val="10"/>
        <color theme="1"/>
        <rFont val="Times New Roman"/>
        <charset val="134"/>
      </rPr>
      <t>2.4MWP</t>
    </r>
    <r>
      <rPr>
        <sz val="10"/>
        <color theme="1"/>
        <rFont val="宋体"/>
        <charset val="134"/>
      </rPr>
      <t>分布式光伏发电项目</t>
    </r>
  </si>
  <si>
    <r>
      <rPr>
        <sz val="10"/>
        <color theme="1"/>
        <rFont val="宋体"/>
        <charset val="134"/>
      </rPr>
      <t>佛山禅城区罗南村委办公大楼</t>
    </r>
    <r>
      <rPr>
        <sz val="10"/>
        <color theme="1"/>
        <rFont val="Times New Roman"/>
        <charset val="134"/>
      </rPr>
      <t>32.76</t>
    </r>
    <r>
      <rPr>
        <sz val="10"/>
        <color theme="1"/>
        <rFont val="宋体"/>
        <charset val="134"/>
      </rPr>
      <t>千瓦分布式光伏发电项目</t>
    </r>
  </si>
  <si>
    <t>佛山市兰桂坊陶瓷有限公司</t>
  </si>
  <si>
    <r>
      <rPr>
        <sz val="10"/>
        <color theme="1"/>
        <rFont val="宋体"/>
        <charset val="134"/>
      </rPr>
      <t>佛山市兰桂坊陶瓷有限公司禅城区南庄镇</t>
    </r>
    <r>
      <rPr>
        <sz val="10"/>
        <color theme="1"/>
        <rFont val="Times New Roman"/>
        <charset val="134"/>
      </rPr>
      <t>28</t>
    </r>
    <r>
      <rPr>
        <sz val="10"/>
        <color theme="1"/>
        <rFont val="宋体"/>
        <charset val="134"/>
      </rPr>
      <t>千瓦分布式发电项目</t>
    </r>
  </si>
  <si>
    <t>佛山亚洁能新能源有限公司</t>
  </si>
  <si>
    <r>
      <rPr>
        <sz val="10"/>
        <color theme="1"/>
        <rFont val="宋体"/>
        <charset val="134"/>
      </rPr>
      <t>安德里茨（中国）有限公司禅城区屋顶</t>
    </r>
    <r>
      <rPr>
        <sz val="10"/>
        <color theme="1"/>
        <rFont val="Times New Roman"/>
        <charset val="134"/>
      </rPr>
      <t>500KW</t>
    </r>
    <r>
      <rPr>
        <sz val="10"/>
        <color theme="1"/>
        <rFont val="宋体"/>
        <charset val="134"/>
      </rPr>
      <t>分布式光伏发电项目　</t>
    </r>
  </si>
  <si>
    <t>佛山科华恒盛新能源系统技术有限公司</t>
  </si>
  <si>
    <r>
      <rPr>
        <sz val="10"/>
        <color theme="1"/>
        <rFont val="宋体"/>
        <charset val="134"/>
      </rPr>
      <t>华南电源创新科技园禅城区</t>
    </r>
    <r>
      <rPr>
        <sz val="10"/>
        <color theme="1"/>
        <rFont val="Times New Roman"/>
        <charset val="134"/>
      </rPr>
      <t>2.2MWP</t>
    </r>
    <r>
      <rPr>
        <sz val="10"/>
        <color theme="1"/>
        <rFont val="宋体"/>
        <charset val="134"/>
      </rPr>
      <t>分布式光伏发电项目　</t>
    </r>
  </si>
  <si>
    <t>区秀棠</t>
  </si>
  <si>
    <r>
      <rPr>
        <sz val="10"/>
        <color theme="1"/>
        <rFont val="宋体"/>
        <charset val="134"/>
      </rPr>
      <t>区秀棠禅城区祖庙街道</t>
    </r>
    <r>
      <rPr>
        <sz val="10"/>
        <color theme="1"/>
        <rFont val="Times New Roman"/>
        <charset val="134"/>
      </rPr>
      <t>8</t>
    </r>
    <r>
      <rPr>
        <sz val="10"/>
        <color theme="1"/>
        <rFont val="宋体"/>
        <charset val="134"/>
      </rPr>
      <t>千瓦分布式光伏发电项目</t>
    </r>
  </si>
  <si>
    <t>梁伟苏</t>
  </si>
  <si>
    <r>
      <rPr>
        <sz val="10"/>
        <color theme="1"/>
        <rFont val="宋体"/>
        <charset val="134"/>
      </rPr>
      <t>梁伟苏祖庙街道</t>
    </r>
    <r>
      <rPr>
        <sz val="10"/>
        <color theme="1"/>
        <rFont val="Times New Roman"/>
        <charset val="134"/>
      </rPr>
      <t>7.5</t>
    </r>
    <r>
      <rPr>
        <sz val="10"/>
        <color theme="1"/>
        <rFont val="宋体"/>
        <charset val="134"/>
      </rPr>
      <t>千瓦分布式光伏发电项目</t>
    </r>
  </si>
  <si>
    <t>梁钊</t>
  </si>
  <si>
    <r>
      <rPr>
        <sz val="10"/>
        <color theme="1"/>
        <rFont val="宋体"/>
        <charset val="134"/>
      </rPr>
      <t>梁钊禅城区石湾街道</t>
    </r>
    <r>
      <rPr>
        <sz val="10"/>
        <color theme="1"/>
        <rFont val="Times New Roman"/>
        <charset val="134"/>
      </rPr>
      <t>15</t>
    </r>
    <r>
      <rPr>
        <sz val="10"/>
        <color theme="1"/>
        <rFont val="宋体"/>
        <charset val="134"/>
      </rPr>
      <t>千瓦分布式光伏发电项目</t>
    </r>
  </si>
  <si>
    <t>袁胜英</t>
  </si>
  <si>
    <r>
      <rPr>
        <sz val="10"/>
        <color theme="1"/>
        <rFont val="宋体"/>
        <charset val="134"/>
      </rPr>
      <t>袁胜英石湾街道</t>
    </r>
    <r>
      <rPr>
        <sz val="10"/>
        <color theme="1"/>
        <rFont val="Times New Roman"/>
        <charset val="134"/>
      </rPr>
      <t>7</t>
    </r>
    <r>
      <rPr>
        <sz val="10"/>
        <color theme="1"/>
        <rFont val="宋体"/>
        <charset val="134"/>
      </rPr>
      <t>千瓦分布式光伏发电项目</t>
    </r>
  </si>
  <si>
    <t>梁永彬</t>
  </si>
  <si>
    <r>
      <rPr>
        <sz val="10"/>
        <color theme="1"/>
        <rFont val="宋体"/>
        <charset val="134"/>
      </rPr>
      <t>梁永彬石湾街道</t>
    </r>
    <r>
      <rPr>
        <sz val="10"/>
        <color theme="1"/>
        <rFont val="Times New Roman"/>
        <charset val="134"/>
      </rPr>
      <t>10</t>
    </r>
    <r>
      <rPr>
        <sz val="10"/>
        <color theme="1"/>
        <rFont val="宋体"/>
        <charset val="134"/>
      </rPr>
      <t>千瓦分布式光伏发电项目</t>
    </r>
  </si>
  <si>
    <t>黄绍忠</t>
  </si>
  <si>
    <r>
      <rPr>
        <sz val="10"/>
        <color theme="1"/>
        <rFont val="宋体"/>
        <charset val="134"/>
      </rPr>
      <t>黄绍忠石湾街道</t>
    </r>
    <r>
      <rPr>
        <sz val="10"/>
        <color theme="1"/>
        <rFont val="Times New Roman"/>
        <charset val="134"/>
      </rPr>
      <t>10</t>
    </r>
    <r>
      <rPr>
        <sz val="10"/>
        <color theme="1"/>
        <rFont val="宋体"/>
        <charset val="134"/>
      </rPr>
      <t>千瓦分布式光伏发电项目</t>
    </r>
  </si>
  <si>
    <t>冯军</t>
  </si>
  <si>
    <r>
      <rPr>
        <sz val="10"/>
        <color theme="1"/>
        <rFont val="宋体"/>
        <charset val="134"/>
      </rPr>
      <t>冯军张槎街道</t>
    </r>
    <r>
      <rPr>
        <sz val="10"/>
        <color theme="1"/>
        <rFont val="Times New Roman"/>
        <charset val="134"/>
      </rPr>
      <t>20</t>
    </r>
    <r>
      <rPr>
        <sz val="10"/>
        <color theme="1"/>
        <rFont val="宋体"/>
        <charset val="134"/>
      </rPr>
      <t>千瓦分布式光伏发电项目</t>
    </r>
  </si>
  <si>
    <t>庞浩飘</t>
  </si>
  <si>
    <r>
      <rPr>
        <sz val="10"/>
        <color theme="1"/>
        <rFont val="宋体"/>
        <charset val="134"/>
      </rPr>
      <t>庞浩飘禅城区张槎街道</t>
    </r>
    <r>
      <rPr>
        <sz val="10"/>
        <color theme="1"/>
        <rFont val="Times New Roman"/>
        <charset val="134"/>
      </rPr>
      <t>9</t>
    </r>
    <r>
      <rPr>
        <sz val="10"/>
        <color theme="1"/>
        <rFont val="宋体"/>
        <charset val="134"/>
      </rPr>
      <t>千瓦分布式光伏发电项目</t>
    </r>
  </si>
  <si>
    <t>区伟康</t>
  </si>
  <si>
    <r>
      <rPr>
        <sz val="10"/>
        <color theme="1"/>
        <rFont val="宋体"/>
        <charset val="134"/>
      </rPr>
      <t>区伟康禅城区张槎街道</t>
    </r>
    <r>
      <rPr>
        <sz val="10"/>
        <color theme="1"/>
        <rFont val="Times New Roman"/>
        <charset val="134"/>
      </rPr>
      <t>13</t>
    </r>
    <r>
      <rPr>
        <sz val="10"/>
        <color theme="1"/>
        <rFont val="宋体"/>
        <charset val="134"/>
      </rPr>
      <t>千瓦分布式光伏发电</t>
    </r>
  </si>
  <si>
    <t>招麟</t>
  </si>
  <si>
    <r>
      <rPr>
        <sz val="10"/>
        <color theme="1"/>
        <rFont val="宋体"/>
        <charset val="134"/>
      </rPr>
      <t>招麟张槎街道</t>
    </r>
    <r>
      <rPr>
        <sz val="10"/>
        <color theme="1"/>
        <rFont val="Times New Roman"/>
        <charset val="134"/>
      </rPr>
      <t>15</t>
    </r>
    <r>
      <rPr>
        <sz val="10"/>
        <color theme="1"/>
        <rFont val="宋体"/>
        <charset val="134"/>
      </rPr>
      <t>千瓦分布式光伏发电项目</t>
    </r>
  </si>
  <si>
    <t>江玉梅</t>
  </si>
  <si>
    <r>
      <rPr>
        <sz val="10"/>
        <color theme="1"/>
        <rFont val="宋体"/>
        <charset val="134"/>
      </rPr>
      <t>江玉梅张槎街道</t>
    </r>
    <r>
      <rPr>
        <sz val="10"/>
        <color theme="1"/>
        <rFont val="Times New Roman"/>
        <charset val="134"/>
      </rPr>
      <t>5</t>
    </r>
    <r>
      <rPr>
        <sz val="10"/>
        <color theme="1"/>
        <rFont val="宋体"/>
        <charset val="134"/>
      </rPr>
      <t>千瓦分布式光伏发电项目</t>
    </r>
  </si>
  <si>
    <t>招洪注</t>
  </si>
  <si>
    <r>
      <rPr>
        <sz val="10"/>
        <color theme="1"/>
        <rFont val="宋体"/>
        <charset val="134"/>
      </rPr>
      <t>招洪注张槎街道</t>
    </r>
    <r>
      <rPr>
        <sz val="10"/>
        <color theme="1"/>
        <rFont val="Times New Roman"/>
        <charset val="134"/>
      </rPr>
      <t>15</t>
    </r>
    <r>
      <rPr>
        <sz val="10"/>
        <color theme="1"/>
        <rFont val="宋体"/>
        <charset val="134"/>
      </rPr>
      <t>千瓦分布式光伏发电项目</t>
    </r>
  </si>
  <si>
    <t>冯永鉴</t>
  </si>
  <si>
    <r>
      <rPr>
        <sz val="10"/>
        <color theme="1"/>
        <rFont val="宋体"/>
        <charset val="134"/>
      </rPr>
      <t>冯永鉴张槎街道</t>
    </r>
    <r>
      <rPr>
        <sz val="10"/>
        <color theme="1"/>
        <rFont val="Times New Roman"/>
        <charset val="134"/>
      </rPr>
      <t>20</t>
    </r>
    <r>
      <rPr>
        <sz val="10"/>
        <color theme="1"/>
        <rFont val="宋体"/>
        <charset val="134"/>
      </rPr>
      <t>千瓦分布式光伏发电项目</t>
    </r>
  </si>
  <si>
    <t>冯祥</t>
  </si>
  <si>
    <r>
      <rPr>
        <sz val="10"/>
        <color theme="1"/>
        <rFont val="宋体"/>
        <charset val="134"/>
      </rPr>
      <t>冯祥张槎街道</t>
    </r>
    <r>
      <rPr>
        <sz val="10"/>
        <color theme="1"/>
        <rFont val="Times New Roman"/>
        <charset val="134"/>
      </rPr>
      <t>6</t>
    </r>
    <r>
      <rPr>
        <sz val="10"/>
        <color theme="1"/>
        <rFont val="宋体"/>
        <charset val="134"/>
      </rPr>
      <t>千瓦分布式光伏发电项目</t>
    </r>
  </si>
  <si>
    <r>
      <rPr>
        <sz val="10"/>
        <color theme="1"/>
        <rFont val="宋体"/>
        <charset val="134"/>
      </rPr>
      <t>冯祥张槎街道</t>
    </r>
    <r>
      <rPr>
        <sz val="10"/>
        <color theme="1"/>
        <rFont val="Times New Roman"/>
        <charset val="134"/>
      </rPr>
      <t>12</t>
    </r>
    <r>
      <rPr>
        <sz val="10"/>
        <color theme="1"/>
        <rFont val="宋体"/>
        <charset val="134"/>
      </rPr>
      <t>千瓦分布式光伏发电项目</t>
    </r>
  </si>
  <si>
    <r>
      <rPr>
        <sz val="10"/>
        <color theme="1"/>
        <rFont val="宋体"/>
        <charset val="134"/>
      </rPr>
      <t>冯祥张槎街道</t>
    </r>
    <r>
      <rPr>
        <sz val="10"/>
        <color theme="1"/>
        <rFont val="Times New Roman"/>
        <charset val="134"/>
      </rPr>
      <t>10</t>
    </r>
    <r>
      <rPr>
        <sz val="10"/>
        <color theme="1"/>
        <rFont val="宋体"/>
        <charset val="134"/>
      </rPr>
      <t>千瓦分布式光伏发电项目</t>
    </r>
  </si>
  <si>
    <r>
      <rPr>
        <sz val="10"/>
        <color theme="1"/>
        <rFont val="宋体"/>
        <charset val="134"/>
      </rPr>
      <t>冯祥张槎街道</t>
    </r>
    <r>
      <rPr>
        <sz val="10"/>
        <color theme="1"/>
        <rFont val="Times New Roman"/>
        <charset val="134"/>
      </rPr>
      <t>20</t>
    </r>
    <r>
      <rPr>
        <sz val="10"/>
        <color theme="1"/>
        <rFont val="宋体"/>
        <charset val="134"/>
      </rPr>
      <t>千瓦分布式光伏发电项目</t>
    </r>
  </si>
  <si>
    <t>谭国</t>
  </si>
  <si>
    <r>
      <rPr>
        <sz val="10"/>
        <color theme="1"/>
        <rFont val="宋体"/>
        <charset val="134"/>
      </rPr>
      <t>谭国张槎街道</t>
    </r>
    <r>
      <rPr>
        <sz val="10"/>
        <color theme="1"/>
        <rFont val="Times New Roman"/>
        <charset val="134"/>
      </rPr>
      <t>20</t>
    </r>
    <r>
      <rPr>
        <sz val="10"/>
        <color theme="1"/>
        <rFont val="宋体"/>
        <charset val="134"/>
      </rPr>
      <t>千瓦分布式光伏发电项目</t>
    </r>
  </si>
  <si>
    <t>谭锐国</t>
  </si>
  <si>
    <r>
      <rPr>
        <sz val="10"/>
        <color theme="1"/>
        <rFont val="宋体"/>
        <charset val="134"/>
      </rPr>
      <t>谭锐国张槎街道</t>
    </r>
    <r>
      <rPr>
        <sz val="10"/>
        <color theme="1"/>
        <rFont val="Times New Roman"/>
        <charset val="134"/>
      </rPr>
      <t>5</t>
    </r>
    <r>
      <rPr>
        <sz val="10"/>
        <color theme="1"/>
        <rFont val="宋体"/>
        <charset val="134"/>
      </rPr>
      <t>千瓦分布式光伏发电项目</t>
    </r>
  </si>
  <si>
    <r>
      <rPr>
        <sz val="10"/>
        <color theme="1"/>
        <rFont val="宋体"/>
        <charset val="134"/>
      </rPr>
      <t>谭锐国张槎街道</t>
    </r>
    <r>
      <rPr>
        <sz val="10"/>
        <color theme="1"/>
        <rFont val="Times New Roman"/>
        <charset val="134"/>
      </rPr>
      <t>10</t>
    </r>
    <r>
      <rPr>
        <sz val="10"/>
        <color theme="1"/>
        <rFont val="宋体"/>
        <charset val="134"/>
      </rPr>
      <t>千瓦分布式光伏发电项目</t>
    </r>
  </si>
  <si>
    <t>陈润森</t>
  </si>
  <si>
    <r>
      <rPr>
        <sz val="10"/>
        <color theme="1"/>
        <rFont val="宋体"/>
        <charset val="134"/>
      </rPr>
      <t>陈润森张槎街道</t>
    </r>
    <r>
      <rPr>
        <sz val="10"/>
        <color theme="1"/>
        <rFont val="Times New Roman"/>
        <charset val="134"/>
      </rPr>
      <t>6</t>
    </r>
    <r>
      <rPr>
        <sz val="10"/>
        <color theme="1"/>
        <rFont val="宋体"/>
        <charset val="134"/>
      </rPr>
      <t>千瓦分布式光伏发电项目</t>
    </r>
  </si>
  <si>
    <t>陈锡波</t>
  </si>
  <si>
    <r>
      <rPr>
        <sz val="10"/>
        <color theme="1"/>
        <rFont val="宋体"/>
        <charset val="134"/>
      </rPr>
      <t>陈锡波张槎街道</t>
    </r>
    <r>
      <rPr>
        <sz val="10"/>
        <color theme="1"/>
        <rFont val="Times New Roman"/>
        <charset val="134"/>
      </rPr>
      <t>6</t>
    </r>
    <r>
      <rPr>
        <sz val="10"/>
        <color theme="1"/>
        <rFont val="宋体"/>
        <charset val="134"/>
      </rPr>
      <t>千瓦分布式光伏发电项目</t>
    </r>
  </si>
  <si>
    <t>林永成</t>
  </si>
  <si>
    <r>
      <rPr>
        <sz val="10"/>
        <color theme="1"/>
        <rFont val="宋体"/>
        <charset val="134"/>
      </rPr>
      <t>林永成禅城区南庄镇</t>
    </r>
    <r>
      <rPr>
        <sz val="10"/>
        <color theme="1"/>
        <rFont val="Times New Roman"/>
        <charset val="134"/>
      </rPr>
      <t>20</t>
    </r>
    <r>
      <rPr>
        <sz val="10"/>
        <color theme="1"/>
        <rFont val="宋体"/>
        <charset val="134"/>
      </rPr>
      <t>千瓦分布式光伏发电项目</t>
    </r>
  </si>
  <si>
    <t>何波</t>
  </si>
  <si>
    <r>
      <rPr>
        <sz val="10"/>
        <color theme="1"/>
        <rFont val="宋体"/>
        <charset val="134"/>
      </rPr>
      <t>何波禅城区南庄镇</t>
    </r>
    <r>
      <rPr>
        <sz val="10"/>
        <color theme="1"/>
        <rFont val="Times New Roman"/>
        <charset val="134"/>
      </rPr>
      <t>15</t>
    </r>
    <r>
      <rPr>
        <sz val="10"/>
        <color theme="1"/>
        <rFont val="宋体"/>
        <charset val="134"/>
      </rPr>
      <t>千瓦分布式光伏发电项目</t>
    </r>
  </si>
  <si>
    <t>梁煊</t>
  </si>
  <si>
    <r>
      <rPr>
        <sz val="10"/>
        <color theme="1"/>
        <rFont val="宋体"/>
        <charset val="134"/>
      </rPr>
      <t>梁煊禅城区南庄镇</t>
    </r>
    <r>
      <rPr>
        <sz val="10"/>
        <color theme="1"/>
        <rFont val="Times New Roman"/>
        <charset val="134"/>
      </rPr>
      <t>17</t>
    </r>
    <r>
      <rPr>
        <sz val="10"/>
        <color theme="1"/>
        <rFont val="宋体"/>
        <charset val="134"/>
      </rPr>
      <t>千瓦分布式光伏发电项目</t>
    </r>
  </si>
  <si>
    <t>梁炽玲</t>
  </si>
  <si>
    <r>
      <rPr>
        <sz val="10"/>
        <color theme="1"/>
        <rFont val="宋体"/>
        <charset val="134"/>
      </rPr>
      <t>梁炽玲禅城区南庄镇</t>
    </r>
    <r>
      <rPr>
        <sz val="10"/>
        <color theme="1"/>
        <rFont val="Times New Roman"/>
        <charset val="134"/>
      </rPr>
      <t>13</t>
    </r>
    <r>
      <rPr>
        <sz val="10"/>
        <color theme="1"/>
        <rFont val="宋体"/>
        <charset val="134"/>
      </rPr>
      <t>千瓦分布式光伏发电项目</t>
    </r>
  </si>
  <si>
    <t>林广辉</t>
  </si>
  <si>
    <r>
      <rPr>
        <sz val="10"/>
        <color theme="1"/>
        <rFont val="宋体"/>
        <charset val="134"/>
      </rPr>
      <t>林广辉禅城区南庄镇</t>
    </r>
    <r>
      <rPr>
        <sz val="10"/>
        <color theme="1"/>
        <rFont val="Times New Roman"/>
        <charset val="134"/>
      </rPr>
      <t>19</t>
    </r>
    <r>
      <rPr>
        <sz val="10"/>
        <color theme="1"/>
        <rFont val="宋体"/>
        <charset val="134"/>
      </rPr>
      <t>千瓦分布式光伏发电项目</t>
    </r>
  </si>
  <si>
    <t>陆艳梅</t>
  </si>
  <si>
    <r>
      <rPr>
        <sz val="10"/>
        <color theme="1"/>
        <rFont val="宋体"/>
        <charset val="134"/>
      </rPr>
      <t>陆艳梅南庄街道</t>
    </r>
    <r>
      <rPr>
        <sz val="10"/>
        <color theme="1"/>
        <rFont val="Times New Roman"/>
        <charset val="134"/>
      </rPr>
      <t>18</t>
    </r>
    <r>
      <rPr>
        <sz val="10"/>
        <color theme="1"/>
        <rFont val="宋体"/>
        <charset val="134"/>
      </rPr>
      <t>千瓦分布式光伏发电项目</t>
    </r>
  </si>
  <si>
    <t>招润标</t>
  </si>
  <si>
    <r>
      <rPr>
        <sz val="10"/>
        <color theme="1"/>
        <rFont val="宋体"/>
        <charset val="134"/>
      </rPr>
      <t>招润标禅城区南庄镇</t>
    </r>
    <r>
      <rPr>
        <sz val="10"/>
        <color theme="1"/>
        <rFont val="Times New Roman"/>
        <charset val="134"/>
      </rPr>
      <t>13</t>
    </r>
    <r>
      <rPr>
        <sz val="10"/>
        <color theme="1"/>
        <rFont val="宋体"/>
        <charset val="134"/>
      </rPr>
      <t>千瓦分布式光伏发电项目</t>
    </r>
  </si>
  <si>
    <t>招耀辉</t>
  </si>
  <si>
    <r>
      <rPr>
        <sz val="10"/>
        <color theme="1"/>
        <rFont val="宋体"/>
        <charset val="134"/>
      </rPr>
      <t>招耀辉佛山市禅城区南庄镇</t>
    </r>
    <r>
      <rPr>
        <sz val="10"/>
        <color theme="1"/>
        <rFont val="Times New Roman"/>
        <charset val="134"/>
      </rPr>
      <t>5</t>
    </r>
    <r>
      <rPr>
        <sz val="10"/>
        <color theme="1"/>
        <rFont val="宋体"/>
        <charset val="134"/>
      </rPr>
      <t>千瓦分布式光伏发电项目</t>
    </r>
  </si>
  <si>
    <t>何健彩</t>
  </si>
  <si>
    <r>
      <rPr>
        <sz val="10"/>
        <color theme="1"/>
        <rFont val="宋体"/>
        <charset val="134"/>
      </rPr>
      <t>何健彩佛山市禅城区南庄镇</t>
    </r>
    <r>
      <rPr>
        <sz val="10"/>
        <color theme="1"/>
        <rFont val="Times New Roman"/>
        <charset val="134"/>
      </rPr>
      <t>6</t>
    </r>
    <r>
      <rPr>
        <sz val="10"/>
        <color theme="1"/>
        <rFont val="宋体"/>
        <charset val="134"/>
      </rPr>
      <t>千瓦分布式光伏发电项目　</t>
    </r>
  </si>
  <si>
    <t>廖万七</t>
  </si>
  <si>
    <r>
      <rPr>
        <sz val="10"/>
        <color theme="1"/>
        <rFont val="宋体"/>
        <charset val="134"/>
      </rPr>
      <t>廖万七南庄街道</t>
    </r>
    <r>
      <rPr>
        <sz val="10"/>
        <color theme="1"/>
        <rFont val="Times New Roman"/>
        <charset val="134"/>
      </rPr>
      <t>3</t>
    </r>
    <r>
      <rPr>
        <sz val="10"/>
        <color theme="1"/>
        <rFont val="宋体"/>
        <charset val="134"/>
      </rPr>
      <t>千瓦分布式光伏发电项目</t>
    </r>
  </si>
  <si>
    <t>罗锡雄</t>
  </si>
  <si>
    <r>
      <rPr>
        <sz val="10"/>
        <color theme="1"/>
        <rFont val="宋体"/>
        <charset val="134"/>
      </rPr>
      <t>罗锡雄禅城区南庄镇</t>
    </r>
    <r>
      <rPr>
        <sz val="10"/>
        <color theme="1"/>
        <rFont val="Times New Roman"/>
        <charset val="134"/>
      </rPr>
      <t>22</t>
    </r>
    <r>
      <rPr>
        <sz val="10"/>
        <color theme="1"/>
        <rFont val="宋体"/>
        <charset val="134"/>
      </rPr>
      <t>千瓦分布式光伏发电项目</t>
    </r>
  </si>
  <si>
    <t>罗四根</t>
  </si>
  <si>
    <r>
      <rPr>
        <sz val="10"/>
        <color theme="1"/>
        <rFont val="宋体"/>
        <charset val="134"/>
      </rPr>
      <t>罗四根禅城区南庄镇</t>
    </r>
    <r>
      <rPr>
        <sz val="10"/>
        <color theme="1"/>
        <rFont val="Times New Roman"/>
        <charset val="134"/>
      </rPr>
      <t>9</t>
    </r>
    <r>
      <rPr>
        <sz val="10"/>
        <color theme="1"/>
        <rFont val="宋体"/>
        <charset val="134"/>
      </rPr>
      <t>千瓦分布式光伏发电项目</t>
    </r>
  </si>
  <si>
    <t>罗玉京</t>
  </si>
  <si>
    <r>
      <rPr>
        <sz val="10"/>
        <color theme="1"/>
        <rFont val="宋体"/>
        <charset val="134"/>
      </rPr>
      <t>罗玉京禅城区南庄镇</t>
    </r>
    <r>
      <rPr>
        <sz val="10"/>
        <color theme="1"/>
        <rFont val="Times New Roman"/>
        <charset val="134"/>
      </rPr>
      <t xml:space="preserve"> 19</t>
    </r>
    <r>
      <rPr>
        <sz val="10"/>
        <color theme="1"/>
        <rFont val="宋体"/>
        <charset val="134"/>
      </rPr>
      <t>千瓦分布式光伏发电项目</t>
    </r>
  </si>
  <si>
    <t>罗鉴才</t>
  </si>
  <si>
    <r>
      <rPr>
        <sz val="10"/>
        <color theme="1"/>
        <rFont val="宋体"/>
        <charset val="134"/>
      </rPr>
      <t>罗鉴才禅城区南庄镇</t>
    </r>
    <r>
      <rPr>
        <sz val="10"/>
        <color theme="1"/>
        <rFont val="Times New Roman"/>
        <charset val="134"/>
      </rPr>
      <t>20</t>
    </r>
    <r>
      <rPr>
        <sz val="10"/>
        <color theme="1"/>
        <rFont val="宋体"/>
        <charset val="134"/>
      </rPr>
      <t>千瓦分布式光伏发电项目</t>
    </r>
  </si>
  <si>
    <t>罗成福</t>
  </si>
  <si>
    <r>
      <rPr>
        <sz val="10"/>
        <color theme="1"/>
        <rFont val="宋体"/>
        <charset val="134"/>
      </rPr>
      <t>罗成福禅城区南庄镇</t>
    </r>
    <r>
      <rPr>
        <sz val="10"/>
        <color theme="1"/>
        <rFont val="Times New Roman"/>
        <charset val="134"/>
      </rPr>
      <t>10</t>
    </r>
    <r>
      <rPr>
        <sz val="10"/>
        <color theme="1"/>
        <rFont val="宋体"/>
        <charset val="134"/>
      </rPr>
      <t>千瓦分布式光伏发电项目</t>
    </r>
  </si>
  <si>
    <t>简广泰</t>
  </si>
  <si>
    <r>
      <rPr>
        <sz val="10"/>
        <color theme="1"/>
        <rFont val="宋体"/>
        <charset val="134"/>
      </rPr>
      <t>简广泰南庄街道</t>
    </r>
    <r>
      <rPr>
        <sz val="10"/>
        <color theme="1"/>
        <rFont val="Times New Roman"/>
        <charset val="134"/>
      </rPr>
      <t>6</t>
    </r>
    <r>
      <rPr>
        <sz val="10"/>
        <color theme="1"/>
        <rFont val="宋体"/>
        <charset val="134"/>
      </rPr>
      <t>千瓦分布式光伏发电项目</t>
    </r>
  </si>
  <si>
    <t>罗玉田</t>
  </si>
  <si>
    <r>
      <rPr>
        <sz val="10"/>
        <color theme="1"/>
        <rFont val="宋体"/>
        <charset val="134"/>
      </rPr>
      <t>罗玉田南庄街道</t>
    </r>
    <r>
      <rPr>
        <sz val="10"/>
        <color theme="1"/>
        <rFont val="Times New Roman"/>
        <charset val="134"/>
      </rPr>
      <t>7.02</t>
    </r>
    <r>
      <rPr>
        <sz val="10"/>
        <color theme="1"/>
        <rFont val="宋体"/>
        <charset val="134"/>
      </rPr>
      <t>千瓦分布式光伏发电项目</t>
    </r>
  </si>
  <si>
    <t>罗枝柏</t>
  </si>
  <si>
    <r>
      <rPr>
        <sz val="10"/>
        <color theme="1"/>
        <rFont val="宋体"/>
        <charset val="134"/>
      </rPr>
      <t>罗枝柏禅城区南庄镇</t>
    </r>
    <r>
      <rPr>
        <sz val="10"/>
        <color theme="1"/>
        <rFont val="Times New Roman"/>
        <charset val="134"/>
      </rPr>
      <t>7</t>
    </r>
    <r>
      <rPr>
        <sz val="10"/>
        <color theme="1"/>
        <rFont val="宋体"/>
        <charset val="134"/>
      </rPr>
      <t>千瓦分布式光伏发电项目</t>
    </r>
  </si>
  <si>
    <t>罗日渠</t>
  </si>
  <si>
    <r>
      <rPr>
        <sz val="10"/>
        <color theme="1"/>
        <rFont val="宋体"/>
        <charset val="134"/>
      </rPr>
      <t>罗日渠禅城区南庄镇</t>
    </r>
    <r>
      <rPr>
        <sz val="10"/>
        <color theme="1"/>
        <rFont val="Times New Roman"/>
        <charset val="134"/>
      </rPr>
      <t>17</t>
    </r>
    <r>
      <rPr>
        <sz val="10"/>
        <color theme="1"/>
        <rFont val="宋体"/>
        <charset val="134"/>
      </rPr>
      <t>千瓦分布式光伏发电项目</t>
    </r>
  </si>
  <si>
    <t>叶伟炳</t>
  </si>
  <si>
    <r>
      <rPr>
        <sz val="10"/>
        <color theme="1"/>
        <rFont val="宋体"/>
        <charset val="134"/>
      </rPr>
      <t>叶伟炳禅城区南庄镇</t>
    </r>
    <r>
      <rPr>
        <sz val="10"/>
        <color theme="1"/>
        <rFont val="Times New Roman"/>
        <charset val="134"/>
      </rPr>
      <t>4</t>
    </r>
    <r>
      <rPr>
        <sz val="10"/>
        <color theme="1"/>
        <rFont val="宋体"/>
        <charset val="134"/>
      </rPr>
      <t>千瓦分布式光伏发电项目　</t>
    </r>
  </si>
  <si>
    <t>刘伟球</t>
  </si>
  <si>
    <r>
      <rPr>
        <sz val="10"/>
        <color theme="1"/>
        <rFont val="宋体"/>
        <charset val="134"/>
      </rPr>
      <t>刘伟球禅城区南庄镇</t>
    </r>
    <r>
      <rPr>
        <sz val="10"/>
        <color theme="1"/>
        <rFont val="Times New Roman"/>
        <charset val="134"/>
      </rPr>
      <t>5</t>
    </r>
    <r>
      <rPr>
        <sz val="10"/>
        <color theme="1"/>
        <rFont val="宋体"/>
        <charset val="134"/>
      </rPr>
      <t>千瓦分布式光伏发电项目</t>
    </r>
  </si>
  <si>
    <t>刘高</t>
  </si>
  <si>
    <r>
      <rPr>
        <sz val="10"/>
        <color theme="1"/>
        <rFont val="宋体"/>
        <charset val="134"/>
      </rPr>
      <t>刘高南庄街道</t>
    </r>
    <r>
      <rPr>
        <sz val="10"/>
        <color theme="1"/>
        <rFont val="Times New Roman"/>
        <charset val="134"/>
      </rPr>
      <t>6</t>
    </r>
    <r>
      <rPr>
        <sz val="10"/>
        <color theme="1"/>
        <rFont val="宋体"/>
        <charset val="134"/>
      </rPr>
      <t>千瓦分布式光伏发电项目</t>
    </r>
  </si>
  <si>
    <t>罗润淦</t>
  </si>
  <si>
    <r>
      <rPr>
        <sz val="10"/>
        <color theme="1"/>
        <rFont val="宋体"/>
        <charset val="134"/>
      </rPr>
      <t>罗润淦南庄镇街道</t>
    </r>
    <r>
      <rPr>
        <sz val="10"/>
        <color theme="1"/>
        <rFont val="Times New Roman"/>
        <charset val="134"/>
      </rPr>
      <t>4</t>
    </r>
    <r>
      <rPr>
        <sz val="10"/>
        <color theme="1"/>
        <rFont val="宋体"/>
        <charset val="134"/>
      </rPr>
      <t>千瓦分布式光伏发电项目　</t>
    </r>
  </si>
  <si>
    <t>陈盛希</t>
  </si>
  <si>
    <r>
      <rPr>
        <sz val="10"/>
        <color theme="1"/>
        <rFont val="宋体"/>
        <charset val="134"/>
      </rPr>
      <t>陈盛希禅城区南庄镇</t>
    </r>
    <r>
      <rPr>
        <sz val="10"/>
        <color theme="1"/>
        <rFont val="Times New Roman"/>
        <charset val="134"/>
      </rPr>
      <t>6</t>
    </r>
    <r>
      <rPr>
        <sz val="10"/>
        <color theme="1"/>
        <rFont val="宋体"/>
        <charset val="134"/>
      </rPr>
      <t>千瓦分布式光伏发电项目</t>
    </r>
  </si>
  <si>
    <t>霍显流</t>
  </si>
  <si>
    <r>
      <rPr>
        <sz val="10"/>
        <color theme="1"/>
        <rFont val="宋体"/>
        <charset val="134"/>
      </rPr>
      <t>霍显流南庄街道</t>
    </r>
    <r>
      <rPr>
        <sz val="10"/>
        <color theme="1"/>
        <rFont val="Times New Roman"/>
        <charset val="134"/>
      </rPr>
      <t>8</t>
    </r>
    <r>
      <rPr>
        <sz val="10"/>
        <color theme="1"/>
        <rFont val="宋体"/>
        <charset val="134"/>
      </rPr>
      <t>千瓦分布式光伏发电项目</t>
    </r>
  </si>
  <si>
    <r>
      <rPr>
        <sz val="10"/>
        <color theme="1"/>
        <rFont val="宋体"/>
        <charset val="134"/>
      </rPr>
      <t>霍显流南庄街道</t>
    </r>
    <r>
      <rPr>
        <sz val="10"/>
        <color theme="1"/>
        <rFont val="Times New Roman"/>
        <charset val="134"/>
      </rPr>
      <t>10</t>
    </r>
    <r>
      <rPr>
        <sz val="10"/>
        <color theme="1"/>
        <rFont val="宋体"/>
        <charset val="134"/>
      </rPr>
      <t>千瓦分布式光伏发电项目</t>
    </r>
  </si>
  <si>
    <t>霍广智</t>
  </si>
  <si>
    <r>
      <rPr>
        <sz val="10"/>
        <color theme="1"/>
        <rFont val="宋体"/>
        <charset val="134"/>
      </rPr>
      <t>霍广智禅城区南庄镇</t>
    </r>
    <r>
      <rPr>
        <sz val="10"/>
        <color theme="1"/>
        <rFont val="Times New Roman"/>
        <charset val="134"/>
      </rPr>
      <t>17</t>
    </r>
    <r>
      <rPr>
        <sz val="10"/>
        <color theme="1"/>
        <rFont val="宋体"/>
        <charset val="134"/>
      </rPr>
      <t>千瓦分布式光伏发电项目</t>
    </r>
  </si>
  <si>
    <t>霍伟灼</t>
  </si>
  <si>
    <r>
      <rPr>
        <sz val="10"/>
        <color theme="1"/>
        <rFont val="宋体"/>
        <charset val="134"/>
      </rPr>
      <t>霍伟灼禅城区南庄镇</t>
    </r>
    <r>
      <rPr>
        <sz val="10"/>
        <color theme="1"/>
        <rFont val="Times New Roman"/>
        <charset val="134"/>
      </rPr>
      <t>20</t>
    </r>
    <r>
      <rPr>
        <sz val="10"/>
        <color theme="1"/>
        <rFont val="宋体"/>
        <charset val="134"/>
      </rPr>
      <t>千瓦分布式光伏发电项目</t>
    </r>
  </si>
  <si>
    <t>霍志耀</t>
  </si>
  <si>
    <r>
      <rPr>
        <sz val="10"/>
        <color theme="1"/>
        <rFont val="宋体"/>
        <charset val="134"/>
      </rPr>
      <t>霍志耀禅城区南庄镇</t>
    </r>
    <r>
      <rPr>
        <sz val="10"/>
        <color theme="1"/>
        <rFont val="Times New Roman"/>
        <charset val="134"/>
      </rPr>
      <t>17</t>
    </r>
    <r>
      <rPr>
        <sz val="10"/>
        <color theme="1"/>
        <rFont val="宋体"/>
        <charset val="134"/>
      </rPr>
      <t>千瓦分布式光伏发电项目</t>
    </r>
  </si>
  <si>
    <t>关孝果</t>
  </si>
  <si>
    <r>
      <rPr>
        <sz val="10"/>
        <color theme="1"/>
        <rFont val="宋体"/>
        <charset val="134"/>
      </rPr>
      <t>关孝果南庄街道</t>
    </r>
    <r>
      <rPr>
        <sz val="10"/>
        <color theme="1"/>
        <rFont val="Times New Roman"/>
        <charset val="134"/>
      </rPr>
      <t>10</t>
    </r>
    <r>
      <rPr>
        <sz val="10"/>
        <color theme="1"/>
        <rFont val="宋体"/>
        <charset val="134"/>
      </rPr>
      <t>千瓦分布式光伏发电项目</t>
    </r>
  </si>
  <si>
    <t>关国炎</t>
  </si>
  <si>
    <r>
      <rPr>
        <sz val="10"/>
        <color theme="1"/>
        <rFont val="宋体"/>
        <charset val="134"/>
      </rPr>
      <t>关国炎禅城区南庄镇</t>
    </r>
    <r>
      <rPr>
        <sz val="10"/>
        <color theme="1"/>
        <rFont val="Times New Roman"/>
        <charset val="134"/>
      </rPr>
      <t>15</t>
    </r>
    <r>
      <rPr>
        <sz val="10"/>
        <color theme="1"/>
        <rFont val="宋体"/>
        <charset val="134"/>
      </rPr>
      <t>千瓦分布式光伏发电项目</t>
    </r>
  </si>
  <si>
    <r>
      <rPr>
        <sz val="10"/>
        <color theme="1"/>
        <rFont val="宋体"/>
        <charset val="134"/>
      </rPr>
      <t>关国炎禅城区南庄镇</t>
    </r>
    <r>
      <rPr>
        <sz val="10"/>
        <color theme="1"/>
        <rFont val="Times New Roman"/>
        <charset val="134"/>
      </rPr>
      <t>13</t>
    </r>
    <r>
      <rPr>
        <sz val="10"/>
        <color theme="1"/>
        <rFont val="宋体"/>
        <charset val="134"/>
      </rPr>
      <t>千瓦分布式光伏发电项目</t>
    </r>
  </si>
  <si>
    <t>余之</t>
  </si>
  <si>
    <r>
      <rPr>
        <sz val="10"/>
        <color theme="1"/>
        <rFont val="宋体"/>
        <charset val="134"/>
      </rPr>
      <t>余之禅城区南庄镇</t>
    </r>
    <r>
      <rPr>
        <sz val="10"/>
        <color theme="1"/>
        <rFont val="Times New Roman"/>
        <charset val="134"/>
      </rPr>
      <t>13</t>
    </r>
    <r>
      <rPr>
        <sz val="10"/>
        <color theme="1"/>
        <rFont val="宋体"/>
        <charset val="134"/>
      </rPr>
      <t>千瓦分布式光伏发电项目</t>
    </r>
  </si>
  <si>
    <t>黄灿辉</t>
  </si>
  <si>
    <r>
      <rPr>
        <sz val="10"/>
        <color theme="1"/>
        <rFont val="宋体"/>
        <charset val="134"/>
      </rPr>
      <t>黄灿辉禅城区南庄镇</t>
    </r>
    <r>
      <rPr>
        <sz val="10"/>
        <color theme="1"/>
        <rFont val="Times New Roman"/>
        <charset val="134"/>
      </rPr>
      <t>22</t>
    </r>
    <r>
      <rPr>
        <sz val="10"/>
        <color theme="1"/>
        <rFont val="宋体"/>
        <charset val="134"/>
      </rPr>
      <t>千瓦分布式光伏发电项目</t>
    </r>
  </si>
  <si>
    <t>何保永</t>
  </si>
  <si>
    <r>
      <rPr>
        <sz val="10"/>
        <color theme="1"/>
        <rFont val="宋体"/>
        <charset val="134"/>
      </rPr>
      <t>何保永禅城区南庄镇</t>
    </r>
    <r>
      <rPr>
        <sz val="10"/>
        <color theme="1"/>
        <rFont val="Times New Roman"/>
        <charset val="134"/>
      </rPr>
      <t>13</t>
    </r>
    <r>
      <rPr>
        <sz val="10"/>
        <color theme="1"/>
        <rFont val="宋体"/>
        <charset val="134"/>
      </rPr>
      <t>千瓦分布式光伏发电项目</t>
    </r>
  </si>
  <si>
    <t>梁少平</t>
  </si>
  <si>
    <r>
      <rPr>
        <sz val="10"/>
        <color theme="1"/>
        <rFont val="宋体"/>
        <charset val="134"/>
      </rPr>
      <t>梁少平禅城区南庄镇</t>
    </r>
    <r>
      <rPr>
        <sz val="10"/>
        <color theme="1"/>
        <rFont val="Times New Roman"/>
        <charset val="134"/>
      </rPr>
      <t>11</t>
    </r>
    <r>
      <rPr>
        <sz val="10"/>
        <color theme="1"/>
        <rFont val="宋体"/>
        <charset val="134"/>
      </rPr>
      <t>千瓦分布式光伏发电项目</t>
    </r>
  </si>
  <si>
    <t>陆炽盛</t>
  </si>
  <si>
    <r>
      <rPr>
        <sz val="10"/>
        <color theme="1"/>
        <rFont val="宋体"/>
        <charset val="134"/>
      </rPr>
      <t>陆炽盛禅城区南庄镇</t>
    </r>
    <r>
      <rPr>
        <sz val="10"/>
        <color theme="1"/>
        <rFont val="Times New Roman"/>
        <charset val="134"/>
      </rPr>
      <t>7</t>
    </r>
    <r>
      <rPr>
        <sz val="10"/>
        <color theme="1"/>
        <rFont val="宋体"/>
        <charset val="134"/>
      </rPr>
      <t>千瓦分布式光伏发电项目</t>
    </r>
  </si>
  <si>
    <r>
      <rPr>
        <sz val="10"/>
        <color theme="1"/>
        <rFont val="宋体"/>
        <charset val="134"/>
      </rPr>
      <t>谭均钊</t>
    </r>
    <r>
      <rPr>
        <sz val="10"/>
        <color theme="1"/>
        <rFont val="Times New Roman"/>
        <charset val="134"/>
      </rPr>
      <t xml:space="preserve">
</t>
    </r>
    <r>
      <rPr>
        <sz val="10"/>
        <color theme="1"/>
        <rFont val="宋体"/>
        <charset val="134"/>
      </rPr>
      <t>（增容）</t>
    </r>
  </si>
  <si>
    <r>
      <rPr>
        <sz val="10"/>
        <color theme="1"/>
        <rFont val="宋体"/>
        <charset val="134"/>
      </rPr>
      <t>谭均钊禅城区南庄镇</t>
    </r>
    <r>
      <rPr>
        <sz val="10"/>
        <color theme="1"/>
        <rFont val="Times New Roman"/>
        <charset val="134"/>
      </rPr>
      <t>17</t>
    </r>
    <r>
      <rPr>
        <sz val="10"/>
        <color theme="1"/>
        <rFont val="宋体"/>
        <charset val="134"/>
      </rPr>
      <t>千瓦分布式光伏发电项目</t>
    </r>
  </si>
  <si>
    <t>谭国钿</t>
  </si>
  <si>
    <r>
      <rPr>
        <sz val="10"/>
        <color theme="1"/>
        <rFont val="宋体"/>
        <charset val="134"/>
      </rPr>
      <t>谭国钿禅城区南庄镇</t>
    </r>
    <r>
      <rPr>
        <sz val="10"/>
        <color theme="1"/>
        <rFont val="Times New Roman"/>
        <charset val="134"/>
      </rPr>
      <t>13</t>
    </r>
    <r>
      <rPr>
        <sz val="10"/>
        <color theme="1"/>
        <rFont val="宋体"/>
        <charset val="134"/>
      </rPr>
      <t>千瓦分布式光伏发电项目</t>
    </r>
  </si>
  <si>
    <t>关照康</t>
  </si>
  <si>
    <r>
      <rPr>
        <sz val="10"/>
        <color theme="1"/>
        <rFont val="宋体"/>
        <charset val="134"/>
      </rPr>
      <t>关照康禅城区南庄镇</t>
    </r>
    <r>
      <rPr>
        <sz val="10"/>
        <color theme="1"/>
        <rFont val="Times New Roman"/>
        <charset val="134"/>
      </rPr>
      <t>4</t>
    </r>
    <r>
      <rPr>
        <sz val="10"/>
        <color theme="1"/>
        <rFont val="宋体"/>
        <charset val="134"/>
      </rPr>
      <t>千瓦分布式光伏发电项目</t>
    </r>
  </si>
  <si>
    <t>梁添祥</t>
  </si>
  <si>
    <r>
      <rPr>
        <sz val="10"/>
        <color theme="1"/>
        <rFont val="宋体"/>
        <charset val="134"/>
      </rPr>
      <t>梁添祥禅城区南庄镇</t>
    </r>
    <r>
      <rPr>
        <sz val="10"/>
        <color theme="1"/>
        <rFont val="Times New Roman"/>
        <charset val="134"/>
      </rPr>
      <t>18</t>
    </r>
    <r>
      <rPr>
        <sz val="10"/>
        <color theme="1"/>
        <rFont val="宋体"/>
        <charset val="134"/>
      </rPr>
      <t>千瓦分布式光伏发电项目伏发电项目</t>
    </r>
  </si>
  <si>
    <t>罗耀彬</t>
  </si>
  <si>
    <r>
      <rPr>
        <sz val="10"/>
        <color theme="1"/>
        <rFont val="宋体"/>
        <charset val="134"/>
      </rPr>
      <t>罗耀彬南庄街道</t>
    </r>
    <r>
      <rPr>
        <sz val="10"/>
        <color theme="1"/>
        <rFont val="Times New Roman"/>
        <charset val="134"/>
      </rPr>
      <t>3</t>
    </r>
    <r>
      <rPr>
        <sz val="10"/>
        <color theme="1"/>
        <rFont val="宋体"/>
        <charset val="134"/>
      </rPr>
      <t>千瓦分布式光伏发电项目</t>
    </r>
  </si>
  <si>
    <r>
      <rPr>
        <sz val="10"/>
        <color theme="1"/>
        <rFont val="宋体"/>
        <charset val="134"/>
      </rPr>
      <t>冼时标禅城区南庄镇</t>
    </r>
    <r>
      <rPr>
        <sz val="10"/>
        <color theme="1"/>
        <rFont val="Times New Roman"/>
        <charset val="134"/>
      </rPr>
      <t>20</t>
    </r>
    <r>
      <rPr>
        <sz val="10"/>
        <color theme="1"/>
        <rFont val="宋体"/>
        <charset val="134"/>
      </rPr>
      <t>千瓦分布式光伏发电项目</t>
    </r>
  </si>
  <si>
    <t>冼润潮</t>
  </si>
  <si>
    <r>
      <rPr>
        <sz val="10"/>
        <color theme="1"/>
        <rFont val="宋体"/>
        <charset val="134"/>
      </rPr>
      <t>冼润潮禅城区南庄镇</t>
    </r>
    <r>
      <rPr>
        <sz val="10"/>
        <color theme="1"/>
        <rFont val="Times New Roman"/>
        <charset val="134"/>
      </rPr>
      <t>18</t>
    </r>
    <r>
      <rPr>
        <sz val="10"/>
        <color theme="1"/>
        <rFont val="宋体"/>
        <charset val="134"/>
      </rPr>
      <t>千瓦分布式光伏发电项目</t>
    </r>
  </si>
  <si>
    <t>孔凡流</t>
  </si>
  <si>
    <r>
      <rPr>
        <sz val="10"/>
        <color theme="1"/>
        <rFont val="宋体"/>
        <charset val="134"/>
      </rPr>
      <t>孔凡流禅城区南庄镇</t>
    </r>
    <r>
      <rPr>
        <sz val="10"/>
        <color theme="1"/>
        <rFont val="Times New Roman"/>
        <charset val="134"/>
      </rPr>
      <t>8</t>
    </r>
    <r>
      <rPr>
        <sz val="10"/>
        <color theme="1"/>
        <rFont val="宋体"/>
        <charset val="134"/>
      </rPr>
      <t>千瓦分布式光伏发电项目　</t>
    </r>
  </si>
  <si>
    <t>冼啟欢</t>
  </si>
  <si>
    <r>
      <rPr>
        <sz val="10"/>
        <color theme="1"/>
        <rFont val="宋体"/>
        <charset val="134"/>
      </rPr>
      <t>冼啟欢禅城区南庄镇</t>
    </r>
    <r>
      <rPr>
        <sz val="10"/>
        <color theme="1"/>
        <rFont val="Times New Roman"/>
        <charset val="134"/>
      </rPr>
      <t>3</t>
    </r>
    <r>
      <rPr>
        <sz val="10"/>
        <color theme="1"/>
        <rFont val="宋体"/>
        <charset val="134"/>
      </rPr>
      <t>千瓦分布式光伏发电项目</t>
    </r>
  </si>
  <si>
    <t>冼志根</t>
  </si>
  <si>
    <r>
      <rPr>
        <sz val="10"/>
        <color theme="1"/>
        <rFont val="宋体"/>
        <charset val="134"/>
      </rPr>
      <t>冼志根南庄街道</t>
    </r>
    <r>
      <rPr>
        <sz val="10"/>
        <color theme="1"/>
        <rFont val="Times New Roman"/>
        <charset val="134"/>
      </rPr>
      <t>3</t>
    </r>
    <r>
      <rPr>
        <sz val="10"/>
        <color theme="1"/>
        <rFont val="宋体"/>
        <charset val="134"/>
      </rPr>
      <t>千瓦分布式光伏发电项目</t>
    </r>
  </si>
  <si>
    <t>何云</t>
  </si>
  <si>
    <r>
      <rPr>
        <sz val="10"/>
        <color theme="1"/>
        <rFont val="宋体"/>
        <charset val="134"/>
      </rPr>
      <t>何云禅城区南庄镇</t>
    </r>
    <r>
      <rPr>
        <sz val="10"/>
        <color theme="1"/>
        <rFont val="Times New Roman"/>
        <charset val="134"/>
      </rPr>
      <t>10</t>
    </r>
    <r>
      <rPr>
        <sz val="10"/>
        <color theme="1"/>
        <rFont val="宋体"/>
        <charset val="134"/>
      </rPr>
      <t>千瓦分布式光伏发电项目</t>
    </r>
  </si>
  <si>
    <t>罗炽祥</t>
  </si>
  <si>
    <r>
      <rPr>
        <sz val="10"/>
        <color theme="1"/>
        <rFont val="宋体"/>
        <charset val="134"/>
      </rPr>
      <t>罗炽祥禅城区南庄镇</t>
    </r>
    <r>
      <rPr>
        <sz val="10"/>
        <color theme="1"/>
        <rFont val="Times New Roman"/>
        <charset val="134"/>
      </rPr>
      <t>10</t>
    </r>
    <r>
      <rPr>
        <sz val="10"/>
        <color theme="1"/>
        <rFont val="宋体"/>
        <charset val="134"/>
      </rPr>
      <t>千瓦分布式光伏发电项目</t>
    </r>
  </si>
  <si>
    <t>陆康锡</t>
  </si>
  <si>
    <r>
      <rPr>
        <sz val="10"/>
        <color theme="1"/>
        <rFont val="宋体"/>
        <charset val="134"/>
      </rPr>
      <t>陆康锡禅城区南庄镇</t>
    </r>
    <r>
      <rPr>
        <sz val="10"/>
        <color theme="1"/>
        <rFont val="Times New Roman"/>
        <charset val="134"/>
      </rPr>
      <t>5</t>
    </r>
    <r>
      <rPr>
        <sz val="10"/>
        <color theme="1"/>
        <rFont val="宋体"/>
        <charset val="134"/>
      </rPr>
      <t>千瓦分布式光伏发电项目</t>
    </r>
  </si>
  <si>
    <t>蒙永生</t>
  </si>
  <si>
    <r>
      <rPr>
        <sz val="10"/>
        <color theme="1"/>
        <rFont val="宋体"/>
        <charset val="134"/>
      </rPr>
      <t>蒙永生南庄街道</t>
    </r>
    <r>
      <rPr>
        <sz val="10"/>
        <color theme="1"/>
        <rFont val="Times New Roman"/>
        <charset val="134"/>
      </rPr>
      <t>3</t>
    </r>
    <r>
      <rPr>
        <sz val="10"/>
        <color theme="1"/>
        <rFont val="宋体"/>
        <charset val="134"/>
      </rPr>
      <t>千瓦分布式光伏发电项目</t>
    </r>
  </si>
  <si>
    <t>蒙锡思</t>
  </si>
  <si>
    <r>
      <rPr>
        <sz val="10"/>
        <color theme="1"/>
        <rFont val="宋体"/>
        <charset val="134"/>
      </rPr>
      <t>蒙锡思南庄街道</t>
    </r>
    <r>
      <rPr>
        <sz val="10"/>
        <color theme="1"/>
        <rFont val="Times New Roman"/>
        <charset val="134"/>
      </rPr>
      <t>4</t>
    </r>
    <r>
      <rPr>
        <sz val="10"/>
        <color theme="1"/>
        <rFont val="宋体"/>
        <charset val="134"/>
      </rPr>
      <t>千瓦分布式光伏发电项目</t>
    </r>
  </si>
  <si>
    <t>刘文浩</t>
  </si>
  <si>
    <r>
      <rPr>
        <sz val="10"/>
        <color theme="1"/>
        <rFont val="宋体"/>
        <charset val="134"/>
      </rPr>
      <t>刘文浩禅城区南庄镇</t>
    </r>
    <r>
      <rPr>
        <sz val="10"/>
        <color theme="1"/>
        <rFont val="Times New Roman"/>
        <charset val="134"/>
      </rPr>
      <t>15</t>
    </r>
    <r>
      <rPr>
        <sz val="10"/>
        <color theme="1"/>
        <rFont val="宋体"/>
        <charset val="134"/>
      </rPr>
      <t>千瓦分布式光伏发电项目</t>
    </r>
  </si>
  <si>
    <t>刘乃强</t>
  </si>
  <si>
    <r>
      <rPr>
        <sz val="10"/>
        <color theme="1"/>
        <rFont val="宋体"/>
        <charset val="134"/>
      </rPr>
      <t>刘乃强南庄街道</t>
    </r>
    <r>
      <rPr>
        <sz val="10"/>
        <color theme="1"/>
        <rFont val="Times New Roman"/>
        <charset val="134"/>
      </rPr>
      <t>3</t>
    </r>
    <r>
      <rPr>
        <sz val="10"/>
        <color theme="1"/>
        <rFont val="宋体"/>
        <charset val="134"/>
      </rPr>
      <t>千瓦分布式光伏发电项目</t>
    </r>
  </si>
  <si>
    <t>林志波</t>
  </si>
  <si>
    <r>
      <rPr>
        <sz val="10"/>
        <color theme="1"/>
        <rFont val="宋体"/>
        <charset val="134"/>
      </rPr>
      <t>林志波禅城区南庄镇</t>
    </r>
    <r>
      <rPr>
        <sz val="10"/>
        <color theme="1"/>
        <rFont val="Times New Roman"/>
        <charset val="134"/>
      </rPr>
      <t>11</t>
    </r>
    <r>
      <rPr>
        <sz val="10"/>
        <color theme="1"/>
        <rFont val="宋体"/>
        <charset val="134"/>
      </rPr>
      <t>千瓦分布式光伏发电项目</t>
    </r>
  </si>
  <si>
    <t>刘宏燊</t>
  </si>
  <si>
    <r>
      <rPr>
        <sz val="10"/>
        <color theme="1"/>
        <rFont val="宋体"/>
        <charset val="134"/>
      </rPr>
      <t>刘宏燊南庄街道</t>
    </r>
    <r>
      <rPr>
        <sz val="10"/>
        <color theme="1"/>
        <rFont val="Times New Roman"/>
        <charset val="134"/>
      </rPr>
      <t>15</t>
    </r>
    <r>
      <rPr>
        <sz val="10"/>
        <color theme="1"/>
        <rFont val="宋体"/>
        <charset val="134"/>
      </rPr>
      <t>千瓦分布式光伏发电项目</t>
    </r>
  </si>
  <si>
    <t>刘乃升</t>
  </si>
  <si>
    <r>
      <rPr>
        <sz val="10"/>
        <color theme="1"/>
        <rFont val="宋体"/>
        <charset val="134"/>
      </rPr>
      <t>刘乃升禅城区南庄镇</t>
    </r>
    <r>
      <rPr>
        <sz val="10"/>
        <color theme="1"/>
        <rFont val="Times New Roman"/>
        <charset val="134"/>
      </rPr>
      <t>15</t>
    </r>
    <r>
      <rPr>
        <sz val="10"/>
        <color theme="1"/>
        <rFont val="宋体"/>
        <charset val="134"/>
      </rPr>
      <t>千瓦分布式光伏发电项目</t>
    </r>
  </si>
  <si>
    <t>刘乃权</t>
  </si>
  <si>
    <r>
      <rPr>
        <sz val="10"/>
        <color theme="1"/>
        <rFont val="宋体"/>
        <charset val="134"/>
      </rPr>
      <t>刘乃权禅城区南庄镇</t>
    </r>
    <r>
      <rPr>
        <sz val="10"/>
        <color theme="1"/>
        <rFont val="Times New Roman"/>
        <charset val="134"/>
      </rPr>
      <t>15</t>
    </r>
    <r>
      <rPr>
        <sz val="10"/>
        <color theme="1"/>
        <rFont val="宋体"/>
        <charset val="134"/>
      </rPr>
      <t>千瓦分布式光伏发电项目</t>
    </r>
  </si>
  <si>
    <t>刘兆八</t>
  </si>
  <si>
    <r>
      <rPr>
        <sz val="10"/>
        <color theme="1"/>
        <rFont val="宋体"/>
        <charset val="134"/>
      </rPr>
      <t>刘兆八禅城区南庄镇</t>
    </r>
    <r>
      <rPr>
        <sz val="10"/>
        <color theme="1"/>
        <rFont val="Times New Roman"/>
        <charset val="134"/>
      </rPr>
      <t>5</t>
    </r>
    <r>
      <rPr>
        <sz val="10"/>
        <color theme="1"/>
        <rFont val="宋体"/>
        <charset val="134"/>
      </rPr>
      <t>千瓦分布式光伏发电项目</t>
    </r>
  </si>
  <si>
    <t>林毓明</t>
  </si>
  <si>
    <r>
      <rPr>
        <sz val="10"/>
        <color theme="1"/>
        <rFont val="宋体"/>
        <charset val="134"/>
      </rPr>
      <t>林毓明禅城区石湾街道</t>
    </r>
    <r>
      <rPr>
        <sz val="10"/>
        <color theme="1"/>
        <rFont val="Times New Roman"/>
        <charset val="134"/>
      </rPr>
      <t>14.4</t>
    </r>
    <r>
      <rPr>
        <sz val="10"/>
        <color theme="1"/>
        <rFont val="宋体"/>
        <charset val="134"/>
      </rPr>
      <t>千瓦分布式光伏发电项目</t>
    </r>
  </si>
  <si>
    <t>合计</t>
  </si>
  <si>
    <t xml:space="preserve">  2017年度佛山市南海区光伏发电应用项目奖励和补助资金名单</t>
  </si>
  <si>
    <t>申请人/企业名称</t>
  </si>
  <si>
    <t>梁柏成</t>
  </si>
  <si>
    <r>
      <rPr>
        <sz val="10"/>
        <rFont val="宋体"/>
        <charset val="134"/>
      </rPr>
      <t>梁锦玲佛山市南海区大沥镇平地学正街钟秀巷</t>
    </r>
    <r>
      <rPr>
        <sz val="10"/>
        <rFont val="Times New Roman"/>
        <charset val="134"/>
      </rPr>
      <t>2</t>
    </r>
    <r>
      <rPr>
        <sz val="10"/>
        <rFont val="宋体"/>
        <charset val="134"/>
      </rPr>
      <t>号</t>
    </r>
    <r>
      <rPr>
        <sz val="10"/>
        <rFont val="Times New Roman"/>
        <charset val="134"/>
      </rPr>
      <t>8</t>
    </r>
    <r>
      <rPr>
        <sz val="10"/>
        <rFont val="宋体"/>
        <charset val="134"/>
      </rPr>
      <t>千瓦分布式光伏发电项目</t>
    </r>
  </si>
  <si>
    <r>
      <rPr>
        <sz val="10"/>
        <rFont val="Times New Roman"/>
        <charset val="134"/>
      </rPr>
      <t>0.15</t>
    </r>
    <r>
      <rPr>
        <sz val="10"/>
        <rFont val="宋体"/>
        <charset val="134"/>
      </rPr>
      <t>元</t>
    </r>
    <r>
      <rPr>
        <sz val="10"/>
        <rFont val="Times New Roman"/>
        <charset val="134"/>
      </rPr>
      <t>/</t>
    </r>
    <r>
      <rPr>
        <sz val="10"/>
        <rFont val="宋体"/>
        <charset val="134"/>
      </rPr>
      <t>千瓦时</t>
    </r>
  </si>
  <si>
    <t>梁锦玲</t>
  </si>
  <si>
    <t>许巨添</t>
  </si>
  <si>
    <r>
      <rPr>
        <sz val="10"/>
        <rFont val="宋体"/>
        <charset val="134"/>
      </rPr>
      <t>许巨添佛山市南海区大沥镇沥北良南村南六巷</t>
    </r>
    <r>
      <rPr>
        <sz val="10"/>
        <rFont val="Times New Roman"/>
        <charset val="134"/>
      </rPr>
      <t>3</t>
    </r>
    <r>
      <rPr>
        <sz val="10"/>
        <rFont val="宋体"/>
        <charset val="134"/>
      </rPr>
      <t>号</t>
    </r>
    <r>
      <rPr>
        <sz val="10"/>
        <rFont val="Times New Roman"/>
        <charset val="134"/>
      </rPr>
      <t>15</t>
    </r>
    <r>
      <rPr>
        <sz val="10"/>
        <rFont val="宋体"/>
        <charset val="134"/>
      </rPr>
      <t>千瓦分布式光伏发电项目</t>
    </r>
  </si>
  <si>
    <t>朱敬良</t>
  </si>
  <si>
    <r>
      <rPr>
        <sz val="10"/>
        <rFont val="宋体"/>
        <charset val="134"/>
      </rPr>
      <t>朱敬良佛山市南海区大沥镇沥北坎南村门口田街四巷</t>
    </r>
    <r>
      <rPr>
        <sz val="10"/>
        <rFont val="Times New Roman"/>
        <charset val="134"/>
      </rPr>
      <t>4</t>
    </r>
    <r>
      <rPr>
        <sz val="10"/>
        <rFont val="宋体"/>
        <charset val="134"/>
      </rPr>
      <t>号</t>
    </r>
    <r>
      <rPr>
        <sz val="10"/>
        <rFont val="Times New Roman"/>
        <charset val="134"/>
      </rPr>
      <t>10</t>
    </r>
    <r>
      <rPr>
        <sz val="10"/>
        <rFont val="宋体"/>
        <charset val="134"/>
      </rPr>
      <t>千瓦分布式光伏发电项目</t>
    </r>
  </si>
  <si>
    <t>邹辉祥</t>
  </si>
  <si>
    <r>
      <rPr>
        <sz val="10"/>
        <rFont val="宋体"/>
        <charset val="134"/>
      </rPr>
      <t>邹毅斌佛山市南海区大沥镇沥中李潘新区西二路七号</t>
    </r>
    <r>
      <rPr>
        <sz val="10"/>
        <rFont val="Times New Roman"/>
        <charset val="134"/>
      </rPr>
      <t>6.72</t>
    </r>
    <r>
      <rPr>
        <sz val="10"/>
        <rFont val="宋体"/>
        <charset val="134"/>
      </rPr>
      <t>千瓦分布式光伏发电项目</t>
    </r>
  </si>
  <si>
    <t>邹毅斌</t>
  </si>
  <si>
    <t>叶满基</t>
  </si>
  <si>
    <r>
      <rPr>
        <sz val="10"/>
        <rFont val="宋体"/>
        <charset val="134"/>
      </rPr>
      <t>叶满基佛山市南海区狮山镇颜峰岐山村新住宅区十二巷</t>
    </r>
    <r>
      <rPr>
        <sz val="10"/>
        <rFont val="Times New Roman"/>
        <charset val="134"/>
      </rPr>
      <t>2</t>
    </r>
    <r>
      <rPr>
        <sz val="10"/>
        <rFont val="宋体"/>
        <charset val="134"/>
      </rPr>
      <t>号</t>
    </r>
    <r>
      <rPr>
        <sz val="10"/>
        <rFont val="Times New Roman"/>
        <charset val="134"/>
      </rPr>
      <t>18.525</t>
    </r>
    <r>
      <rPr>
        <sz val="10"/>
        <rFont val="宋体"/>
        <charset val="134"/>
      </rPr>
      <t>千瓦分布式光伏发电项目</t>
    </r>
  </si>
  <si>
    <t>马丽华</t>
  </si>
  <si>
    <r>
      <rPr>
        <sz val="10"/>
        <rFont val="宋体"/>
        <charset val="134"/>
      </rPr>
      <t>马丽华佛山市南海区狮山镇颜峰泗和村中街地堂</t>
    </r>
    <r>
      <rPr>
        <sz val="10"/>
        <rFont val="Times New Roman"/>
        <charset val="134"/>
      </rPr>
      <t>9</t>
    </r>
    <r>
      <rPr>
        <sz val="10"/>
        <rFont val="宋体"/>
        <charset val="134"/>
      </rPr>
      <t>号</t>
    </r>
    <r>
      <rPr>
        <sz val="10"/>
        <rFont val="Times New Roman"/>
        <charset val="134"/>
      </rPr>
      <t>14.535</t>
    </r>
    <r>
      <rPr>
        <sz val="10"/>
        <rFont val="宋体"/>
        <charset val="134"/>
      </rPr>
      <t>千瓦分布式光伏发电项目</t>
    </r>
  </si>
  <si>
    <t>叶锡昌</t>
  </si>
  <si>
    <r>
      <rPr>
        <sz val="10"/>
        <rFont val="宋体"/>
        <charset val="134"/>
      </rPr>
      <t>叶锡昌佛山市南海区狮山镇颜峰泗和村岺下七巷</t>
    </r>
    <r>
      <rPr>
        <sz val="10"/>
        <rFont val="Times New Roman"/>
        <charset val="134"/>
      </rPr>
      <t>2</t>
    </r>
    <r>
      <rPr>
        <sz val="10"/>
        <rFont val="宋体"/>
        <charset val="134"/>
      </rPr>
      <t>号</t>
    </r>
    <r>
      <rPr>
        <sz val="10"/>
        <rFont val="Times New Roman"/>
        <charset val="134"/>
      </rPr>
      <t>17.385</t>
    </r>
    <r>
      <rPr>
        <sz val="10"/>
        <rFont val="宋体"/>
        <charset val="134"/>
      </rPr>
      <t>千瓦分布式光伏发电项目</t>
    </r>
  </si>
  <si>
    <t>卢锦权</t>
  </si>
  <si>
    <r>
      <rPr>
        <sz val="10"/>
        <rFont val="宋体"/>
        <charset val="134"/>
      </rPr>
      <t>卢锦权佛山市南海区狮山镇山南上漖西村旧区</t>
    </r>
    <r>
      <rPr>
        <sz val="10"/>
        <rFont val="Times New Roman"/>
        <charset val="134"/>
      </rPr>
      <t>50</t>
    </r>
    <r>
      <rPr>
        <sz val="10"/>
        <rFont val="宋体"/>
        <charset val="134"/>
      </rPr>
      <t>号之一</t>
    </r>
    <r>
      <rPr>
        <sz val="10"/>
        <rFont val="Times New Roman"/>
        <charset val="134"/>
      </rPr>
      <t>15.96</t>
    </r>
    <r>
      <rPr>
        <sz val="10"/>
        <rFont val="宋体"/>
        <charset val="134"/>
      </rPr>
      <t>千瓦分布式光伏发电项目</t>
    </r>
  </si>
  <si>
    <t>梁凤琪</t>
  </si>
  <si>
    <r>
      <rPr>
        <sz val="10"/>
        <rFont val="宋体"/>
        <charset val="134"/>
      </rPr>
      <t>梁凤琪佛山市南海区狮山镇高边南新区西边基南</t>
    </r>
    <r>
      <rPr>
        <sz val="10"/>
        <rFont val="Times New Roman"/>
        <charset val="134"/>
      </rPr>
      <t>11</t>
    </r>
    <r>
      <rPr>
        <sz val="10"/>
        <rFont val="宋体"/>
        <charset val="134"/>
      </rPr>
      <t>巷</t>
    </r>
    <r>
      <rPr>
        <sz val="10"/>
        <rFont val="Times New Roman"/>
        <charset val="134"/>
      </rPr>
      <t>2</t>
    </r>
    <r>
      <rPr>
        <sz val="10"/>
        <rFont val="宋体"/>
        <charset val="134"/>
      </rPr>
      <t>号</t>
    </r>
    <r>
      <rPr>
        <sz val="10"/>
        <rFont val="Times New Roman"/>
        <charset val="134"/>
      </rPr>
      <t>19.04</t>
    </r>
    <r>
      <rPr>
        <sz val="10"/>
        <rFont val="宋体"/>
        <charset val="134"/>
      </rPr>
      <t>千瓦分布式光伏发电项目</t>
    </r>
  </si>
  <si>
    <t>马江华</t>
  </si>
  <si>
    <r>
      <rPr>
        <sz val="10"/>
        <rFont val="宋体"/>
        <charset val="134"/>
      </rPr>
      <t>马江华佛山市南海区狮山镇颜峰二路</t>
    </r>
    <r>
      <rPr>
        <sz val="10"/>
        <rFont val="Times New Roman"/>
        <charset val="134"/>
      </rPr>
      <t>1</t>
    </r>
    <r>
      <rPr>
        <sz val="10"/>
        <rFont val="宋体"/>
        <charset val="134"/>
      </rPr>
      <t>号</t>
    </r>
    <r>
      <rPr>
        <sz val="10"/>
        <rFont val="Times New Roman"/>
        <charset val="134"/>
      </rPr>
      <t>12.54</t>
    </r>
    <r>
      <rPr>
        <sz val="10"/>
        <rFont val="宋体"/>
        <charset val="134"/>
      </rPr>
      <t>千瓦分布式光伏发电项目</t>
    </r>
  </si>
  <si>
    <t>潘彩女</t>
  </si>
  <si>
    <r>
      <rPr>
        <sz val="10"/>
        <rFont val="宋体"/>
        <charset val="134"/>
      </rPr>
      <t>潘彩女佛山市南海区大沥镇联滘滘口村新一区五巷</t>
    </r>
    <r>
      <rPr>
        <sz val="10"/>
        <rFont val="Times New Roman"/>
        <charset val="134"/>
      </rPr>
      <t>5</t>
    </r>
    <r>
      <rPr>
        <sz val="10"/>
        <rFont val="宋体"/>
        <charset val="134"/>
      </rPr>
      <t>号</t>
    </r>
    <r>
      <rPr>
        <sz val="10"/>
        <rFont val="Times New Roman"/>
        <charset val="134"/>
      </rPr>
      <t>12</t>
    </r>
    <r>
      <rPr>
        <sz val="10"/>
        <rFont val="宋体"/>
        <charset val="134"/>
      </rPr>
      <t>千瓦分布式光伏发电项目</t>
    </r>
  </si>
  <si>
    <t>范纪谦</t>
  </si>
  <si>
    <r>
      <rPr>
        <sz val="10"/>
        <rFont val="宋体"/>
        <charset val="134"/>
      </rPr>
      <t>范纪谦佛山市南海区大沥镇联滘上漖村南新区十九巷</t>
    </r>
    <r>
      <rPr>
        <sz val="10"/>
        <rFont val="Times New Roman"/>
        <charset val="134"/>
      </rPr>
      <t>1</t>
    </r>
    <r>
      <rPr>
        <sz val="10"/>
        <rFont val="宋体"/>
        <charset val="134"/>
      </rPr>
      <t>号</t>
    </r>
    <r>
      <rPr>
        <sz val="10"/>
        <rFont val="Times New Roman"/>
        <charset val="134"/>
      </rPr>
      <t>15.4</t>
    </r>
    <r>
      <rPr>
        <sz val="10"/>
        <rFont val="宋体"/>
        <charset val="134"/>
      </rPr>
      <t>千瓦分布式光伏发电项目</t>
    </r>
  </si>
  <si>
    <t>范纪源</t>
  </si>
  <si>
    <r>
      <rPr>
        <sz val="10"/>
        <rFont val="宋体"/>
        <charset val="134"/>
      </rPr>
      <t>范纪源佛山市南海区大沥镇联滘滘口村东新区十八巷</t>
    </r>
    <r>
      <rPr>
        <sz val="10"/>
        <rFont val="Times New Roman"/>
        <charset val="134"/>
      </rPr>
      <t>2</t>
    </r>
    <r>
      <rPr>
        <sz val="10"/>
        <rFont val="宋体"/>
        <charset val="134"/>
      </rPr>
      <t>号</t>
    </r>
    <r>
      <rPr>
        <sz val="10"/>
        <rFont val="Times New Roman"/>
        <charset val="134"/>
      </rPr>
      <t>17.36</t>
    </r>
    <r>
      <rPr>
        <sz val="10"/>
        <rFont val="宋体"/>
        <charset val="134"/>
      </rPr>
      <t>千瓦分布式光伏发电项目</t>
    </r>
  </si>
  <si>
    <t>何秀珊</t>
  </si>
  <si>
    <r>
      <rPr>
        <sz val="10"/>
        <rFont val="宋体"/>
        <charset val="134"/>
      </rPr>
      <t>何秀珊佛山市南海区里水镇康宁路</t>
    </r>
    <r>
      <rPr>
        <sz val="10"/>
        <rFont val="Times New Roman"/>
        <charset val="134"/>
      </rPr>
      <t>19</t>
    </r>
    <r>
      <rPr>
        <sz val="10"/>
        <rFont val="宋体"/>
        <charset val="134"/>
      </rPr>
      <t>号</t>
    </r>
    <r>
      <rPr>
        <sz val="10"/>
        <rFont val="Times New Roman"/>
        <charset val="134"/>
      </rPr>
      <t>14.88</t>
    </r>
    <r>
      <rPr>
        <sz val="10"/>
        <rFont val="宋体"/>
        <charset val="134"/>
      </rPr>
      <t>千瓦分布式光伏发电项目</t>
    </r>
  </si>
  <si>
    <r>
      <rPr>
        <sz val="10"/>
        <rFont val="宋体"/>
        <charset val="134"/>
      </rPr>
      <t>何秀珊佛山市南海区里水镇东升路北十二街十二号</t>
    </r>
    <r>
      <rPr>
        <sz val="10"/>
        <rFont val="Times New Roman"/>
        <charset val="134"/>
      </rPr>
      <t>5.27</t>
    </r>
    <r>
      <rPr>
        <sz val="10"/>
        <rFont val="宋体"/>
        <charset val="134"/>
      </rPr>
      <t>千瓦分布式光伏发电项目</t>
    </r>
  </si>
  <si>
    <t>邓源津</t>
  </si>
  <si>
    <r>
      <rPr>
        <sz val="10"/>
        <rFont val="宋体"/>
        <charset val="134"/>
      </rPr>
      <t>邓源津佛山市南海区里水镇流潮水口村姓邓</t>
    </r>
    <r>
      <rPr>
        <sz val="10"/>
        <rFont val="Times New Roman"/>
        <charset val="134"/>
      </rPr>
      <t>13</t>
    </r>
    <r>
      <rPr>
        <sz val="10"/>
        <rFont val="宋体"/>
        <charset val="134"/>
      </rPr>
      <t>号之二</t>
    </r>
    <r>
      <rPr>
        <sz val="10"/>
        <rFont val="Times New Roman"/>
        <charset val="134"/>
      </rPr>
      <t>12.285</t>
    </r>
    <r>
      <rPr>
        <sz val="10"/>
        <rFont val="宋体"/>
        <charset val="134"/>
      </rPr>
      <t>千瓦分布式光伏发电项目</t>
    </r>
  </si>
  <si>
    <t>邓淑芳</t>
  </si>
  <si>
    <r>
      <rPr>
        <sz val="10"/>
        <rFont val="宋体"/>
        <charset val="134"/>
      </rPr>
      <t>邓淑芳佛山市南海区丹灶城区民丰路南</t>
    </r>
    <r>
      <rPr>
        <sz val="10"/>
        <rFont val="Times New Roman"/>
        <charset val="134"/>
      </rPr>
      <t>1</t>
    </r>
    <r>
      <rPr>
        <sz val="10"/>
        <rFont val="宋体"/>
        <charset val="134"/>
      </rPr>
      <t>号之一</t>
    </r>
    <r>
      <rPr>
        <sz val="10"/>
        <rFont val="Times New Roman"/>
        <charset val="134"/>
      </rPr>
      <t>11.34</t>
    </r>
    <r>
      <rPr>
        <sz val="10"/>
        <rFont val="宋体"/>
        <charset val="134"/>
      </rPr>
      <t>千瓦分布式光伏发电项目</t>
    </r>
  </si>
  <si>
    <t>陈静华</t>
  </si>
  <si>
    <r>
      <rPr>
        <sz val="10"/>
        <rFont val="宋体"/>
        <charset val="134"/>
      </rPr>
      <t>陈静华佛山市南海区丹灶镇赤坎村开发区</t>
    </r>
    <r>
      <rPr>
        <sz val="10"/>
        <rFont val="Times New Roman"/>
        <charset val="134"/>
      </rPr>
      <t>21</t>
    </r>
    <r>
      <rPr>
        <sz val="10"/>
        <rFont val="宋体"/>
        <charset val="134"/>
      </rPr>
      <t>千瓦分布式光伏发电项目</t>
    </r>
  </si>
  <si>
    <t>黄国华</t>
  </si>
  <si>
    <r>
      <rPr>
        <sz val="10"/>
        <rFont val="宋体"/>
        <charset val="134"/>
      </rPr>
      <t>黄国华佛山市南海区大沥镇联滘滘口村新二区十八巷</t>
    </r>
    <r>
      <rPr>
        <sz val="10"/>
        <rFont val="Times New Roman"/>
        <charset val="134"/>
      </rPr>
      <t>7</t>
    </r>
    <r>
      <rPr>
        <sz val="10"/>
        <rFont val="宋体"/>
        <charset val="134"/>
      </rPr>
      <t>号</t>
    </r>
    <r>
      <rPr>
        <sz val="10"/>
        <rFont val="Times New Roman"/>
        <charset val="134"/>
      </rPr>
      <t>6</t>
    </r>
    <r>
      <rPr>
        <sz val="10"/>
        <rFont val="宋体"/>
        <charset val="134"/>
      </rPr>
      <t>千瓦分布式光伏发电项目</t>
    </r>
  </si>
  <si>
    <t>邵俊皓</t>
  </si>
  <si>
    <r>
      <rPr>
        <sz val="10"/>
        <rFont val="宋体"/>
        <charset val="134"/>
      </rPr>
      <t>邵俊皓佛山市南海区桂城街林岳社区街头隔塘坊</t>
    </r>
    <r>
      <rPr>
        <sz val="10"/>
        <rFont val="Times New Roman"/>
        <charset val="134"/>
      </rPr>
      <t>122</t>
    </r>
    <r>
      <rPr>
        <sz val="10"/>
        <rFont val="宋体"/>
        <charset val="134"/>
      </rPr>
      <t>号</t>
    </r>
    <r>
      <rPr>
        <sz val="10"/>
        <rFont val="Times New Roman"/>
        <charset val="134"/>
      </rPr>
      <t>10</t>
    </r>
    <r>
      <rPr>
        <sz val="10"/>
        <rFont val="宋体"/>
        <charset val="134"/>
      </rPr>
      <t>千瓦分布式光伏发电项目</t>
    </r>
  </si>
  <si>
    <t>莫海勇</t>
  </si>
  <si>
    <r>
      <rPr>
        <sz val="10"/>
        <rFont val="宋体"/>
        <charset val="134"/>
      </rPr>
      <t>莫海勇佛山市南海区丹灶镇罗行杜家村小组</t>
    </r>
    <r>
      <rPr>
        <sz val="10"/>
        <rFont val="Times New Roman"/>
        <charset val="134"/>
      </rPr>
      <t>15.12</t>
    </r>
    <r>
      <rPr>
        <sz val="10"/>
        <rFont val="宋体"/>
        <charset val="134"/>
      </rPr>
      <t>千瓦分布式光伏发电项目</t>
    </r>
  </si>
  <si>
    <t>何志广</t>
  </si>
  <si>
    <r>
      <rPr>
        <sz val="10"/>
        <rFont val="宋体"/>
        <charset val="134"/>
      </rPr>
      <t>何志广佛山市南海区西樵镇坑边村坑边街</t>
    </r>
    <r>
      <rPr>
        <sz val="10"/>
        <rFont val="Times New Roman"/>
        <charset val="134"/>
      </rPr>
      <t>105</t>
    </r>
    <r>
      <rPr>
        <sz val="10"/>
        <rFont val="宋体"/>
        <charset val="134"/>
      </rPr>
      <t>号对面</t>
    </r>
    <r>
      <rPr>
        <sz val="10"/>
        <rFont val="Times New Roman"/>
        <charset val="134"/>
      </rPr>
      <t>5.3</t>
    </r>
    <r>
      <rPr>
        <sz val="10"/>
        <rFont val="宋体"/>
        <charset val="134"/>
      </rPr>
      <t>千瓦分布式光伏发电项目</t>
    </r>
  </si>
  <si>
    <t>麦智坚</t>
  </si>
  <si>
    <r>
      <rPr>
        <sz val="10"/>
        <rFont val="宋体"/>
        <charset val="134"/>
      </rPr>
      <t>麦智坚佛山市南海区西樵镇爱国沙涌村沙东二巷</t>
    </r>
    <r>
      <rPr>
        <sz val="10"/>
        <rFont val="Times New Roman"/>
        <charset val="134"/>
      </rPr>
      <t>12</t>
    </r>
    <r>
      <rPr>
        <sz val="10"/>
        <rFont val="宋体"/>
        <charset val="134"/>
      </rPr>
      <t>号</t>
    </r>
    <r>
      <rPr>
        <sz val="10"/>
        <rFont val="Times New Roman"/>
        <charset val="134"/>
      </rPr>
      <t>16.8</t>
    </r>
    <r>
      <rPr>
        <sz val="10"/>
        <rFont val="宋体"/>
        <charset val="134"/>
      </rPr>
      <t>千瓦分布式光伏发电项目</t>
    </r>
  </si>
  <si>
    <t>岑志峰</t>
  </si>
  <si>
    <r>
      <rPr>
        <sz val="10"/>
        <rFont val="宋体"/>
        <charset val="134"/>
      </rPr>
      <t>岑志峰佛山市南海区西樵镇官山海北东路</t>
    </r>
    <r>
      <rPr>
        <sz val="10"/>
        <rFont val="Times New Roman"/>
        <charset val="134"/>
      </rPr>
      <t>117</t>
    </r>
    <r>
      <rPr>
        <sz val="10"/>
        <rFont val="宋体"/>
        <charset val="134"/>
      </rPr>
      <t>号</t>
    </r>
    <r>
      <rPr>
        <sz val="10"/>
        <rFont val="Times New Roman"/>
        <charset val="134"/>
      </rPr>
      <t>15</t>
    </r>
    <r>
      <rPr>
        <sz val="10"/>
        <rFont val="宋体"/>
        <charset val="134"/>
      </rPr>
      <t>千瓦分布式光伏发电项目</t>
    </r>
  </si>
  <si>
    <t>黎永全</t>
  </si>
  <si>
    <r>
      <rPr>
        <sz val="10"/>
        <rFont val="宋体"/>
        <charset val="134"/>
      </rPr>
      <t>黎永全佛山市南海区西樵镇岭西羔舟村</t>
    </r>
    <r>
      <rPr>
        <sz val="10"/>
        <rFont val="Times New Roman"/>
        <charset val="134"/>
      </rPr>
      <t>79</t>
    </r>
    <r>
      <rPr>
        <sz val="10"/>
        <rFont val="宋体"/>
        <charset val="134"/>
      </rPr>
      <t>号</t>
    </r>
    <r>
      <rPr>
        <sz val="10"/>
        <rFont val="Times New Roman"/>
        <charset val="134"/>
      </rPr>
      <t>15.6</t>
    </r>
    <r>
      <rPr>
        <sz val="10"/>
        <rFont val="宋体"/>
        <charset val="134"/>
      </rPr>
      <t>千瓦分布式光伏发电项目</t>
    </r>
  </si>
  <si>
    <t>陈友钊</t>
  </si>
  <si>
    <r>
      <rPr>
        <sz val="10"/>
        <rFont val="宋体"/>
        <charset val="134"/>
      </rPr>
      <t>陈友钊佛山市南海区西樵镇简村联新豪义里</t>
    </r>
    <r>
      <rPr>
        <sz val="10"/>
        <rFont val="Times New Roman"/>
        <charset val="134"/>
      </rPr>
      <t>7</t>
    </r>
    <r>
      <rPr>
        <sz val="10"/>
        <rFont val="宋体"/>
        <charset val="134"/>
      </rPr>
      <t>号</t>
    </r>
    <r>
      <rPr>
        <sz val="10"/>
        <rFont val="Times New Roman"/>
        <charset val="134"/>
      </rPr>
      <t>11.4</t>
    </r>
    <r>
      <rPr>
        <sz val="10"/>
        <rFont val="宋体"/>
        <charset val="134"/>
      </rPr>
      <t>千瓦分布式光伏发电项目</t>
    </r>
  </si>
  <si>
    <t>陈庆秋</t>
  </si>
  <si>
    <t>潘兆洪</t>
  </si>
  <si>
    <r>
      <rPr>
        <sz val="10"/>
        <rFont val="宋体"/>
        <charset val="134"/>
      </rPr>
      <t>陈海明佛山市南海区九江镇新龙龙涌村北约</t>
    </r>
    <r>
      <rPr>
        <sz val="10"/>
        <rFont val="Times New Roman"/>
        <charset val="134"/>
      </rPr>
      <t>27</t>
    </r>
    <r>
      <rPr>
        <sz val="10"/>
        <rFont val="宋体"/>
        <charset val="134"/>
      </rPr>
      <t>号</t>
    </r>
    <r>
      <rPr>
        <sz val="10"/>
        <rFont val="Times New Roman"/>
        <charset val="134"/>
      </rPr>
      <t>17.1</t>
    </r>
    <r>
      <rPr>
        <sz val="10"/>
        <rFont val="宋体"/>
        <charset val="134"/>
      </rPr>
      <t>千瓦分布式光伏发电项目</t>
    </r>
  </si>
  <si>
    <t>冯铭辉</t>
  </si>
  <si>
    <r>
      <rPr>
        <sz val="10"/>
        <rFont val="宋体"/>
        <charset val="134"/>
      </rPr>
      <t>冯铭辉佛山市南海区丹灶镇石联社区居民委员会西村民小组开发区街九号</t>
    </r>
    <r>
      <rPr>
        <sz val="10"/>
        <rFont val="Times New Roman"/>
        <charset val="134"/>
      </rPr>
      <t>10.1</t>
    </r>
    <r>
      <rPr>
        <sz val="10"/>
        <rFont val="宋体"/>
        <charset val="134"/>
      </rPr>
      <t>千瓦分布式光伏发电项目</t>
    </r>
  </si>
  <si>
    <t>冯焯鸿</t>
  </si>
  <si>
    <t>梁杏仪</t>
  </si>
  <si>
    <r>
      <rPr>
        <sz val="10"/>
        <rFont val="宋体"/>
        <charset val="134"/>
      </rPr>
      <t>梁杏仪佛山市南海区里水镇大冲忠厚村洪水塘</t>
    </r>
    <r>
      <rPr>
        <sz val="10"/>
        <rFont val="Times New Roman"/>
        <charset val="134"/>
      </rPr>
      <t>2</t>
    </r>
    <r>
      <rPr>
        <sz val="10"/>
        <rFont val="宋体"/>
        <charset val="134"/>
      </rPr>
      <t>号</t>
    </r>
    <r>
      <rPr>
        <sz val="10"/>
        <rFont val="Times New Roman"/>
        <charset val="134"/>
      </rPr>
      <t>12.32</t>
    </r>
    <r>
      <rPr>
        <sz val="10"/>
        <rFont val="宋体"/>
        <charset val="134"/>
      </rPr>
      <t>千瓦分布式光伏发电项目</t>
    </r>
  </si>
  <si>
    <t>李跃翔</t>
  </si>
  <si>
    <r>
      <rPr>
        <sz val="10"/>
        <rFont val="宋体"/>
        <charset val="134"/>
      </rPr>
      <t>李跃翔佛山市南海区九江镇沙头北村向明村大巷</t>
    </r>
    <r>
      <rPr>
        <sz val="10"/>
        <rFont val="Times New Roman"/>
        <charset val="134"/>
      </rPr>
      <t>7</t>
    </r>
    <r>
      <rPr>
        <sz val="10"/>
        <rFont val="宋体"/>
        <charset val="134"/>
      </rPr>
      <t>号</t>
    </r>
    <r>
      <rPr>
        <sz val="10"/>
        <rFont val="Times New Roman"/>
        <charset val="134"/>
      </rPr>
      <t>5.22</t>
    </r>
    <r>
      <rPr>
        <sz val="10"/>
        <rFont val="宋体"/>
        <charset val="134"/>
      </rPr>
      <t>千瓦分布式光伏发电项目</t>
    </r>
  </si>
  <si>
    <t>黄远星</t>
  </si>
  <si>
    <r>
      <rPr>
        <sz val="10"/>
        <rFont val="宋体"/>
        <charset val="134"/>
      </rPr>
      <t>黄远星佛山市南海区丹灶镇金沙罗行塘口村十五巷</t>
    </r>
    <r>
      <rPr>
        <sz val="10"/>
        <rFont val="Times New Roman"/>
        <charset val="134"/>
      </rPr>
      <t>4</t>
    </r>
    <r>
      <rPr>
        <sz val="10"/>
        <rFont val="宋体"/>
        <charset val="134"/>
      </rPr>
      <t>号</t>
    </r>
    <r>
      <rPr>
        <sz val="10"/>
        <rFont val="Times New Roman"/>
        <charset val="134"/>
      </rPr>
      <t>9.44</t>
    </r>
    <r>
      <rPr>
        <sz val="10"/>
        <rFont val="宋体"/>
        <charset val="134"/>
      </rPr>
      <t>千瓦分布式光伏发电项目</t>
    </r>
  </si>
  <si>
    <t>林效星</t>
  </si>
  <si>
    <r>
      <rPr>
        <sz val="10"/>
        <rFont val="宋体"/>
        <charset val="134"/>
      </rPr>
      <t>林效星佛山市南海区里水镇大冲忠厚忠二新村</t>
    </r>
    <r>
      <rPr>
        <sz val="10"/>
        <rFont val="Times New Roman"/>
        <charset val="134"/>
      </rPr>
      <t>137</t>
    </r>
    <r>
      <rPr>
        <sz val="10"/>
        <rFont val="宋体"/>
        <charset val="134"/>
      </rPr>
      <t>号</t>
    </r>
    <r>
      <rPr>
        <sz val="10"/>
        <rFont val="Times New Roman"/>
        <charset val="134"/>
      </rPr>
      <t>18.48</t>
    </r>
    <r>
      <rPr>
        <sz val="10"/>
        <rFont val="宋体"/>
        <charset val="134"/>
      </rPr>
      <t>千瓦分布式光伏发电项目</t>
    </r>
  </si>
  <si>
    <t>黄善琴</t>
  </si>
  <si>
    <r>
      <rPr>
        <sz val="10"/>
        <rFont val="宋体"/>
        <charset val="134"/>
      </rPr>
      <t>黄善琴佛山市南海区里水镇北沙鹤暖岗村鹤东新村一</t>
    </r>
    <r>
      <rPr>
        <sz val="10"/>
        <rFont val="Times New Roman"/>
        <charset val="134"/>
      </rPr>
      <t>1</t>
    </r>
    <r>
      <rPr>
        <sz val="10"/>
        <rFont val="宋体"/>
        <charset val="134"/>
      </rPr>
      <t>巷</t>
    </r>
    <r>
      <rPr>
        <sz val="10"/>
        <rFont val="Times New Roman"/>
        <charset val="134"/>
      </rPr>
      <t>1</t>
    </r>
    <r>
      <rPr>
        <sz val="10"/>
        <rFont val="宋体"/>
        <charset val="134"/>
      </rPr>
      <t>号</t>
    </r>
    <r>
      <rPr>
        <sz val="10"/>
        <rFont val="Times New Roman"/>
        <charset val="134"/>
      </rPr>
      <t>15.12</t>
    </r>
    <r>
      <rPr>
        <sz val="10"/>
        <rFont val="宋体"/>
        <charset val="134"/>
      </rPr>
      <t>千瓦分布式光伏发电项目</t>
    </r>
  </si>
  <si>
    <t>李耀新</t>
  </si>
  <si>
    <r>
      <rPr>
        <sz val="10"/>
        <rFont val="宋体"/>
        <charset val="134"/>
      </rPr>
      <t>李耀新佛山市南海区里水镇和顺鹤峰村西向二街十巷</t>
    </r>
    <r>
      <rPr>
        <sz val="10"/>
        <rFont val="Times New Roman"/>
        <charset val="134"/>
      </rPr>
      <t>27</t>
    </r>
    <r>
      <rPr>
        <sz val="10"/>
        <rFont val="宋体"/>
        <charset val="134"/>
      </rPr>
      <t>号</t>
    </r>
    <r>
      <rPr>
        <sz val="10"/>
        <rFont val="Times New Roman"/>
        <charset val="134"/>
      </rPr>
      <t>6.6</t>
    </r>
    <r>
      <rPr>
        <sz val="10"/>
        <rFont val="宋体"/>
        <charset val="134"/>
      </rPr>
      <t>千瓦分布式光伏发电项目</t>
    </r>
  </si>
  <si>
    <t>陈志浩</t>
  </si>
  <si>
    <r>
      <rPr>
        <sz val="10"/>
        <rFont val="宋体"/>
        <charset val="134"/>
      </rPr>
      <t>陈志浩佛山市南海区里水镇和顺小布赤岗村西街四巷</t>
    </r>
    <r>
      <rPr>
        <sz val="10"/>
        <rFont val="Times New Roman"/>
        <charset val="134"/>
      </rPr>
      <t>16</t>
    </r>
    <r>
      <rPr>
        <sz val="10"/>
        <rFont val="宋体"/>
        <charset val="134"/>
      </rPr>
      <t>号</t>
    </r>
    <r>
      <rPr>
        <sz val="10"/>
        <rFont val="Times New Roman"/>
        <charset val="134"/>
      </rPr>
      <t>13.2</t>
    </r>
    <r>
      <rPr>
        <sz val="10"/>
        <rFont val="宋体"/>
        <charset val="134"/>
      </rPr>
      <t>千瓦分布式光伏发电项目</t>
    </r>
  </si>
  <si>
    <t>区德迁</t>
  </si>
  <si>
    <r>
      <rPr>
        <sz val="10"/>
        <rFont val="宋体"/>
        <charset val="134"/>
      </rPr>
      <t>区德迁佛山市南海区西樵镇西樵村吉水村民小组十六街</t>
    </r>
    <r>
      <rPr>
        <sz val="10"/>
        <rFont val="Times New Roman"/>
        <charset val="134"/>
      </rPr>
      <t>28</t>
    </r>
    <r>
      <rPr>
        <sz val="10"/>
        <rFont val="宋体"/>
        <charset val="134"/>
      </rPr>
      <t>号</t>
    </r>
    <r>
      <rPr>
        <sz val="10"/>
        <rFont val="Times New Roman"/>
        <charset val="134"/>
      </rPr>
      <t>17</t>
    </r>
    <r>
      <rPr>
        <sz val="10"/>
        <rFont val="宋体"/>
        <charset val="134"/>
      </rPr>
      <t>千瓦分布式光伏发电项目</t>
    </r>
  </si>
  <si>
    <t>李汉金</t>
  </si>
  <si>
    <r>
      <rPr>
        <sz val="10"/>
        <rFont val="宋体"/>
        <charset val="134"/>
      </rPr>
      <t>李汉金佛山市南海区大沥镇凤池小布新区五巷</t>
    </r>
    <r>
      <rPr>
        <sz val="10"/>
        <rFont val="Times New Roman"/>
        <charset val="134"/>
      </rPr>
      <t>2</t>
    </r>
    <r>
      <rPr>
        <sz val="10"/>
        <rFont val="宋体"/>
        <charset val="134"/>
      </rPr>
      <t>号</t>
    </r>
    <r>
      <rPr>
        <sz val="10"/>
        <rFont val="Times New Roman"/>
        <charset val="134"/>
      </rPr>
      <t>10.08</t>
    </r>
    <r>
      <rPr>
        <sz val="10"/>
        <rFont val="宋体"/>
        <charset val="134"/>
      </rPr>
      <t>千瓦分布式光伏发电项目</t>
    </r>
  </si>
  <si>
    <t>关永昌</t>
  </si>
  <si>
    <r>
      <rPr>
        <sz val="10"/>
        <rFont val="宋体"/>
        <charset val="134"/>
      </rPr>
      <t>关永昌佛山市南海区九江镇沙头英明忠义村东新六巷</t>
    </r>
    <r>
      <rPr>
        <sz val="10"/>
        <rFont val="Times New Roman"/>
        <charset val="134"/>
      </rPr>
      <t>15</t>
    </r>
    <r>
      <rPr>
        <sz val="10"/>
        <rFont val="宋体"/>
        <charset val="134"/>
      </rPr>
      <t>号</t>
    </r>
    <r>
      <rPr>
        <sz val="10"/>
        <rFont val="Times New Roman"/>
        <charset val="134"/>
      </rPr>
      <t>13.475</t>
    </r>
    <r>
      <rPr>
        <sz val="10"/>
        <rFont val="宋体"/>
        <charset val="134"/>
      </rPr>
      <t>千瓦分布式光伏发电项目</t>
    </r>
  </si>
  <si>
    <t>关建昌</t>
  </si>
  <si>
    <r>
      <rPr>
        <sz val="10"/>
        <rFont val="宋体"/>
        <charset val="134"/>
      </rPr>
      <t>关建昌佛山市南海区九江镇英明忠义村东便对涌</t>
    </r>
    <r>
      <rPr>
        <sz val="10"/>
        <rFont val="Times New Roman"/>
        <charset val="134"/>
      </rPr>
      <t>15</t>
    </r>
    <r>
      <rPr>
        <sz val="10"/>
        <rFont val="宋体"/>
        <charset val="134"/>
      </rPr>
      <t>巷</t>
    </r>
    <r>
      <rPr>
        <sz val="10"/>
        <rFont val="Times New Roman"/>
        <charset val="134"/>
      </rPr>
      <t>2</t>
    </r>
    <r>
      <rPr>
        <sz val="10"/>
        <rFont val="宋体"/>
        <charset val="134"/>
      </rPr>
      <t>号</t>
    </r>
    <r>
      <rPr>
        <sz val="10"/>
        <rFont val="Times New Roman"/>
        <charset val="134"/>
      </rPr>
      <t>20.945</t>
    </r>
    <r>
      <rPr>
        <sz val="10"/>
        <rFont val="宋体"/>
        <charset val="134"/>
      </rPr>
      <t>千瓦分布式光伏发电项目</t>
    </r>
  </si>
  <si>
    <t>何少微</t>
  </si>
  <si>
    <r>
      <rPr>
        <sz val="10"/>
        <rFont val="宋体"/>
        <charset val="134"/>
      </rPr>
      <t>冯志强佛山市南海区九江镇下北李涌村刘家东路</t>
    </r>
    <r>
      <rPr>
        <sz val="10"/>
        <rFont val="Times New Roman"/>
        <charset val="134"/>
      </rPr>
      <t>9</t>
    </r>
    <r>
      <rPr>
        <sz val="10"/>
        <rFont val="宋体"/>
        <charset val="134"/>
      </rPr>
      <t>号</t>
    </r>
    <r>
      <rPr>
        <sz val="10"/>
        <rFont val="Times New Roman"/>
        <charset val="134"/>
      </rPr>
      <t>19.665</t>
    </r>
    <r>
      <rPr>
        <sz val="10"/>
        <rFont val="宋体"/>
        <charset val="134"/>
      </rPr>
      <t>千瓦分布式光伏发电项目</t>
    </r>
  </si>
  <si>
    <t>许炽生</t>
  </si>
  <si>
    <r>
      <rPr>
        <sz val="10"/>
        <rFont val="宋体"/>
        <charset val="134"/>
      </rPr>
      <t>许炽生佛山市南海区大沥镇太平水边村新街一巷</t>
    </r>
    <r>
      <rPr>
        <sz val="10"/>
        <rFont val="Times New Roman"/>
        <charset val="134"/>
      </rPr>
      <t>1</t>
    </r>
    <r>
      <rPr>
        <sz val="10"/>
        <rFont val="宋体"/>
        <charset val="134"/>
      </rPr>
      <t>号之二</t>
    </r>
    <r>
      <rPr>
        <sz val="10"/>
        <rFont val="Times New Roman"/>
        <charset val="134"/>
      </rPr>
      <t>7.84</t>
    </r>
    <r>
      <rPr>
        <sz val="10"/>
        <rFont val="宋体"/>
        <charset val="134"/>
      </rPr>
      <t>千瓦分布式光伏发电项目</t>
    </r>
  </si>
  <si>
    <t>潘享明</t>
  </si>
  <si>
    <r>
      <rPr>
        <sz val="10"/>
        <rFont val="宋体"/>
        <charset val="134"/>
      </rPr>
      <t>潘享明佛山市南海区大沥镇沥东芦村东区十二巷</t>
    </r>
    <r>
      <rPr>
        <sz val="10"/>
        <rFont val="Times New Roman"/>
        <charset val="134"/>
      </rPr>
      <t>1</t>
    </r>
    <r>
      <rPr>
        <sz val="10"/>
        <rFont val="宋体"/>
        <charset val="134"/>
      </rPr>
      <t>号</t>
    </r>
    <r>
      <rPr>
        <sz val="10"/>
        <rFont val="Times New Roman"/>
        <charset val="134"/>
      </rPr>
      <t>5.13</t>
    </r>
    <r>
      <rPr>
        <sz val="10"/>
        <rFont val="宋体"/>
        <charset val="134"/>
      </rPr>
      <t>千瓦分布式光伏发电项目</t>
    </r>
  </si>
  <si>
    <t>游坤莲</t>
  </si>
  <si>
    <r>
      <rPr>
        <sz val="10"/>
        <rFont val="宋体"/>
        <charset val="134"/>
      </rPr>
      <t>游坤莲佛山市南海区里水镇和顺瑶头南向村大街十一巷</t>
    </r>
    <r>
      <rPr>
        <sz val="10"/>
        <rFont val="Times New Roman"/>
        <charset val="134"/>
      </rPr>
      <t>4</t>
    </r>
    <r>
      <rPr>
        <sz val="10"/>
        <rFont val="宋体"/>
        <charset val="134"/>
      </rPr>
      <t>号</t>
    </r>
    <r>
      <rPr>
        <sz val="10"/>
        <rFont val="Times New Roman"/>
        <charset val="134"/>
      </rPr>
      <t>9</t>
    </r>
    <r>
      <rPr>
        <sz val="10"/>
        <rFont val="宋体"/>
        <charset val="134"/>
      </rPr>
      <t>千瓦分布式光伏发电项目</t>
    </r>
  </si>
  <si>
    <t>唐文君</t>
  </si>
  <si>
    <r>
      <rPr>
        <sz val="10"/>
        <rFont val="宋体"/>
        <charset val="134"/>
      </rPr>
      <t>唐文君佛山市南海区里水镇文教兴贤里北东一巷</t>
    </r>
    <r>
      <rPr>
        <sz val="10"/>
        <rFont val="Times New Roman"/>
        <charset val="134"/>
      </rPr>
      <t>1</t>
    </r>
    <r>
      <rPr>
        <sz val="10"/>
        <rFont val="宋体"/>
        <charset val="134"/>
      </rPr>
      <t>号之二</t>
    </r>
    <r>
      <rPr>
        <sz val="10"/>
        <rFont val="Times New Roman"/>
        <charset val="134"/>
      </rPr>
      <t>6.6</t>
    </r>
    <r>
      <rPr>
        <sz val="10"/>
        <rFont val="宋体"/>
        <charset val="134"/>
      </rPr>
      <t>千瓦分布式光伏发电项目</t>
    </r>
  </si>
  <si>
    <t>黄志泉</t>
  </si>
  <si>
    <r>
      <rPr>
        <sz val="10"/>
        <rFont val="宋体"/>
        <charset val="134"/>
      </rPr>
      <t>黄志泉佛山市南海区里水镇和顺岑岗北区十巷</t>
    </r>
    <r>
      <rPr>
        <sz val="10"/>
        <rFont val="Times New Roman"/>
        <charset val="134"/>
      </rPr>
      <t>6</t>
    </r>
    <r>
      <rPr>
        <sz val="10"/>
        <rFont val="宋体"/>
        <charset val="134"/>
      </rPr>
      <t>号</t>
    </r>
    <r>
      <rPr>
        <sz val="10"/>
        <rFont val="Times New Roman"/>
        <charset val="134"/>
      </rPr>
      <t>6.6</t>
    </r>
    <r>
      <rPr>
        <sz val="10"/>
        <rFont val="宋体"/>
        <charset val="134"/>
      </rPr>
      <t>千瓦分布式光伏发电项目</t>
    </r>
  </si>
  <si>
    <t>李航峰</t>
  </si>
  <si>
    <r>
      <rPr>
        <sz val="10"/>
        <rFont val="宋体"/>
        <charset val="134"/>
      </rPr>
      <t>李航峰佛山市南海区大沥镇黄岐村东方新村南七巷</t>
    </r>
    <r>
      <rPr>
        <sz val="10"/>
        <rFont val="Times New Roman"/>
        <charset val="134"/>
      </rPr>
      <t>14</t>
    </r>
    <r>
      <rPr>
        <sz val="10"/>
        <rFont val="宋体"/>
        <charset val="134"/>
      </rPr>
      <t>号</t>
    </r>
    <r>
      <rPr>
        <sz val="10"/>
        <rFont val="Times New Roman"/>
        <charset val="134"/>
      </rPr>
      <t>6.6</t>
    </r>
    <r>
      <rPr>
        <sz val="10"/>
        <rFont val="宋体"/>
        <charset val="134"/>
      </rPr>
      <t>千瓦分布式光伏发电项目</t>
    </r>
  </si>
  <si>
    <t>甘炯能</t>
  </si>
  <si>
    <r>
      <rPr>
        <sz val="10"/>
        <rFont val="宋体"/>
        <charset val="134"/>
      </rPr>
      <t>甘炯能佛山市南海区大沥镇盐步横江下白坭村学智巷</t>
    </r>
    <r>
      <rPr>
        <sz val="10"/>
        <rFont val="Times New Roman"/>
        <charset val="134"/>
      </rPr>
      <t>5</t>
    </r>
    <r>
      <rPr>
        <sz val="10"/>
        <rFont val="宋体"/>
        <charset val="134"/>
      </rPr>
      <t>号</t>
    </r>
    <r>
      <rPr>
        <sz val="10"/>
        <rFont val="Times New Roman"/>
        <charset val="134"/>
      </rPr>
      <t>6.6</t>
    </r>
    <r>
      <rPr>
        <sz val="10"/>
        <rFont val="宋体"/>
        <charset val="134"/>
      </rPr>
      <t>千瓦分布式光伏发电项目</t>
    </r>
  </si>
  <si>
    <t>卢绍忠</t>
  </si>
  <si>
    <r>
      <rPr>
        <sz val="10"/>
        <rFont val="宋体"/>
        <charset val="134"/>
      </rPr>
      <t>卢绍忠佛山市南海区里水镇岗联村蒲南旧村九巷</t>
    </r>
    <r>
      <rPr>
        <sz val="10"/>
        <rFont val="Times New Roman"/>
        <charset val="134"/>
      </rPr>
      <t>4</t>
    </r>
    <r>
      <rPr>
        <sz val="10"/>
        <rFont val="宋体"/>
        <charset val="134"/>
      </rPr>
      <t>号</t>
    </r>
    <r>
      <rPr>
        <sz val="10"/>
        <rFont val="Times New Roman"/>
        <charset val="134"/>
      </rPr>
      <t>3.85</t>
    </r>
    <r>
      <rPr>
        <sz val="10"/>
        <rFont val="宋体"/>
        <charset val="134"/>
      </rPr>
      <t>千瓦分布式光伏发电项目</t>
    </r>
  </si>
  <si>
    <t>陈国铸</t>
  </si>
  <si>
    <r>
      <rPr>
        <sz val="10"/>
        <rFont val="宋体"/>
        <charset val="134"/>
      </rPr>
      <t>陈国铸佛山市南海区桂城街夏南二石岸口村大街</t>
    </r>
    <r>
      <rPr>
        <sz val="10"/>
        <rFont val="Times New Roman"/>
        <charset val="134"/>
      </rPr>
      <t>5</t>
    </r>
    <r>
      <rPr>
        <sz val="10"/>
        <rFont val="宋体"/>
        <charset val="134"/>
      </rPr>
      <t>号</t>
    </r>
    <r>
      <rPr>
        <sz val="10"/>
        <rFont val="Times New Roman"/>
        <charset val="134"/>
      </rPr>
      <t>6.27</t>
    </r>
    <r>
      <rPr>
        <sz val="10"/>
        <rFont val="宋体"/>
        <charset val="134"/>
      </rPr>
      <t>千瓦分布式光伏发电项目</t>
    </r>
  </si>
  <si>
    <t>何锦培</t>
  </si>
  <si>
    <r>
      <rPr>
        <sz val="10"/>
        <rFont val="宋体"/>
        <charset val="134"/>
      </rPr>
      <t>何锦培佛山市南海区桂城平洲夏南一新田地新村一巷</t>
    </r>
    <r>
      <rPr>
        <sz val="10"/>
        <rFont val="Times New Roman"/>
        <charset val="134"/>
      </rPr>
      <t>3</t>
    </r>
    <r>
      <rPr>
        <sz val="10"/>
        <rFont val="宋体"/>
        <charset val="134"/>
      </rPr>
      <t>号</t>
    </r>
    <r>
      <rPr>
        <sz val="10"/>
        <rFont val="Times New Roman"/>
        <charset val="134"/>
      </rPr>
      <t>4.48</t>
    </r>
    <r>
      <rPr>
        <sz val="10"/>
        <rFont val="宋体"/>
        <charset val="134"/>
      </rPr>
      <t>千瓦分布式光伏发电项目</t>
    </r>
  </si>
  <si>
    <t>谭国俭</t>
  </si>
  <si>
    <r>
      <rPr>
        <sz val="10"/>
        <rFont val="宋体"/>
        <charset val="134"/>
      </rPr>
      <t>谭国俭佛山市南海区桂城平洲新村大道东</t>
    </r>
    <r>
      <rPr>
        <sz val="10"/>
        <rFont val="Times New Roman"/>
        <charset val="134"/>
      </rPr>
      <t>35</t>
    </r>
    <r>
      <rPr>
        <sz val="10"/>
        <rFont val="宋体"/>
        <charset val="134"/>
      </rPr>
      <t>巷</t>
    </r>
    <r>
      <rPr>
        <sz val="10"/>
        <rFont val="Times New Roman"/>
        <charset val="134"/>
      </rPr>
      <t>6</t>
    </r>
    <r>
      <rPr>
        <sz val="10"/>
        <rFont val="宋体"/>
        <charset val="134"/>
      </rPr>
      <t>号</t>
    </r>
    <r>
      <rPr>
        <sz val="10"/>
        <rFont val="Times New Roman"/>
        <charset val="134"/>
      </rPr>
      <t>9.97</t>
    </r>
    <r>
      <rPr>
        <sz val="10"/>
        <rFont val="宋体"/>
        <charset val="134"/>
      </rPr>
      <t>千瓦分布式光伏发电项目</t>
    </r>
  </si>
  <si>
    <t>陈竞鹏</t>
  </si>
  <si>
    <r>
      <rPr>
        <sz val="10"/>
        <rFont val="宋体"/>
        <charset val="134"/>
      </rPr>
      <t>陈竞鹏佛山市南海区桂城街夏东社区五房沙东安街</t>
    </r>
    <r>
      <rPr>
        <sz val="10"/>
        <rFont val="Times New Roman"/>
        <charset val="134"/>
      </rPr>
      <t>1</t>
    </r>
    <r>
      <rPr>
        <sz val="10"/>
        <rFont val="宋体"/>
        <charset val="134"/>
      </rPr>
      <t>号</t>
    </r>
    <r>
      <rPr>
        <sz val="10"/>
        <rFont val="Times New Roman"/>
        <charset val="134"/>
      </rPr>
      <t>23.085</t>
    </r>
    <r>
      <rPr>
        <sz val="10"/>
        <rFont val="宋体"/>
        <charset val="134"/>
      </rPr>
      <t>千瓦分布式光伏发电项目</t>
    </r>
  </si>
  <si>
    <t>陈瑞红</t>
  </si>
  <si>
    <r>
      <rPr>
        <sz val="10"/>
        <rFont val="宋体"/>
        <charset val="134"/>
      </rPr>
      <t>陈瑞红佛山市南海区大沥镇凤池凤西村富强二路</t>
    </r>
    <r>
      <rPr>
        <sz val="10"/>
        <rFont val="Times New Roman"/>
        <charset val="134"/>
      </rPr>
      <t>1</t>
    </r>
    <r>
      <rPr>
        <sz val="10"/>
        <rFont val="宋体"/>
        <charset val="134"/>
      </rPr>
      <t>号</t>
    </r>
    <r>
      <rPr>
        <sz val="10"/>
        <rFont val="Times New Roman"/>
        <charset val="134"/>
      </rPr>
      <t>15.12</t>
    </r>
    <r>
      <rPr>
        <sz val="10"/>
        <rFont val="宋体"/>
        <charset val="134"/>
      </rPr>
      <t>千瓦分布式光伏发电项目</t>
    </r>
  </si>
  <si>
    <t>游细光</t>
  </si>
  <si>
    <r>
      <rPr>
        <sz val="10"/>
        <rFont val="宋体"/>
        <charset val="134"/>
      </rPr>
      <t>游细光佛山市南海区里水镇和顺瑶头东南新村一街一巷</t>
    </r>
    <r>
      <rPr>
        <sz val="10"/>
        <rFont val="Times New Roman"/>
        <charset val="134"/>
      </rPr>
      <t>2</t>
    </r>
    <r>
      <rPr>
        <sz val="10"/>
        <rFont val="宋体"/>
        <charset val="134"/>
      </rPr>
      <t>号</t>
    </r>
    <r>
      <rPr>
        <sz val="10"/>
        <rFont val="Times New Roman"/>
        <charset val="134"/>
      </rPr>
      <t>6.6</t>
    </r>
    <r>
      <rPr>
        <sz val="10"/>
        <rFont val="宋体"/>
        <charset val="134"/>
      </rPr>
      <t>千瓦分布式光伏发电项目</t>
    </r>
  </si>
  <si>
    <t>余悦湛</t>
  </si>
  <si>
    <r>
      <rPr>
        <sz val="10"/>
        <rFont val="宋体"/>
        <charset val="134"/>
      </rPr>
      <t>余悦湛佛山市南海区西樵镇太平社区团结社上余大街</t>
    </r>
    <r>
      <rPr>
        <sz val="10"/>
        <rFont val="Times New Roman"/>
        <charset val="134"/>
      </rPr>
      <t>19</t>
    </r>
    <r>
      <rPr>
        <sz val="10"/>
        <rFont val="宋体"/>
        <charset val="134"/>
      </rPr>
      <t>号</t>
    </r>
    <r>
      <rPr>
        <sz val="10"/>
        <rFont val="Times New Roman"/>
        <charset val="134"/>
      </rPr>
      <t>14.1</t>
    </r>
    <r>
      <rPr>
        <sz val="10"/>
        <rFont val="宋体"/>
        <charset val="134"/>
      </rPr>
      <t>千瓦分布式光伏发电项目</t>
    </r>
  </si>
  <si>
    <t>曾振安</t>
  </si>
  <si>
    <r>
      <rPr>
        <sz val="10"/>
        <rFont val="宋体"/>
        <charset val="134"/>
      </rPr>
      <t>曾振安佛山市南海区大沥镇沥北沥头新区大街二巷</t>
    </r>
    <r>
      <rPr>
        <sz val="10"/>
        <rFont val="Times New Roman"/>
        <charset val="134"/>
      </rPr>
      <t>5</t>
    </r>
    <r>
      <rPr>
        <sz val="10"/>
        <rFont val="宋体"/>
        <charset val="134"/>
      </rPr>
      <t>号</t>
    </r>
    <r>
      <rPr>
        <sz val="10"/>
        <rFont val="Times New Roman"/>
        <charset val="134"/>
      </rPr>
      <t>17.08</t>
    </r>
    <r>
      <rPr>
        <sz val="10"/>
        <rFont val="宋体"/>
        <charset val="134"/>
      </rPr>
      <t>千瓦分布式光伏发电项目</t>
    </r>
  </si>
  <si>
    <t>梁文柱</t>
  </si>
  <si>
    <r>
      <rPr>
        <sz val="10"/>
        <rFont val="宋体"/>
        <charset val="134"/>
      </rPr>
      <t>梁国全佛山市南海区西樵镇崇南荷涌村安定南街</t>
    </r>
    <r>
      <rPr>
        <sz val="10"/>
        <rFont val="Times New Roman"/>
        <charset val="134"/>
      </rPr>
      <t>5</t>
    </r>
    <r>
      <rPr>
        <sz val="10"/>
        <rFont val="宋体"/>
        <charset val="134"/>
      </rPr>
      <t>号</t>
    </r>
    <r>
      <rPr>
        <sz val="10"/>
        <rFont val="Times New Roman"/>
        <charset val="134"/>
      </rPr>
      <t>16</t>
    </r>
    <r>
      <rPr>
        <sz val="10"/>
        <rFont val="宋体"/>
        <charset val="134"/>
      </rPr>
      <t>千瓦分布式光伏发电项目</t>
    </r>
  </si>
  <si>
    <t>郭锡华</t>
  </si>
  <si>
    <r>
      <rPr>
        <sz val="10"/>
        <rFont val="宋体"/>
        <charset val="134"/>
      </rPr>
      <t>郭锡华佛山市南海区大沥镇谢边瓜步汛村新街十三巷</t>
    </r>
    <r>
      <rPr>
        <sz val="10"/>
        <rFont val="Times New Roman"/>
        <charset val="134"/>
      </rPr>
      <t>4</t>
    </r>
    <r>
      <rPr>
        <sz val="10"/>
        <rFont val="宋体"/>
        <charset val="134"/>
      </rPr>
      <t>号</t>
    </r>
    <r>
      <rPr>
        <sz val="10"/>
        <rFont val="Times New Roman"/>
        <charset val="134"/>
      </rPr>
      <t>5.5</t>
    </r>
    <r>
      <rPr>
        <sz val="10"/>
        <rFont val="宋体"/>
        <charset val="134"/>
      </rPr>
      <t>千瓦分布式光伏发电项目</t>
    </r>
  </si>
  <si>
    <t>林耀勋</t>
  </si>
  <si>
    <r>
      <rPr>
        <sz val="10"/>
        <rFont val="宋体"/>
        <charset val="134"/>
      </rPr>
      <t>林耀勋佛山市南海区大沥镇雅瑶罗城村大街南</t>
    </r>
    <r>
      <rPr>
        <sz val="10"/>
        <rFont val="Times New Roman"/>
        <charset val="134"/>
      </rPr>
      <t>6</t>
    </r>
    <r>
      <rPr>
        <sz val="10"/>
        <rFont val="宋体"/>
        <charset val="134"/>
      </rPr>
      <t>巷</t>
    </r>
    <r>
      <rPr>
        <sz val="10"/>
        <rFont val="Times New Roman"/>
        <charset val="134"/>
      </rPr>
      <t>1</t>
    </r>
    <r>
      <rPr>
        <sz val="10"/>
        <rFont val="宋体"/>
        <charset val="134"/>
      </rPr>
      <t>号</t>
    </r>
    <r>
      <rPr>
        <sz val="10"/>
        <rFont val="Times New Roman"/>
        <charset val="134"/>
      </rPr>
      <t>8.37</t>
    </r>
    <r>
      <rPr>
        <sz val="10"/>
        <rFont val="宋体"/>
        <charset val="134"/>
      </rPr>
      <t>千瓦分布式光伏发电项目</t>
    </r>
  </si>
  <si>
    <t>曾国潘</t>
  </si>
  <si>
    <r>
      <rPr>
        <sz val="10"/>
        <rFont val="宋体"/>
        <charset val="134"/>
      </rPr>
      <t>曾国潘佛山市南海区桂城街道岗社区东约南大六巷</t>
    </r>
    <r>
      <rPr>
        <sz val="10"/>
        <rFont val="Times New Roman"/>
        <charset val="134"/>
      </rPr>
      <t>62</t>
    </r>
    <r>
      <rPr>
        <sz val="10"/>
        <rFont val="宋体"/>
        <charset val="134"/>
      </rPr>
      <t>号</t>
    </r>
    <r>
      <rPr>
        <sz val="10"/>
        <rFont val="Times New Roman"/>
        <charset val="134"/>
      </rPr>
      <t>11.2</t>
    </r>
    <r>
      <rPr>
        <sz val="10"/>
        <rFont val="宋体"/>
        <charset val="134"/>
      </rPr>
      <t>千瓦分布式光伏发电项目</t>
    </r>
  </si>
  <si>
    <t>吕富明</t>
  </si>
  <si>
    <r>
      <rPr>
        <sz val="10"/>
        <rFont val="宋体"/>
        <charset val="134"/>
      </rPr>
      <t>吕富明佛山市南海区罗村街道边上联村曾家西二巷</t>
    </r>
    <r>
      <rPr>
        <sz val="10"/>
        <rFont val="Times New Roman"/>
        <charset val="134"/>
      </rPr>
      <t>2</t>
    </r>
    <r>
      <rPr>
        <sz val="10"/>
        <rFont val="宋体"/>
        <charset val="134"/>
      </rPr>
      <t>号</t>
    </r>
    <r>
      <rPr>
        <sz val="10"/>
        <rFont val="Times New Roman"/>
        <charset val="134"/>
      </rPr>
      <t>15</t>
    </r>
    <r>
      <rPr>
        <sz val="10"/>
        <rFont val="宋体"/>
        <charset val="134"/>
      </rPr>
      <t>千瓦分布式光伏发电项目</t>
    </r>
  </si>
  <si>
    <t>吕柏杰</t>
  </si>
  <si>
    <t>周永恩</t>
  </si>
  <si>
    <r>
      <rPr>
        <sz val="10"/>
        <rFont val="宋体"/>
        <charset val="134"/>
      </rPr>
      <t>周永恩佛山市南海区桂城街夏东社区孔溪公路边街</t>
    </r>
    <r>
      <rPr>
        <sz val="10"/>
        <rFont val="Times New Roman"/>
        <charset val="134"/>
      </rPr>
      <t>6</t>
    </r>
    <r>
      <rPr>
        <sz val="10"/>
        <rFont val="宋体"/>
        <charset val="134"/>
      </rPr>
      <t>号</t>
    </r>
    <r>
      <rPr>
        <sz val="10"/>
        <rFont val="Times New Roman"/>
        <charset val="134"/>
      </rPr>
      <t>7.68</t>
    </r>
    <r>
      <rPr>
        <sz val="10"/>
        <rFont val="宋体"/>
        <charset val="134"/>
      </rPr>
      <t>千瓦分布式光伏发电项目</t>
    </r>
  </si>
  <si>
    <t>谢俊勇</t>
  </si>
  <si>
    <r>
      <rPr>
        <sz val="10"/>
        <rFont val="宋体"/>
        <charset val="134"/>
      </rPr>
      <t>谢俊勇佛山市南海区里水镇赤山谢溪村</t>
    </r>
    <r>
      <rPr>
        <sz val="10"/>
        <rFont val="Times New Roman"/>
        <charset val="134"/>
      </rPr>
      <t>55</t>
    </r>
    <r>
      <rPr>
        <sz val="10"/>
        <rFont val="宋体"/>
        <charset val="134"/>
      </rPr>
      <t>号</t>
    </r>
    <r>
      <rPr>
        <sz val="10"/>
        <rFont val="Times New Roman"/>
        <charset val="134"/>
      </rPr>
      <t>6</t>
    </r>
    <r>
      <rPr>
        <sz val="10"/>
        <rFont val="宋体"/>
        <charset val="134"/>
      </rPr>
      <t>千瓦分布式光伏发电项目</t>
    </r>
  </si>
  <si>
    <t>韦成邦</t>
  </si>
  <si>
    <r>
      <rPr>
        <sz val="10"/>
        <rFont val="宋体"/>
        <charset val="134"/>
      </rPr>
      <t>韦成邦佛山市南海区大沥镇黄岐六联北村北二新村二巷</t>
    </r>
    <r>
      <rPr>
        <sz val="10"/>
        <rFont val="Times New Roman"/>
        <charset val="134"/>
      </rPr>
      <t>2</t>
    </r>
    <r>
      <rPr>
        <sz val="10"/>
        <rFont val="宋体"/>
        <charset val="134"/>
      </rPr>
      <t>号</t>
    </r>
    <r>
      <rPr>
        <sz val="10"/>
        <rFont val="Times New Roman"/>
        <charset val="134"/>
      </rPr>
      <t>14.31</t>
    </r>
    <r>
      <rPr>
        <sz val="10"/>
        <rFont val="宋体"/>
        <charset val="134"/>
      </rPr>
      <t>千瓦分布式光伏发电项目</t>
    </r>
  </si>
  <si>
    <t>黄敏龙</t>
  </si>
  <si>
    <r>
      <rPr>
        <sz val="10"/>
        <rFont val="宋体"/>
        <charset val="134"/>
      </rPr>
      <t>黄敏龙佛山市南海区大沥镇盐步平地泗沥村汪波里横一巷</t>
    </r>
    <r>
      <rPr>
        <sz val="10"/>
        <rFont val="Times New Roman"/>
        <charset val="134"/>
      </rPr>
      <t>3</t>
    </r>
    <r>
      <rPr>
        <sz val="10"/>
        <rFont val="宋体"/>
        <charset val="134"/>
      </rPr>
      <t>号</t>
    </r>
    <r>
      <rPr>
        <sz val="10"/>
        <rFont val="Times New Roman"/>
        <charset val="134"/>
      </rPr>
      <t>3</t>
    </r>
    <r>
      <rPr>
        <sz val="10"/>
        <rFont val="宋体"/>
        <charset val="134"/>
      </rPr>
      <t>千瓦分布式光伏发电项目</t>
    </r>
  </si>
  <si>
    <t>赖家伟</t>
  </si>
  <si>
    <r>
      <rPr>
        <sz val="10"/>
        <rFont val="宋体"/>
        <charset val="134"/>
      </rPr>
      <t>赖茂良佛山市南海区狮山镇狮西村大高新区西鹰三街</t>
    </r>
    <r>
      <rPr>
        <sz val="10"/>
        <rFont val="Times New Roman"/>
        <charset val="134"/>
      </rPr>
      <t>6</t>
    </r>
    <r>
      <rPr>
        <sz val="10"/>
        <rFont val="宋体"/>
        <charset val="134"/>
      </rPr>
      <t>号</t>
    </r>
    <r>
      <rPr>
        <sz val="10"/>
        <rFont val="Times New Roman"/>
        <charset val="134"/>
      </rPr>
      <t>16.8</t>
    </r>
    <r>
      <rPr>
        <sz val="10"/>
        <rFont val="宋体"/>
        <charset val="134"/>
      </rPr>
      <t>千瓦分布式光伏发电项目</t>
    </r>
  </si>
  <si>
    <t>赖茂良</t>
  </si>
  <si>
    <t>朱佩雯</t>
  </si>
  <si>
    <r>
      <rPr>
        <sz val="10"/>
        <rFont val="宋体"/>
        <charset val="134"/>
      </rPr>
      <t>朱佩雯佛山市南海区大沥镇沥北表北新区四巷</t>
    </r>
    <r>
      <rPr>
        <sz val="10"/>
        <rFont val="Times New Roman"/>
        <charset val="134"/>
      </rPr>
      <t>4</t>
    </r>
    <r>
      <rPr>
        <sz val="10"/>
        <rFont val="宋体"/>
        <charset val="134"/>
      </rPr>
      <t>号</t>
    </r>
    <r>
      <rPr>
        <sz val="10"/>
        <rFont val="Times New Roman"/>
        <charset val="134"/>
      </rPr>
      <t>16.24</t>
    </r>
    <r>
      <rPr>
        <sz val="10"/>
        <rFont val="宋体"/>
        <charset val="134"/>
      </rPr>
      <t>千瓦分布式光伏发电项目</t>
    </r>
  </si>
  <si>
    <t>唐杰华</t>
  </si>
  <si>
    <r>
      <rPr>
        <sz val="10"/>
        <rFont val="宋体"/>
        <charset val="134"/>
      </rPr>
      <t>唐杰华佛山市南海区大沥镇沥北表北新区二巷</t>
    </r>
    <r>
      <rPr>
        <sz val="10"/>
        <rFont val="Times New Roman"/>
        <charset val="134"/>
      </rPr>
      <t>1</t>
    </r>
    <r>
      <rPr>
        <sz val="10"/>
        <rFont val="宋体"/>
        <charset val="134"/>
      </rPr>
      <t>号区</t>
    </r>
    <r>
      <rPr>
        <sz val="10"/>
        <rFont val="Times New Roman"/>
        <charset val="134"/>
      </rPr>
      <t>14.28</t>
    </r>
    <r>
      <rPr>
        <sz val="10"/>
        <rFont val="宋体"/>
        <charset val="134"/>
      </rPr>
      <t>千瓦分布式光伏发电项目</t>
    </r>
  </si>
  <si>
    <t>陈江明</t>
  </si>
  <si>
    <r>
      <rPr>
        <sz val="10"/>
        <rFont val="宋体"/>
        <charset val="134"/>
      </rPr>
      <t>陈江明佛山市南海区九江镇上东奇山村红桥队</t>
    </r>
    <r>
      <rPr>
        <sz val="10"/>
        <rFont val="Times New Roman"/>
        <charset val="134"/>
      </rPr>
      <t>810</t>
    </r>
    <r>
      <rPr>
        <sz val="10"/>
        <rFont val="宋体"/>
        <charset val="134"/>
      </rPr>
      <t>号</t>
    </r>
    <r>
      <rPr>
        <sz val="10"/>
        <rFont val="Times New Roman"/>
        <charset val="134"/>
      </rPr>
      <t>15.9</t>
    </r>
    <r>
      <rPr>
        <sz val="10"/>
        <rFont val="宋体"/>
        <charset val="134"/>
      </rPr>
      <t>千瓦分布式光伏发电项目</t>
    </r>
  </si>
  <si>
    <t>曾德初</t>
  </si>
  <si>
    <r>
      <rPr>
        <sz val="10"/>
        <rFont val="宋体"/>
        <charset val="134"/>
      </rPr>
      <t>曾德初佛山市南海区九江镇下东南中村卫群队</t>
    </r>
    <r>
      <rPr>
        <sz val="10"/>
        <rFont val="Times New Roman"/>
        <charset val="134"/>
      </rPr>
      <t>80</t>
    </r>
    <r>
      <rPr>
        <sz val="10"/>
        <rFont val="宋体"/>
        <charset val="134"/>
      </rPr>
      <t>号</t>
    </r>
    <r>
      <rPr>
        <sz val="10"/>
        <rFont val="Times New Roman"/>
        <charset val="134"/>
      </rPr>
      <t>10.9</t>
    </r>
    <r>
      <rPr>
        <sz val="10"/>
        <rFont val="宋体"/>
        <charset val="134"/>
      </rPr>
      <t>千瓦分布式光伏发电项目</t>
    </r>
  </si>
  <si>
    <t>冯群冰</t>
  </si>
  <si>
    <r>
      <rPr>
        <sz val="10"/>
        <rFont val="宋体"/>
        <charset val="134"/>
      </rPr>
      <t>冯群冰佛山市南海区九江镇下西万寿村</t>
    </r>
    <r>
      <rPr>
        <sz val="10"/>
        <rFont val="Times New Roman"/>
        <charset val="134"/>
      </rPr>
      <t>296</t>
    </r>
    <r>
      <rPr>
        <sz val="10"/>
        <rFont val="宋体"/>
        <charset val="134"/>
      </rPr>
      <t>号</t>
    </r>
    <r>
      <rPr>
        <sz val="10"/>
        <rFont val="Times New Roman"/>
        <charset val="134"/>
      </rPr>
      <t>14</t>
    </r>
    <r>
      <rPr>
        <sz val="10"/>
        <rFont val="宋体"/>
        <charset val="134"/>
      </rPr>
      <t>千瓦分布式光伏发电项目</t>
    </r>
  </si>
  <si>
    <t>梁保卿</t>
  </si>
  <si>
    <r>
      <rPr>
        <sz val="10"/>
        <rFont val="宋体"/>
        <charset val="134"/>
      </rPr>
      <t>梁保卿佛山市南海区九江镇上东奇山村新星队</t>
    </r>
    <r>
      <rPr>
        <sz val="10"/>
        <rFont val="Times New Roman"/>
        <charset val="134"/>
      </rPr>
      <t>650</t>
    </r>
    <r>
      <rPr>
        <sz val="10"/>
        <rFont val="宋体"/>
        <charset val="134"/>
      </rPr>
      <t>号之一</t>
    </r>
    <r>
      <rPr>
        <sz val="10"/>
        <rFont val="Times New Roman"/>
        <charset val="134"/>
      </rPr>
      <t>17.7</t>
    </r>
    <r>
      <rPr>
        <sz val="10"/>
        <rFont val="宋体"/>
        <charset val="134"/>
      </rPr>
      <t>千瓦分布式光伏发电项目</t>
    </r>
  </si>
  <si>
    <t>黄彩桃</t>
  </si>
  <si>
    <r>
      <rPr>
        <sz val="10"/>
        <rFont val="宋体"/>
        <charset val="134"/>
      </rPr>
      <t>黄彩桃佛山市南海区大沥镇沥东江夏村东区三街</t>
    </r>
    <r>
      <rPr>
        <sz val="10"/>
        <rFont val="Times New Roman"/>
        <charset val="134"/>
      </rPr>
      <t>15</t>
    </r>
    <r>
      <rPr>
        <sz val="10"/>
        <rFont val="宋体"/>
        <charset val="134"/>
      </rPr>
      <t>号</t>
    </r>
    <r>
      <rPr>
        <sz val="10"/>
        <rFont val="Times New Roman"/>
        <charset val="134"/>
      </rPr>
      <t>10.6</t>
    </r>
    <r>
      <rPr>
        <sz val="10"/>
        <rFont val="宋体"/>
        <charset val="134"/>
      </rPr>
      <t>千瓦分布式光伏项目</t>
    </r>
  </si>
  <si>
    <t>许国仕</t>
  </si>
  <si>
    <r>
      <rPr>
        <sz val="10"/>
        <rFont val="宋体"/>
        <charset val="134"/>
      </rPr>
      <t>许国仕佛山市南海区大沥镇太平西村村民小组西二新区</t>
    </r>
    <r>
      <rPr>
        <sz val="10"/>
        <rFont val="Times New Roman"/>
        <charset val="134"/>
      </rPr>
      <t>1</t>
    </r>
    <r>
      <rPr>
        <sz val="10"/>
        <rFont val="宋体"/>
        <charset val="134"/>
      </rPr>
      <t>巷</t>
    </r>
    <r>
      <rPr>
        <sz val="10"/>
        <rFont val="Times New Roman"/>
        <charset val="134"/>
      </rPr>
      <t>1</t>
    </r>
    <r>
      <rPr>
        <sz val="10"/>
        <rFont val="宋体"/>
        <charset val="134"/>
      </rPr>
      <t>号</t>
    </r>
    <r>
      <rPr>
        <sz val="10"/>
        <rFont val="Times New Roman"/>
        <charset val="134"/>
      </rPr>
      <t>20</t>
    </r>
    <r>
      <rPr>
        <sz val="10"/>
        <rFont val="宋体"/>
        <charset val="134"/>
      </rPr>
      <t>千瓦分布式光伏发电项目</t>
    </r>
  </si>
  <si>
    <t>陈顺佳</t>
  </si>
  <si>
    <r>
      <rPr>
        <sz val="10"/>
        <rFont val="宋体"/>
        <charset val="134"/>
      </rPr>
      <t>陈顺佳佛山市南海区西樵镇崇南黎涌陈家村新村二巷</t>
    </r>
    <r>
      <rPr>
        <sz val="10"/>
        <rFont val="Times New Roman"/>
        <charset val="134"/>
      </rPr>
      <t>16</t>
    </r>
    <r>
      <rPr>
        <sz val="10"/>
        <rFont val="宋体"/>
        <charset val="134"/>
      </rPr>
      <t>号</t>
    </r>
    <r>
      <rPr>
        <sz val="10"/>
        <rFont val="Times New Roman"/>
        <charset val="134"/>
      </rPr>
      <t>15</t>
    </r>
    <r>
      <rPr>
        <sz val="10"/>
        <rFont val="宋体"/>
        <charset val="134"/>
      </rPr>
      <t>千瓦分布式光伏发电项目</t>
    </r>
  </si>
  <si>
    <t>曾灿明</t>
  </si>
  <si>
    <r>
      <rPr>
        <sz val="10"/>
        <rFont val="宋体"/>
        <charset val="134"/>
      </rPr>
      <t>曾灿明佛山市南海区罗村芦塘埇头新村五街五巷</t>
    </r>
    <r>
      <rPr>
        <sz val="10"/>
        <rFont val="Times New Roman"/>
        <charset val="134"/>
      </rPr>
      <t>7</t>
    </r>
    <r>
      <rPr>
        <sz val="10"/>
        <rFont val="宋体"/>
        <charset val="134"/>
      </rPr>
      <t>号</t>
    </r>
    <r>
      <rPr>
        <sz val="10"/>
        <rFont val="Times New Roman"/>
        <charset val="134"/>
      </rPr>
      <t>5.8</t>
    </r>
    <r>
      <rPr>
        <sz val="10"/>
        <rFont val="宋体"/>
        <charset val="134"/>
      </rPr>
      <t>千瓦分布式光伏发电项目</t>
    </r>
  </si>
  <si>
    <t>崔作泉</t>
  </si>
  <si>
    <r>
      <rPr>
        <sz val="10"/>
        <rFont val="宋体"/>
        <charset val="134"/>
      </rPr>
      <t>崔作泉佛山市南海区九江镇沙头南金南二村民权巷</t>
    </r>
    <r>
      <rPr>
        <sz val="10"/>
        <rFont val="Times New Roman"/>
        <charset val="134"/>
      </rPr>
      <t>9</t>
    </r>
    <r>
      <rPr>
        <sz val="10"/>
        <rFont val="宋体"/>
        <charset val="134"/>
      </rPr>
      <t>号</t>
    </r>
    <r>
      <rPr>
        <sz val="10"/>
        <rFont val="Times New Roman"/>
        <charset val="134"/>
      </rPr>
      <t>17.9</t>
    </r>
    <r>
      <rPr>
        <sz val="10"/>
        <rFont val="宋体"/>
        <charset val="134"/>
      </rPr>
      <t>千瓦分布式光伏发电项目</t>
    </r>
  </si>
  <si>
    <t>何泳芬</t>
  </si>
  <si>
    <r>
      <rPr>
        <sz val="10"/>
        <rFont val="宋体"/>
        <charset val="134"/>
      </rPr>
      <t>何泳芬佛山市南海区西樵镇江滨吉祥一街</t>
    </r>
    <r>
      <rPr>
        <sz val="10"/>
        <rFont val="Times New Roman"/>
        <charset val="134"/>
      </rPr>
      <t>9</t>
    </r>
    <r>
      <rPr>
        <sz val="10"/>
        <rFont val="宋体"/>
        <charset val="134"/>
      </rPr>
      <t>号</t>
    </r>
    <r>
      <rPr>
        <sz val="10"/>
        <rFont val="Times New Roman"/>
        <charset val="134"/>
      </rPr>
      <t>10.5</t>
    </r>
    <r>
      <rPr>
        <sz val="10"/>
        <rFont val="宋体"/>
        <charset val="134"/>
      </rPr>
      <t>千瓦分布式光伏发电项目</t>
    </r>
  </si>
  <si>
    <t>麦祖辉</t>
  </si>
  <si>
    <r>
      <rPr>
        <sz val="10"/>
        <rFont val="宋体"/>
        <charset val="134"/>
      </rPr>
      <t>麦祖辉佛山市南海区西樵镇联新北朗村北广巷</t>
    </r>
    <r>
      <rPr>
        <sz val="10"/>
        <rFont val="Times New Roman"/>
        <charset val="134"/>
      </rPr>
      <t>81</t>
    </r>
    <r>
      <rPr>
        <sz val="10"/>
        <rFont val="宋体"/>
        <charset val="134"/>
      </rPr>
      <t>号</t>
    </r>
    <r>
      <rPr>
        <sz val="10"/>
        <rFont val="Times New Roman"/>
        <charset val="134"/>
      </rPr>
      <t>15.6</t>
    </r>
    <r>
      <rPr>
        <sz val="10"/>
        <rFont val="宋体"/>
        <charset val="134"/>
      </rPr>
      <t>千瓦分布式光伏发电项目</t>
    </r>
  </si>
  <si>
    <t>梁耀邦</t>
  </si>
  <si>
    <r>
      <rPr>
        <sz val="10"/>
        <rFont val="宋体"/>
        <charset val="134"/>
      </rPr>
      <t>梁耀邦佛山市南海区西樵镇崇南荷涌村安定南街</t>
    </r>
    <r>
      <rPr>
        <sz val="10"/>
        <rFont val="Times New Roman"/>
        <charset val="134"/>
      </rPr>
      <t>15</t>
    </r>
    <r>
      <rPr>
        <sz val="10"/>
        <rFont val="宋体"/>
        <charset val="134"/>
      </rPr>
      <t>号</t>
    </r>
    <r>
      <rPr>
        <sz val="10"/>
        <rFont val="Times New Roman"/>
        <charset val="134"/>
      </rPr>
      <t>16.5</t>
    </r>
    <r>
      <rPr>
        <sz val="10"/>
        <rFont val="宋体"/>
        <charset val="134"/>
      </rPr>
      <t>千瓦分布式光伏发电项目</t>
    </r>
  </si>
  <si>
    <t>梁志啟</t>
  </si>
  <si>
    <r>
      <rPr>
        <sz val="10"/>
        <rFont val="宋体"/>
        <charset val="134"/>
      </rPr>
      <t>梁志啟佛山市南海区西樵镇民乐海边村一街</t>
    </r>
    <r>
      <rPr>
        <sz val="10"/>
        <rFont val="Times New Roman"/>
        <charset val="134"/>
      </rPr>
      <t>40</t>
    </r>
    <r>
      <rPr>
        <sz val="10"/>
        <rFont val="宋体"/>
        <charset val="134"/>
      </rPr>
      <t>号</t>
    </r>
    <r>
      <rPr>
        <sz val="10"/>
        <rFont val="Times New Roman"/>
        <charset val="134"/>
      </rPr>
      <t>18</t>
    </r>
    <r>
      <rPr>
        <sz val="10"/>
        <rFont val="宋体"/>
        <charset val="134"/>
      </rPr>
      <t>千瓦分布式光伏发电项目</t>
    </r>
  </si>
  <si>
    <t>刘永茂</t>
  </si>
  <si>
    <r>
      <rPr>
        <sz val="10"/>
        <rFont val="宋体"/>
        <charset val="134"/>
      </rPr>
      <t>刘永茂佛山市南海区丹灶镇金沙金业路</t>
    </r>
    <r>
      <rPr>
        <sz val="10"/>
        <rFont val="Times New Roman"/>
        <charset val="134"/>
      </rPr>
      <t>1</t>
    </r>
    <r>
      <rPr>
        <sz val="10"/>
        <rFont val="宋体"/>
        <charset val="134"/>
      </rPr>
      <t>号</t>
    </r>
    <r>
      <rPr>
        <sz val="10"/>
        <rFont val="Times New Roman"/>
        <charset val="134"/>
      </rPr>
      <t>35</t>
    </r>
    <r>
      <rPr>
        <sz val="10"/>
        <rFont val="宋体"/>
        <charset val="134"/>
      </rPr>
      <t>座</t>
    </r>
    <r>
      <rPr>
        <sz val="10"/>
        <rFont val="Times New Roman"/>
        <charset val="134"/>
      </rPr>
      <t>24.3</t>
    </r>
    <r>
      <rPr>
        <sz val="10"/>
        <rFont val="宋体"/>
        <charset val="134"/>
      </rPr>
      <t>千瓦分布式光伏发电项目</t>
    </r>
  </si>
  <si>
    <t>谭伟杭</t>
  </si>
  <si>
    <r>
      <rPr>
        <sz val="10"/>
        <rFont val="宋体"/>
        <charset val="134"/>
      </rPr>
      <t>谭伟杭佛山市南海区西樵镇大岸开先村东队新村二巷</t>
    </r>
    <r>
      <rPr>
        <sz val="10"/>
        <rFont val="Times New Roman"/>
        <charset val="134"/>
      </rPr>
      <t>9</t>
    </r>
    <r>
      <rPr>
        <sz val="10"/>
        <rFont val="宋体"/>
        <charset val="134"/>
      </rPr>
      <t>号</t>
    </r>
    <r>
      <rPr>
        <sz val="10"/>
        <rFont val="Times New Roman"/>
        <charset val="134"/>
      </rPr>
      <t>13</t>
    </r>
    <r>
      <rPr>
        <sz val="10"/>
        <rFont val="宋体"/>
        <charset val="134"/>
      </rPr>
      <t>千瓦分布式光伏发电项目</t>
    </r>
  </si>
  <si>
    <t>崔铭常</t>
  </si>
  <si>
    <r>
      <rPr>
        <sz val="10"/>
        <rFont val="宋体"/>
        <charset val="134"/>
      </rPr>
      <t>崔铭常佛山市南海区西樵镇山根竹林村十二巷</t>
    </r>
    <r>
      <rPr>
        <sz val="10"/>
        <rFont val="Times New Roman"/>
        <charset val="134"/>
      </rPr>
      <t>22</t>
    </r>
    <r>
      <rPr>
        <sz val="10"/>
        <rFont val="宋体"/>
        <charset val="134"/>
      </rPr>
      <t>号</t>
    </r>
    <r>
      <rPr>
        <sz val="10"/>
        <rFont val="Times New Roman"/>
        <charset val="134"/>
      </rPr>
      <t>12.2</t>
    </r>
    <r>
      <rPr>
        <sz val="10"/>
        <rFont val="宋体"/>
        <charset val="134"/>
      </rPr>
      <t>千瓦分布式光伏发电项目</t>
    </r>
  </si>
  <si>
    <t>佛山宜家家居有限公司</t>
  </si>
  <si>
    <r>
      <rPr>
        <sz val="10"/>
        <rFont val="宋体"/>
        <charset val="134"/>
      </rPr>
      <t>佛山宜家家居有限公司</t>
    </r>
    <r>
      <rPr>
        <sz val="10"/>
        <rFont val="Times New Roman"/>
        <charset val="134"/>
      </rPr>
      <t>386KWp</t>
    </r>
    <r>
      <rPr>
        <sz val="10"/>
        <rFont val="宋体"/>
        <charset val="134"/>
      </rPr>
      <t>分布式光伏发电项目</t>
    </r>
  </si>
  <si>
    <t>佛山市南海臻恒物业管理有限公司</t>
  </si>
  <si>
    <r>
      <rPr>
        <sz val="10"/>
        <rFont val="宋体"/>
        <charset val="134"/>
      </rPr>
      <t>佛山市南海臻恒物业管理有限公司</t>
    </r>
    <r>
      <rPr>
        <sz val="10"/>
        <rFont val="Times New Roman"/>
        <charset val="134"/>
      </rPr>
      <t>190.96KWp</t>
    </r>
    <r>
      <rPr>
        <sz val="10"/>
        <rFont val="宋体"/>
        <charset val="134"/>
      </rPr>
      <t>分布式光伏发电项目</t>
    </r>
  </si>
  <si>
    <t>何耀沃</t>
  </si>
  <si>
    <r>
      <rPr>
        <sz val="10"/>
        <rFont val="宋体"/>
        <charset val="134"/>
      </rPr>
      <t>何耀沃佛山市南海区西樵镇樵高路</t>
    </r>
    <r>
      <rPr>
        <sz val="10"/>
        <rFont val="Times New Roman"/>
        <charset val="134"/>
      </rPr>
      <t>3</t>
    </r>
    <r>
      <rPr>
        <sz val="10"/>
        <rFont val="宋体"/>
        <charset val="134"/>
      </rPr>
      <t>号西樵江滨花园锦绣四街</t>
    </r>
    <r>
      <rPr>
        <sz val="10"/>
        <rFont val="Times New Roman"/>
        <charset val="134"/>
      </rPr>
      <t>26</t>
    </r>
    <r>
      <rPr>
        <sz val="10"/>
        <rFont val="宋体"/>
        <charset val="134"/>
      </rPr>
      <t>号</t>
    </r>
    <r>
      <rPr>
        <sz val="10"/>
        <rFont val="Times New Roman"/>
        <charset val="134"/>
      </rPr>
      <t>15.6</t>
    </r>
    <r>
      <rPr>
        <sz val="10"/>
        <rFont val="宋体"/>
        <charset val="134"/>
      </rPr>
      <t>千瓦分布式光伏发电项目</t>
    </r>
  </si>
  <si>
    <t>张注荣</t>
  </si>
  <si>
    <r>
      <rPr>
        <sz val="10"/>
        <rFont val="宋体"/>
        <charset val="134"/>
      </rPr>
      <t>张注荣佛山市南海区狮山镇松岗显纲村委会东边村新三巷</t>
    </r>
    <r>
      <rPr>
        <sz val="10"/>
        <rFont val="Times New Roman"/>
        <charset val="134"/>
      </rPr>
      <t>9</t>
    </r>
    <r>
      <rPr>
        <sz val="10"/>
        <rFont val="宋体"/>
        <charset val="134"/>
      </rPr>
      <t>号</t>
    </r>
    <r>
      <rPr>
        <sz val="10"/>
        <rFont val="Times New Roman"/>
        <charset val="134"/>
      </rPr>
      <t>3</t>
    </r>
    <r>
      <rPr>
        <sz val="10"/>
        <rFont val="宋体"/>
        <charset val="134"/>
      </rPr>
      <t>千瓦分布式光伏发电项目</t>
    </r>
  </si>
  <si>
    <t>王名达</t>
  </si>
  <si>
    <r>
      <rPr>
        <sz val="10"/>
        <rFont val="宋体"/>
        <charset val="134"/>
      </rPr>
      <t>王名达佛山市南海区里水镇文教前锋村三槐里十二横巷</t>
    </r>
    <r>
      <rPr>
        <sz val="10"/>
        <rFont val="Times New Roman"/>
        <charset val="134"/>
      </rPr>
      <t>8</t>
    </r>
    <r>
      <rPr>
        <sz val="10"/>
        <rFont val="宋体"/>
        <charset val="134"/>
      </rPr>
      <t>号</t>
    </r>
    <r>
      <rPr>
        <sz val="10"/>
        <rFont val="Times New Roman"/>
        <charset val="134"/>
      </rPr>
      <t>6.6</t>
    </r>
    <r>
      <rPr>
        <sz val="10"/>
        <rFont val="宋体"/>
        <charset val="134"/>
      </rPr>
      <t>千瓦分布式光伏发电项目</t>
    </r>
  </si>
  <si>
    <t>黄锡豪</t>
  </si>
  <si>
    <r>
      <rPr>
        <sz val="10"/>
        <rFont val="宋体"/>
        <charset val="134"/>
      </rPr>
      <t>黄锡豪佛山市南海区大沥镇盐步平地村福地二巷</t>
    </r>
    <r>
      <rPr>
        <sz val="10"/>
        <rFont val="Times New Roman"/>
        <charset val="134"/>
      </rPr>
      <t>14</t>
    </r>
    <r>
      <rPr>
        <sz val="10"/>
        <rFont val="宋体"/>
        <charset val="134"/>
      </rPr>
      <t>号</t>
    </r>
    <r>
      <rPr>
        <sz val="10"/>
        <rFont val="Times New Roman"/>
        <charset val="134"/>
      </rPr>
      <t>2.47</t>
    </r>
    <r>
      <rPr>
        <sz val="10"/>
        <rFont val="宋体"/>
        <charset val="134"/>
      </rPr>
      <t>千瓦分布式光伏发电项目</t>
    </r>
  </si>
  <si>
    <t>吴超明</t>
  </si>
  <si>
    <r>
      <rPr>
        <sz val="10"/>
        <rFont val="宋体"/>
        <charset val="134"/>
      </rPr>
      <t>吴超明佛山市南海区狮山镇兴贤联北村南约大街下五巷</t>
    </r>
    <r>
      <rPr>
        <sz val="10"/>
        <rFont val="Times New Roman"/>
        <charset val="134"/>
      </rPr>
      <t>6</t>
    </r>
    <r>
      <rPr>
        <sz val="10"/>
        <rFont val="宋体"/>
        <charset val="134"/>
      </rPr>
      <t>号</t>
    </r>
    <r>
      <rPr>
        <sz val="10"/>
        <rFont val="Times New Roman"/>
        <charset val="134"/>
      </rPr>
      <t>7.7</t>
    </r>
    <r>
      <rPr>
        <sz val="10"/>
        <rFont val="宋体"/>
        <charset val="134"/>
      </rPr>
      <t>千瓦分布式光伏发电项目</t>
    </r>
  </si>
  <si>
    <t>曾允文</t>
  </si>
  <si>
    <r>
      <rPr>
        <sz val="10"/>
        <rFont val="宋体"/>
        <charset val="134"/>
      </rPr>
      <t>曾允文佛山市南海区大沥镇盐步平地华村祠堂前</t>
    </r>
    <r>
      <rPr>
        <sz val="10"/>
        <rFont val="Times New Roman"/>
        <charset val="134"/>
      </rPr>
      <t>7</t>
    </r>
    <r>
      <rPr>
        <sz val="10"/>
        <rFont val="宋体"/>
        <charset val="134"/>
      </rPr>
      <t>号</t>
    </r>
    <r>
      <rPr>
        <sz val="10"/>
        <rFont val="Times New Roman"/>
        <charset val="134"/>
      </rPr>
      <t>5.225</t>
    </r>
    <r>
      <rPr>
        <sz val="10"/>
        <rFont val="宋体"/>
        <charset val="134"/>
      </rPr>
      <t>千瓦分布式光伏发电项目</t>
    </r>
  </si>
  <si>
    <t>曾涛</t>
  </si>
  <si>
    <r>
      <rPr>
        <sz val="10"/>
        <rFont val="宋体"/>
        <charset val="134"/>
      </rPr>
      <t>曾涛佛山市南海区大沥镇盐步河西新桂村北大街</t>
    </r>
    <r>
      <rPr>
        <sz val="10"/>
        <rFont val="Times New Roman"/>
        <charset val="134"/>
      </rPr>
      <t>19</t>
    </r>
    <r>
      <rPr>
        <sz val="10"/>
        <rFont val="宋体"/>
        <charset val="134"/>
      </rPr>
      <t>号</t>
    </r>
    <r>
      <rPr>
        <sz val="10"/>
        <rFont val="Times New Roman"/>
        <charset val="134"/>
      </rPr>
      <t>2.475</t>
    </r>
    <r>
      <rPr>
        <sz val="10"/>
        <rFont val="宋体"/>
        <charset val="134"/>
      </rPr>
      <t>千瓦分布式光伏发电项目</t>
    </r>
  </si>
  <si>
    <t>叶伟强</t>
  </si>
  <si>
    <r>
      <rPr>
        <sz val="10"/>
        <rFont val="宋体"/>
        <charset val="134"/>
      </rPr>
      <t>叶伟强佛山市南海区罗村联和新村南街八巷</t>
    </r>
    <r>
      <rPr>
        <sz val="10"/>
        <rFont val="Times New Roman"/>
        <charset val="134"/>
      </rPr>
      <t>6</t>
    </r>
    <r>
      <rPr>
        <sz val="10"/>
        <rFont val="宋体"/>
        <charset val="134"/>
      </rPr>
      <t>号</t>
    </r>
    <r>
      <rPr>
        <sz val="10"/>
        <rFont val="Times New Roman"/>
        <charset val="134"/>
      </rPr>
      <t>7.7</t>
    </r>
    <r>
      <rPr>
        <sz val="10"/>
        <rFont val="宋体"/>
        <charset val="134"/>
      </rPr>
      <t>千瓦分布式光伏发电项目</t>
    </r>
  </si>
  <si>
    <t>章健</t>
  </si>
  <si>
    <r>
      <rPr>
        <sz val="10"/>
        <rFont val="宋体"/>
        <charset val="134"/>
      </rPr>
      <t>章健佛山市南海区大沥镇黄岐泌冲鳌峰大路</t>
    </r>
    <r>
      <rPr>
        <sz val="10"/>
        <rFont val="Times New Roman"/>
        <charset val="134"/>
      </rPr>
      <t>21</t>
    </r>
    <r>
      <rPr>
        <sz val="10"/>
        <rFont val="宋体"/>
        <charset val="134"/>
      </rPr>
      <t>号</t>
    </r>
    <r>
      <rPr>
        <sz val="10"/>
        <rFont val="Times New Roman"/>
        <charset val="134"/>
      </rPr>
      <t>2.475</t>
    </r>
    <r>
      <rPr>
        <sz val="10"/>
        <rFont val="宋体"/>
        <charset val="134"/>
      </rPr>
      <t>千瓦分布式光伏发电项目</t>
    </r>
  </si>
  <si>
    <t>潘应海</t>
  </si>
  <si>
    <r>
      <rPr>
        <sz val="10"/>
        <rFont val="宋体"/>
        <charset val="134"/>
      </rPr>
      <t>潘应海佛山市南海区西樵镇民乐敦伦村八甲大巷西街</t>
    </r>
    <r>
      <rPr>
        <sz val="10"/>
        <rFont val="Times New Roman"/>
        <charset val="134"/>
      </rPr>
      <t>52</t>
    </r>
    <r>
      <rPr>
        <sz val="10"/>
        <rFont val="宋体"/>
        <charset val="134"/>
      </rPr>
      <t>号</t>
    </r>
    <r>
      <rPr>
        <sz val="10"/>
        <rFont val="Times New Roman"/>
        <charset val="134"/>
      </rPr>
      <t>9.15</t>
    </r>
    <r>
      <rPr>
        <sz val="10"/>
        <rFont val="宋体"/>
        <charset val="134"/>
      </rPr>
      <t>千瓦分布式光伏发电项目</t>
    </r>
  </si>
  <si>
    <t>陈富昌</t>
  </si>
  <si>
    <r>
      <rPr>
        <sz val="10"/>
        <rFont val="宋体"/>
        <charset val="134"/>
      </rPr>
      <t>陈文杰佛山市南海区西樵镇崇南高地新村</t>
    </r>
    <r>
      <rPr>
        <sz val="10"/>
        <rFont val="Times New Roman"/>
        <charset val="134"/>
      </rPr>
      <t>48</t>
    </r>
    <r>
      <rPr>
        <sz val="10"/>
        <rFont val="宋体"/>
        <charset val="134"/>
      </rPr>
      <t>号</t>
    </r>
    <r>
      <rPr>
        <sz val="10"/>
        <rFont val="Times New Roman"/>
        <charset val="134"/>
      </rPr>
      <t>15</t>
    </r>
    <r>
      <rPr>
        <sz val="10"/>
        <rFont val="宋体"/>
        <charset val="134"/>
      </rPr>
      <t>千瓦分布式光伏发电项目</t>
    </r>
  </si>
  <si>
    <t>陈文杰</t>
  </si>
  <si>
    <t>周志灯</t>
  </si>
  <si>
    <r>
      <rPr>
        <sz val="10"/>
        <rFont val="宋体"/>
        <charset val="134"/>
      </rPr>
      <t>周汉如佛山市南海区里水镇汤村元周村元周南头街二巷</t>
    </r>
    <r>
      <rPr>
        <sz val="10"/>
        <rFont val="Times New Roman"/>
        <charset val="134"/>
      </rPr>
      <t>7</t>
    </r>
    <r>
      <rPr>
        <sz val="10"/>
        <rFont val="宋体"/>
        <charset val="134"/>
      </rPr>
      <t>号</t>
    </r>
    <r>
      <rPr>
        <sz val="10"/>
        <rFont val="Times New Roman"/>
        <charset val="134"/>
      </rPr>
      <t>9.12</t>
    </r>
    <r>
      <rPr>
        <sz val="10"/>
        <rFont val="宋体"/>
        <charset val="134"/>
      </rPr>
      <t>千瓦分布式光伏发电项目</t>
    </r>
  </si>
  <si>
    <t>卢兆民</t>
  </si>
  <si>
    <r>
      <rPr>
        <sz val="10"/>
        <rFont val="宋体"/>
        <charset val="134"/>
      </rPr>
      <t>卢兆民佛山市南海区九江镇西桥村卖油巷</t>
    </r>
    <r>
      <rPr>
        <sz val="10"/>
        <rFont val="Times New Roman"/>
        <charset val="134"/>
      </rPr>
      <t>1</t>
    </r>
    <r>
      <rPr>
        <sz val="10"/>
        <rFont val="宋体"/>
        <charset val="134"/>
      </rPr>
      <t>号</t>
    </r>
    <r>
      <rPr>
        <sz val="10"/>
        <rFont val="Times New Roman"/>
        <charset val="134"/>
      </rPr>
      <t>19.825</t>
    </r>
    <r>
      <rPr>
        <sz val="10"/>
        <rFont val="宋体"/>
        <charset val="134"/>
      </rPr>
      <t>千瓦分布式光伏发电项目</t>
    </r>
  </si>
  <si>
    <t>卢永新</t>
  </si>
  <si>
    <t>誉太昌</t>
  </si>
  <si>
    <r>
      <rPr>
        <sz val="10"/>
        <rFont val="宋体"/>
        <charset val="134"/>
      </rPr>
      <t>誉太昌佛山市南海区狮山镇穆院新誉洞村新街里</t>
    </r>
    <r>
      <rPr>
        <sz val="10"/>
        <rFont val="Times New Roman"/>
        <charset val="134"/>
      </rPr>
      <t>16</t>
    </r>
    <r>
      <rPr>
        <sz val="10"/>
        <rFont val="宋体"/>
        <charset val="134"/>
      </rPr>
      <t>号</t>
    </r>
    <r>
      <rPr>
        <sz val="10"/>
        <rFont val="Times New Roman"/>
        <charset val="134"/>
      </rPr>
      <t>10.44</t>
    </r>
    <r>
      <rPr>
        <sz val="10"/>
        <rFont val="宋体"/>
        <charset val="134"/>
      </rPr>
      <t>千瓦分布式光伏发电项目</t>
    </r>
  </si>
  <si>
    <t>何月珍</t>
  </si>
  <si>
    <r>
      <rPr>
        <sz val="10"/>
        <rFont val="宋体"/>
        <charset val="134"/>
      </rPr>
      <t>梁啟昌佛山市南海区狮山镇南村涌二村民小组新村九巷</t>
    </r>
    <r>
      <rPr>
        <sz val="10"/>
        <rFont val="Times New Roman"/>
        <charset val="134"/>
      </rPr>
      <t>3</t>
    </r>
    <r>
      <rPr>
        <sz val="10"/>
        <rFont val="宋体"/>
        <charset val="134"/>
      </rPr>
      <t>号</t>
    </r>
    <r>
      <rPr>
        <sz val="10"/>
        <rFont val="Times New Roman"/>
        <charset val="134"/>
      </rPr>
      <t>15.39</t>
    </r>
    <r>
      <rPr>
        <sz val="10"/>
        <rFont val="宋体"/>
        <charset val="134"/>
      </rPr>
      <t>千瓦分布式光伏发电项目</t>
    </r>
  </si>
  <si>
    <t>周康海</t>
  </si>
  <si>
    <r>
      <rPr>
        <sz val="10"/>
        <rFont val="宋体"/>
        <charset val="134"/>
      </rPr>
      <t>周康海佛山市南海区狮山镇招大村委会平二村民小组二巷</t>
    </r>
    <r>
      <rPr>
        <sz val="10"/>
        <rFont val="Times New Roman"/>
        <charset val="134"/>
      </rPr>
      <t>2</t>
    </r>
    <r>
      <rPr>
        <sz val="10"/>
        <rFont val="宋体"/>
        <charset val="134"/>
      </rPr>
      <t>号</t>
    </r>
    <r>
      <rPr>
        <sz val="10"/>
        <rFont val="Times New Roman"/>
        <charset val="134"/>
      </rPr>
      <t>22.5</t>
    </r>
    <r>
      <rPr>
        <sz val="10"/>
        <rFont val="宋体"/>
        <charset val="134"/>
      </rPr>
      <t>千瓦分布式光伏发电项目</t>
    </r>
  </si>
  <si>
    <t>陈汉金</t>
  </si>
  <si>
    <r>
      <rPr>
        <sz val="10"/>
        <rFont val="宋体"/>
        <charset val="134"/>
      </rPr>
      <t>陈汉金佛山市南海区西樵镇崇南黎涌陈家村二巷</t>
    </r>
    <r>
      <rPr>
        <sz val="10"/>
        <rFont val="Times New Roman"/>
        <charset val="134"/>
      </rPr>
      <t>20</t>
    </r>
    <r>
      <rPr>
        <sz val="10"/>
        <rFont val="宋体"/>
        <charset val="134"/>
      </rPr>
      <t>号</t>
    </r>
    <r>
      <rPr>
        <sz val="10"/>
        <rFont val="Times New Roman"/>
        <charset val="134"/>
      </rPr>
      <t>13.115</t>
    </r>
    <r>
      <rPr>
        <sz val="10"/>
        <rFont val="宋体"/>
        <charset val="134"/>
      </rPr>
      <t>千瓦分布式光伏发电项目</t>
    </r>
  </si>
  <si>
    <t>张敏和</t>
  </si>
  <si>
    <r>
      <rPr>
        <sz val="10"/>
        <rFont val="宋体"/>
        <charset val="134"/>
      </rPr>
      <t>张敏和佛山市南海区西樵镇北张村二十六巷</t>
    </r>
    <r>
      <rPr>
        <sz val="10"/>
        <rFont val="Times New Roman"/>
        <charset val="134"/>
      </rPr>
      <t>2</t>
    </r>
    <r>
      <rPr>
        <sz val="10"/>
        <rFont val="宋体"/>
        <charset val="134"/>
      </rPr>
      <t>号</t>
    </r>
    <r>
      <rPr>
        <sz val="10"/>
        <rFont val="Times New Roman"/>
        <charset val="134"/>
      </rPr>
      <t>20.13</t>
    </r>
    <r>
      <rPr>
        <sz val="10"/>
        <rFont val="宋体"/>
        <charset val="134"/>
      </rPr>
      <t>千瓦分布式光伏发电项目</t>
    </r>
  </si>
  <si>
    <t>黄钰</t>
  </si>
  <si>
    <r>
      <rPr>
        <sz val="10"/>
        <rFont val="宋体"/>
        <charset val="134"/>
      </rPr>
      <t>黄悦佛山市南海区西樵镇海北东路</t>
    </r>
    <r>
      <rPr>
        <sz val="10"/>
        <rFont val="Times New Roman"/>
        <charset val="134"/>
      </rPr>
      <t>124</t>
    </r>
    <r>
      <rPr>
        <sz val="10"/>
        <rFont val="宋体"/>
        <charset val="134"/>
      </rPr>
      <t>号</t>
    </r>
    <r>
      <rPr>
        <sz val="10"/>
        <rFont val="Times New Roman"/>
        <charset val="134"/>
      </rPr>
      <t>13.42</t>
    </r>
    <r>
      <rPr>
        <sz val="10"/>
        <rFont val="宋体"/>
        <charset val="134"/>
      </rPr>
      <t>千瓦分布式光伏发电项目</t>
    </r>
  </si>
  <si>
    <t>李用</t>
  </si>
  <si>
    <r>
      <rPr>
        <sz val="10"/>
        <rFont val="宋体"/>
        <charset val="134"/>
      </rPr>
      <t>陶建明佛山市南海区西樵镇中坊村民安大街</t>
    </r>
    <r>
      <rPr>
        <sz val="10"/>
        <rFont val="Times New Roman"/>
        <charset val="134"/>
      </rPr>
      <t>20</t>
    </r>
    <r>
      <rPr>
        <sz val="10"/>
        <rFont val="宋体"/>
        <charset val="134"/>
      </rPr>
      <t>号之二</t>
    </r>
    <r>
      <rPr>
        <sz val="10"/>
        <rFont val="Times New Roman"/>
        <charset val="134"/>
      </rPr>
      <t>20</t>
    </r>
    <r>
      <rPr>
        <sz val="10"/>
        <rFont val="宋体"/>
        <charset val="134"/>
      </rPr>
      <t>千瓦分布式光伏发电项目</t>
    </r>
  </si>
  <si>
    <t>陶建明</t>
  </si>
  <si>
    <t>区东开</t>
  </si>
  <si>
    <r>
      <rPr>
        <sz val="10"/>
        <rFont val="宋体"/>
        <charset val="134"/>
      </rPr>
      <t>区东开佛山市南海区西樵镇太平村华滔小区</t>
    </r>
    <r>
      <rPr>
        <sz val="10"/>
        <rFont val="Times New Roman"/>
        <charset val="134"/>
      </rPr>
      <t>1</t>
    </r>
    <r>
      <rPr>
        <sz val="10"/>
        <rFont val="宋体"/>
        <charset val="134"/>
      </rPr>
      <t>号</t>
    </r>
    <r>
      <rPr>
        <sz val="10"/>
        <rFont val="Times New Roman"/>
        <charset val="134"/>
      </rPr>
      <t>18.3</t>
    </r>
    <r>
      <rPr>
        <sz val="10"/>
        <rFont val="宋体"/>
        <charset val="134"/>
      </rPr>
      <t>千瓦分布式光伏发电项目</t>
    </r>
  </si>
  <si>
    <t>陈志坤</t>
  </si>
  <si>
    <r>
      <rPr>
        <sz val="10"/>
        <rFont val="宋体"/>
        <charset val="134"/>
      </rPr>
      <t>陈志坤佛山市南海区西樵镇崇南黎涌陈家村新村三巷</t>
    </r>
    <r>
      <rPr>
        <sz val="10"/>
        <rFont val="Times New Roman"/>
        <charset val="134"/>
      </rPr>
      <t>4</t>
    </r>
    <r>
      <rPr>
        <sz val="10"/>
        <rFont val="宋体"/>
        <charset val="134"/>
      </rPr>
      <t>号</t>
    </r>
    <r>
      <rPr>
        <sz val="10"/>
        <rFont val="Times New Roman"/>
        <charset val="134"/>
      </rPr>
      <t>12.81</t>
    </r>
    <r>
      <rPr>
        <sz val="10"/>
        <rFont val="宋体"/>
        <charset val="134"/>
      </rPr>
      <t>千瓦分布式光伏发电项目</t>
    </r>
  </si>
  <si>
    <t>陈石龙</t>
  </si>
  <si>
    <r>
      <rPr>
        <sz val="10"/>
        <rFont val="宋体"/>
        <charset val="134"/>
      </rPr>
      <t>陈石龙佛山市南海区狮山镇谭边信丰村信丰街三巷</t>
    </r>
    <r>
      <rPr>
        <sz val="10"/>
        <rFont val="Times New Roman"/>
        <charset val="134"/>
      </rPr>
      <t>3</t>
    </r>
    <r>
      <rPr>
        <sz val="10"/>
        <rFont val="宋体"/>
        <charset val="134"/>
      </rPr>
      <t>号</t>
    </r>
    <r>
      <rPr>
        <sz val="10"/>
        <rFont val="Times New Roman"/>
        <charset val="134"/>
      </rPr>
      <t>27.075</t>
    </r>
    <r>
      <rPr>
        <sz val="10"/>
        <rFont val="宋体"/>
        <charset val="134"/>
      </rPr>
      <t>千瓦分布式光伏发电项目</t>
    </r>
  </si>
  <si>
    <t>邝力强</t>
  </si>
  <si>
    <r>
      <rPr>
        <sz val="10"/>
        <rFont val="宋体"/>
        <charset val="134"/>
      </rPr>
      <t>邝力强佛山市南海区大沥镇奇槎邝边村新一巷</t>
    </r>
    <r>
      <rPr>
        <sz val="10"/>
        <rFont val="Times New Roman"/>
        <charset val="134"/>
      </rPr>
      <t>18</t>
    </r>
    <r>
      <rPr>
        <sz val="10"/>
        <rFont val="宋体"/>
        <charset val="134"/>
      </rPr>
      <t>号</t>
    </r>
    <r>
      <rPr>
        <sz val="10"/>
        <rFont val="Times New Roman"/>
        <charset val="134"/>
      </rPr>
      <t>12.72</t>
    </r>
    <r>
      <rPr>
        <sz val="10"/>
        <rFont val="宋体"/>
        <charset val="134"/>
      </rPr>
      <t>千瓦分布式光伏发电项目</t>
    </r>
  </si>
  <si>
    <t>孔意崧</t>
  </si>
  <si>
    <r>
      <rPr>
        <sz val="10"/>
        <rFont val="宋体"/>
        <charset val="134"/>
      </rPr>
      <t>谭润钊佛山市南海区狮山镇谭边村校园街二巷</t>
    </r>
    <r>
      <rPr>
        <sz val="10"/>
        <rFont val="Times New Roman"/>
        <charset val="134"/>
      </rPr>
      <t>1</t>
    </r>
    <r>
      <rPr>
        <sz val="10"/>
        <rFont val="宋体"/>
        <charset val="134"/>
      </rPr>
      <t>号</t>
    </r>
    <r>
      <rPr>
        <sz val="10"/>
        <rFont val="Times New Roman"/>
        <charset val="134"/>
      </rPr>
      <t>15.68</t>
    </r>
    <r>
      <rPr>
        <sz val="10"/>
        <rFont val="宋体"/>
        <charset val="134"/>
      </rPr>
      <t>千瓦分布式光伏发电项目</t>
    </r>
  </si>
  <si>
    <t>谭润钊</t>
  </si>
  <si>
    <t>伦汝排</t>
  </si>
  <si>
    <r>
      <rPr>
        <sz val="10"/>
        <rFont val="宋体"/>
        <charset val="134"/>
      </rPr>
      <t>伦汝排佛山市南海区丹灶镇罗行社区鼎安路</t>
    </r>
    <r>
      <rPr>
        <sz val="10"/>
        <rFont val="Times New Roman"/>
        <charset val="134"/>
      </rPr>
      <t>48</t>
    </r>
    <r>
      <rPr>
        <sz val="10"/>
        <rFont val="宋体"/>
        <charset val="134"/>
      </rPr>
      <t>号</t>
    </r>
    <r>
      <rPr>
        <sz val="10"/>
        <rFont val="Times New Roman"/>
        <charset val="134"/>
      </rPr>
      <t>10</t>
    </r>
    <r>
      <rPr>
        <sz val="10"/>
        <rFont val="宋体"/>
        <charset val="134"/>
      </rPr>
      <t>千瓦分布式光伏发电项目</t>
    </r>
  </si>
  <si>
    <t>黄锦元</t>
  </si>
  <si>
    <r>
      <rPr>
        <sz val="10"/>
        <rFont val="宋体"/>
        <charset val="134"/>
      </rPr>
      <t>黄锦元佛山市南海区狮山镇官窑起凤东路</t>
    </r>
    <r>
      <rPr>
        <sz val="10"/>
        <rFont val="Times New Roman"/>
        <charset val="134"/>
      </rPr>
      <t>13</t>
    </r>
    <r>
      <rPr>
        <sz val="10"/>
        <rFont val="宋体"/>
        <charset val="134"/>
      </rPr>
      <t>号</t>
    </r>
    <r>
      <rPr>
        <sz val="10"/>
        <rFont val="Times New Roman"/>
        <charset val="134"/>
      </rPr>
      <t>10.26</t>
    </r>
    <r>
      <rPr>
        <sz val="10"/>
        <rFont val="宋体"/>
        <charset val="134"/>
      </rPr>
      <t>千瓦分布式光伏发电项目</t>
    </r>
  </si>
  <si>
    <t>黄美粟</t>
  </si>
  <si>
    <r>
      <rPr>
        <sz val="10"/>
        <rFont val="宋体"/>
        <charset val="134"/>
      </rPr>
      <t>黄美粟佛山市南海区狮山镇官窑惠群路南五巷</t>
    </r>
    <r>
      <rPr>
        <sz val="10"/>
        <rFont val="Times New Roman"/>
        <charset val="134"/>
      </rPr>
      <t>2</t>
    </r>
    <r>
      <rPr>
        <sz val="10"/>
        <rFont val="宋体"/>
        <charset val="134"/>
      </rPr>
      <t>号</t>
    </r>
    <r>
      <rPr>
        <sz val="10"/>
        <rFont val="Times New Roman"/>
        <charset val="134"/>
      </rPr>
      <t>9.69</t>
    </r>
    <r>
      <rPr>
        <sz val="10"/>
        <rFont val="宋体"/>
        <charset val="134"/>
      </rPr>
      <t>千瓦分布式光伏发电项目</t>
    </r>
  </si>
  <si>
    <t>刘赞福</t>
  </si>
  <si>
    <r>
      <rPr>
        <sz val="10"/>
        <rFont val="宋体"/>
        <charset val="134"/>
      </rPr>
      <t>刘进华佛山市南海区狮山镇松岗鸿晖区二巷</t>
    </r>
    <r>
      <rPr>
        <sz val="10"/>
        <rFont val="Times New Roman"/>
        <charset val="134"/>
      </rPr>
      <t>6</t>
    </r>
    <r>
      <rPr>
        <sz val="10"/>
        <rFont val="宋体"/>
        <charset val="134"/>
      </rPr>
      <t>号</t>
    </r>
    <r>
      <rPr>
        <sz val="10"/>
        <rFont val="Times New Roman"/>
        <charset val="134"/>
      </rPr>
      <t>15.105</t>
    </r>
    <r>
      <rPr>
        <sz val="10"/>
        <rFont val="宋体"/>
        <charset val="134"/>
      </rPr>
      <t>千瓦分布式光伏发电项目</t>
    </r>
  </si>
  <si>
    <t>黎兆波</t>
  </si>
  <si>
    <r>
      <rPr>
        <sz val="10"/>
        <rFont val="宋体"/>
        <charset val="134"/>
      </rPr>
      <t>黎兆波佛山市南海区丹灶镇新安南二村南社东街</t>
    </r>
    <r>
      <rPr>
        <sz val="10"/>
        <rFont val="Times New Roman"/>
        <charset val="134"/>
      </rPr>
      <t>16</t>
    </r>
    <r>
      <rPr>
        <sz val="10"/>
        <rFont val="宋体"/>
        <charset val="134"/>
      </rPr>
      <t>号</t>
    </r>
    <r>
      <rPr>
        <sz val="10"/>
        <rFont val="Times New Roman"/>
        <charset val="134"/>
      </rPr>
      <t>6</t>
    </r>
    <r>
      <rPr>
        <sz val="10"/>
        <rFont val="宋体"/>
        <charset val="134"/>
      </rPr>
      <t>千瓦分布式光伏发电项目</t>
    </r>
  </si>
  <si>
    <t>陈俊霖</t>
  </si>
  <si>
    <r>
      <rPr>
        <sz val="10"/>
        <rFont val="宋体"/>
        <charset val="134"/>
      </rPr>
      <t>陈俊霖佛山市南海区狮山镇谭边信丰村信丰街十巷</t>
    </r>
    <r>
      <rPr>
        <sz val="10"/>
        <rFont val="Times New Roman"/>
        <charset val="134"/>
      </rPr>
      <t>2</t>
    </r>
    <r>
      <rPr>
        <sz val="10"/>
        <rFont val="宋体"/>
        <charset val="134"/>
      </rPr>
      <t>号</t>
    </r>
    <r>
      <rPr>
        <sz val="10"/>
        <rFont val="Times New Roman"/>
        <charset val="134"/>
      </rPr>
      <t>19</t>
    </r>
    <r>
      <rPr>
        <sz val="10"/>
        <rFont val="宋体"/>
        <charset val="134"/>
      </rPr>
      <t>千瓦分布式光伏发电项目</t>
    </r>
  </si>
  <si>
    <t>孔灿辉</t>
  </si>
  <si>
    <r>
      <rPr>
        <sz val="10"/>
        <rFont val="宋体"/>
        <charset val="134"/>
      </rPr>
      <t>孔灿辉佛山市南海区松岗石碣南西新村</t>
    </r>
    <r>
      <rPr>
        <sz val="10"/>
        <rFont val="Times New Roman"/>
        <charset val="134"/>
      </rPr>
      <t>286</t>
    </r>
    <r>
      <rPr>
        <sz val="10"/>
        <rFont val="宋体"/>
        <charset val="134"/>
      </rPr>
      <t>号</t>
    </r>
    <r>
      <rPr>
        <sz val="10"/>
        <rFont val="Times New Roman"/>
        <charset val="134"/>
      </rPr>
      <t>10.26</t>
    </r>
    <r>
      <rPr>
        <sz val="10"/>
        <rFont val="宋体"/>
        <charset val="134"/>
      </rPr>
      <t>千瓦分布式光伏发电项目</t>
    </r>
  </si>
  <si>
    <t>卢灿威</t>
  </si>
  <si>
    <r>
      <rPr>
        <sz val="10"/>
        <rFont val="宋体"/>
        <charset val="134"/>
      </rPr>
      <t>卢灿威佛山市南海区狮山镇松岗山南上西村新区</t>
    </r>
    <r>
      <rPr>
        <sz val="10"/>
        <rFont val="Times New Roman"/>
        <charset val="134"/>
      </rPr>
      <t>109</t>
    </r>
    <r>
      <rPr>
        <sz val="10"/>
        <rFont val="宋体"/>
        <charset val="134"/>
      </rPr>
      <t>号对面</t>
    </r>
    <r>
      <rPr>
        <sz val="10"/>
        <rFont val="Times New Roman"/>
        <charset val="134"/>
      </rPr>
      <t>10.92</t>
    </r>
    <r>
      <rPr>
        <sz val="10"/>
        <rFont val="宋体"/>
        <charset val="134"/>
      </rPr>
      <t>千瓦分布式光伏发电项目</t>
    </r>
  </si>
  <si>
    <t>黄志汶</t>
  </si>
  <si>
    <r>
      <rPr>
        <sz val="10"/>
        <rFont val="宋体"/>
        <charset val="134"/>
      </rPr>
      <t>黄志汶佛山市南海区罗村街道下柏南区村南西街</t>
    </r>
    <r>
      <rPr>
        <sz val="10"/>
        <rFont val="Times New Roman"/>
        <charset val="134"/>
      </rPr>
      <t>7</t>
    </r>
    <r>
      <rPr>
        <sz val="10"/>
        <rFont val="宋体"/>
        <charset val="134"/>
      </rPr>
      <t>巷北</t>
    </r>
    <r>
      <rPr>
        <sz val="10"/>
        <rFont val="Times New Roman"/>
        <charset val="134"/>
      </rPr>
      <t>1</t>
    </r>
    <r>
      <rPr>
        <sz val="10"/>
        <rFont val="宋体"/>
        <charset val="134"/>
      </rPr>
      <t>号</t>
    </r>
    <r>
      <rPr>
        <sz val="10"/>
        <rFont val="Times New Roman"/>
        <charset val="134"/>
      </rPr>
      <t>7</t>
    </r>
    <r>
      <rPr>
        <sz val="10"/>
        <rFont val="宋体"/>
        <charset val="134"/>
      </rPr>
      <t>千瓦分布式光伏发电项目</t>
    </r>
  </si>
  <si>
    <t>黄灿枝</t>
  </si>
  <si>
    <r>
      <rPr>
        <sz val="10"/>
        <rFont val="宋体"/>
        <charset val="134"/>
      </rPr>
      <t>黄灿枝佛山市南海区罗村下柏南区村南东街九巷</t>
    </r>
    <r>
      <rPr>
        <sz val="10"/>
        <rFont val="Times New Roman"/>
        <charset val="134"/>
      </rPr>
      <t>2</t>
    </r>
    <r>
      <rPr>
        <sz val="10"/>
        <rFont val="宋体"/>
        <charset val="134"/>
      </rPr>
      <t>号</t>
    </r>
    <r>
      <rPr>
        <sz val="10"/>
        <rFont val="Times New Roman"/>
        <charset val="134"/>
      </rPr>
      <t>12.04</t>
    </r>
    <r>
      <rPr>
        <sz val="10"/>
        <rFont val="宋体"/>
        <charset val="134"/>
      </rPr>
      <t>千瓦分布式光伏发电项目</t>
    </r>
  </si>
  <si>
    <t>邓国平</t>
  </si>
  <si>
    <r>
      <rPr>
        <sz val="10"/>
        <rFont val="宋体"/>
        <charset val="134"/>
      </rPr>
      <t>邓靖天佛山市南海区九江镇下西太平西街</t>
    </r>
    <r>
      <rPr>
        <sz val="10"/>
        <rFont val="Times New Roman"/>
        <charset val="134"/>
      </rPr>
      <t>78</t>
    </r>
    <r>
      <rPr>
        <sz val="10"/>
        <rFont val="宋体"/>
        <charset val="134"/>
      </rPr>
      <t>号</t>
    </r>
    <r>
      <rPr>
        <sz val="10"/>
        <rFont val="Times New Roman"/>
        <charset val="134"/>
      </rPr>
      <t>12.6</t>
    </r>
    <r>
      <rPr>
        <sz val="10"/>
        <rFont val="宋体"/>
        <charset val="134"/>
      </rPr>
      <t>千瓦分布式光伏发电项目</t>
    </r>
  </si>
  <si>
    <t>邓靖天</t>
  </si>
  <si>
    <t>周赞标</t>
  </si>
  <si>
    <r>
      <rPr>
        <sz val="10"/>
        <rFont val="宋体"/>
        <charset val="134"/>
      </rPr>
      <t>周赞标佛山市南海区桂城桂澜路桂海花园</t>
    </r>
    <r>
      <rPr>
        <sz val="10"/>
        <rFont val="Times New Roman"/>
        <charset val="134"/>
      </rPr>
      <t>1</t>
    </r>
    <r>
      <rPr>
        <sz val="10"/>
        <rFont val="宋体"/>
        <charset val="134"/>
      </rPr>
      <t>区</t>
    </r>
    <r>
      <rPr>
        <sz val="10"/>
        <rFont val="Times New Roman"/>
        <charset val="134"/>
      </rPr>
      <t>68</t>
    </r>
    <r>
      <rPr>
        <sz val="10"/>
        <rFont val="宋体"/>
        <charset val="134"/>
      </rPr>
      <t>号</t>
    </r>
    <r>
      <rPr>
        <sz val="10"/>
        <rFont val="Times New Roman"/>
        <charset val="134"/>
      </rPr>
      <t>3</t>
    </r>
    <r>
      <rPr>
        <sz val="10"/>
        <rFont val="宋体"/>
        <charset val="134"/>
      </rPr>
      <t>千瓦分布式光伏发电项目</t>
    </r>
  </si>
  <si>
    <t>陈义钊</t>
  </si>
  <si>
    <r>
      <rPr>
        <sz val="10"/>
        <rFont val="宋体"/>
        <charset val="134"/>
      </rPr>
      <t>陈义钊佛山市南海区里水镇麻奢五群村群红街北巷</t>
    </r>
    <r>
      <rPr>
        <sz val="10"/>
        <rFont val="Times New Roman"/>
        <charset val="134"/>
      </rPr>
      <t>20</t>
    </r>
    <r>
      <rPr>
        <sz val="10"/>
        <rFont val="宋体"/>
        <charset val="134"/>
      </rPr>
      <t>号</t>
    </r>
    <r>
      <rPr>
        <sz val="10"/>
        <rFont val="Times New Roman"/>
        <charset val="134"/>
      </rPr>
      <t>3.24</t>
    </r>
    <r>
      <rPr>
        <sz val="10"/>
        <rFont val="宋体"/>
        <charset val="134"/>
      </rPr>
      <t>千瓦分布式光伏发电项目</t>
    </r>
  </si>
  <si>
    <t>刘惠芳</t>
  </si>
  <si>
    <r>
      <rPr>
        <sz val="10"/>
        <rFont val="宋体"/>
        <charset val="134"/>
      </rPr>
      <t>刘惠芳佛山市南海区狮山镇松岗联表刘新村</t>
    </r>
    <r>
      <rPr>
        <sz val="10"/>
        <rFont val="Times New Roman"/>
        <charset val="134"/>
      </rPr>
      <t>118</t>
    </r>
    <r>
      <rPr>
        <sz val="10"/>
        <rFont val="宋体"/>
        <charset val="134"/>
      </rPr>
      <t>号</t>
    </r>
    <r>
      <rPr>
        <sz val="10"/>
        <rFont val="Times New Roman"/>
        <charset val="134"/>
      </rPr>
      <t>7</t>
    </r>
    <r>
      <rPr>
        <sz val="10"/>
        <rFont val="宋体"/>
        <charset val="134"/>
      </rPr>
      <t>千瓦分布式光伏发电项目</t>
    </r>
  </si>
  <si>
    <t>陈汉佳</t>
  </si>
  <si>
    <r>
      <rPr>
        <sz val="10"/>
        <rFont val="宋体"/>
        <charset val="134"/>
      </rPr>
      <t>陈汉佳佛山市南海区桂城街平南社区梅园新屋街六巷</t>
    </r>
    <r>
      <rPr>
        <sz val="10"/>
        <rFont val="Times New Roman"/>
        <charset val="134"/>
      </rPr>
      <t>2</t>
    </r>
    <r>
      <rPr>
        <sz val="10"/>
        <rFont val="宋体"/>
        <charset val="134"/>
      </rPr>
      <t>号</t>
    </r>
    <r>
      <rPr>
        <sz val="10"/>
        <rFont val="Times New Roman"/>
        <charset val="134"/>
      </rPr>
      <t>11</t>
    </r>
    <r>
      <rPr>
        <sz val="10"/>
        <rFont val="宋体"/>
        <charset val="134"/>
      </rPr>
      <t>千瓦分布式光伏发电项目</t>
    </r>
  </si>
  <si>
    <t>朱立忠</t>
  </si>
  <si>
    <r>
      <rPr>
        <sz val="10"/>
        <rFont val="宋体"/>
        <charset val="134"/>
      </rPr>
      <t>朱立忠佛山市南海区里水镇洲村里横路悦园小区</t>
    </r>
    <r>
      <rPr>
        <sz val="10"/>
        <rFont val="Times New Roman"/>
        <charset val="134"/>
      </rPr>
      <t>38</t>
    </r>
    <r>
      <rPr>
        <sz val="10"/>
        <rFont val="宋体"/>
        <charset val="134"/>
      </rPr>
      <t>栋</t>
    </r>
    <r>
      <rPr>
        <sz val="10"/>
        <rFont val="Times New Roman"/>
        <charset val="134"/>
      </rPr>
      <t>03</t>
    </r>
    <r>
      <rPr>
        <sz val="10"/>
        <rFont val="宋体"/>
        <charset val="134"/>
      </rPr>
      <t>房</t>
    </r>
    <r>
      <rPr>
        <sz val="10"/>
        <rFont val="Times New Roman"/>
        <charset val="134"/>
      </rPr>
      <t>5.13</t>
    </r>
    <r>
      <rPr>
        <sz val="10"/>
        <rFont val="宋体"/>
        <charset val="134"/>
      </rPr>
      <t>千瓦分布式光伏发电项目</t>
    </r>
  </si>
  <si>
    <t>郭定余</t>
  </si>
  <si>
    <r>
      <rPr>
        <sz val="10"/>
        <rFont val="宋体"/>
        <charset val="134"/>
      </rPr>
      <t>郭定余佛山市南海区桂城街石社区一村西大基坊</t>
    </r>
    <r>
      <rPr>
        <sz val="10"/>
        <rFont val="Times New Roman"/>
        <charset val="134"/>
      </rPr>
      <t>63</t>
    </r>
    <r>
      <rPr>
        <sz val="10"/>
        <rFont val="宋体"/>
        <charset val="134"/>
      </rPr>
      <t>号</t>
    </r>
    <r>
      <rPr>
        <sz val="10"/>
        <rFont val="Times New Roman"/>
        <charset val="134"/>
      </rPr>
      <t>8.55</t>
    </r>
    <r>
      <rPr>
        <sz val="10"/>
        <rFont val="宋体"/>
        <charset val="134"/>
      </rPr>
      <t>千瓦分布式光伏发电项目</t>
    </r>
  </si>
  <si>
    <t>梁耀辉</t>
  </si>
  <si>
    <r>
      <rPr>
        <sz val="10"/>
        <rFont val="宋体"/>
        <charset val="134"/>
      </rPr>
      <t>梁耀辉佛山市南海区西樵镇崇南荷涌村新村六巷</t>
    </r>
    <r>
      <rPr>
        <sz val="10"/>
        <rFont val="Times New Roman"/>
        <charset val="134"/>
      </rPr>
      <t>1</t>
    </r>
    <r>
      <rPr>
        <sz val="10"/>
        <rFont val="宋体"/>
        <charset val="134"/>
      </rPr>
      <t>号</t>
    </r>
    <r>
      <rPr>
        <sz val="10"/>
        <rFont val="Times New Roman"/>
        <charset val="134"/>
      </rPr>
      <t>20.235</t>
    </r>
    <r>
      <rPr>
        <sz val="10"/>
        <rFont val="宋体"/>
        <charset val="134"/>
      </rPr>
      <t>千瓦分布式光伏发电项目</t>
    </r>
  </si>
  <si>
    <t>谢杰文</t>
  </si>
  <si>
    <r>
      <rPr>
        <sz val="10"/>
        <rFont val="宋体"/>
        <charset val="134"/>
      </rPr>
      <t>谢杰文佛山市南海区里水镇鲁岗村南向新街二巷</t>
    </r>
    <r>
      <rPr>
        <sz val="10"/>
        <rFont val="Times New Roman"/>
        <charset val="134"/>
      </rPr>
      <t>11</t>
    </r>
    <r>
      <rPr>
        <sz val="10"/>
        <rFont val="宋体"/>
        <charset val="134"/>
      </rPr>
      <t>号</t>
    </r>
    <r>
      <rPr>
        <sz val="10"/>
        <rFont val="Times New Roman"/>
        <charset val="134"/>
      </rPr>
      <t>3.3</t>
    </r>
    <r>
      <rPr>
        <sz val="10"/>
        <rFont val="宋体"/>
        <charset val="134"/>
      </rPr>
      <t>千瓦分布式光伏发电项目</t>
    </r>
  </si>
  <si>
    <t>吴坤洪</t>
  </si>
  <si>
    <r>
      <rPr>
        <sz val="10"/>
        <rFont val="宋体"/>
        <charset val="134"/>
      </rPr>
      <t>吴坤洪佛山市南海区罗村芦塘吴村十一巷</t>
    </r>
    <r>
      <rPr>
        <sz val="10"/>
        <rFont val="Times New Roman"/>
        <charset val="134"/>
      </rPr>
      <t>6</t>
    </r>
    <r>
      <rPr>
        <sz val="10"/>
        <rFont val="宋体"/>
        <charset val="134"/>
      </rPr>
      <t>号</t>
    </r>
    <r>
      <rPr>
        <sz val="10"/>
        <rFont val="Times New Roman"/>
        <charset val="134"/>
      </rPr>
      <t>10.45</t>
    </r>
    <r>
      <rPr>
        <sz val="10"/>
        <rFont val="宋体"/>
        <charset val="134"/>
      </rPr>
      <t>千瓦分布式光伏发电项目</t>
    </r>
  </si>
  <si>
    <r>
      <rPr>
        <sz val="10"/>
        <rFont val="宋体"/>
        <charset val="134"/>
      </rPr>
      <t>冯群冰佛山市南海区九江镇下西候王村南队</t>
    </r>
    <r>
      <rPr>
        <sz val="10"/>
        <rFont val="Times New Roman"/>
        <charset val="134"/>
      </rPr>
      <t>681</t>
    </r>
    <r>
      <rPr>
        <sz val="10"/>
        <rFont val="宋体"/>
        <charset val="134"/>
      </rPr>
      <t>之一</t>
    </r>
    <r>
      <rPr>
        <sz val="10"/>
        <rFont val="Times New Roman"/>
        <charset val="134"/>
      </rPr>
      <t>29.5</t>
    </r>
    <r>
      <rPr>
        <sz val="10"/>
        <rFont val="宋体"/>
        <charset val="134"/>
      </rPr>
      <t>千瓦分布式光伏发电项目</t>
    </r>
  </si>
  <si>
    <t>李浩源</t>
  </si>
  <si>
    <r>
      <rPr>
        <sz val="10"/>
        <rFont val="宋体"/>
        <charset val="134"/>
      </rPr>
      <t>关梅庄佛山市南海区九江镇下北大伸村樵江路三巷</t>
    </r>
    <r>
      <rPr>
        <sz val="10"/>
        <rFont val="Times New Roman"/>
        <charset val="134"/>
      </rPr>
      <t>15</t>
    </r>
    <r>
      <rPr>
        <sz val="10"/>
        <rFont val="宋体"/>
        <charset val="134"/>
      </rPr>
      <t>号</t>
    </r>
    <r>
      <rPr>
        <sz val="10"/>
        <rFont val="Times New Roman"/>
        <charset val="134"/>
      </rPr>
      <t>11.8</t>
    </r>
    <r>
      <rPr>
        <sz val="10"/>
        <rFont val="宋体"/>
        <charset val="134"/>
      </rPr>
      <t>千瓦分布式光伏发电项目</t>
    </r>
  </si>
  <si>
    <t>关梅庄</t>
  </si>
  <si>
    <t>梁燕霞</t>
  </si>
  <si>
    <r>
      <rPr>
        <sz val="10"/>
        <rFont val="宋体"/>
        <charset val="134"/>
      </rPr>
      <t>梁燕霞佛山市南海区大沥镇奇槎邝边村新四巷</t>
    </r>
    <r>
      <rPr>
        <sz val="10"/>
        <rFont val="Times New Roman"/>
        <charset val="134"/>
      </rPr>
      <t>1</t>
    </r>
    <r>
      <rPr>
        <sz val="10"/>
        <rFont val="宋体"/>
        <charset val="134"/>
      </rPr>
      <t>号</t>
    </r>
    <r>
      <rPr>
        <sz val="10"/>
        <rFont val="Times New Roman"/>
        <charset val="134"/>
      </rPr>
      <t>10.26</t>
    </r>
    <r>
      <rPr>
        <sz val="10"/>
        <rFont val="宋体"/>
        <charset val="134"/>
      </rPr>
      <t>千瓦分布式光伏发电项目</t>
    </r>
  </si>
  <si>
    <r>
      <rPr>
        <sz val="10"/>
        <rFont val="宋体"/>
        <charset val="134"/>
      </rPr>
      <t>何坚佛山市南海区桂城叠北潭头村</t>
    </r>
    <r>
      <rPr>
        <sz val="10"/>
        <rFont val="Times New Roman"/>
        <charset val="134"/>
      </rPr>
      <t>616</t>
    </r>
    <r>
      <rPr>
        <sz val="10"/>
        <rFont val="宋体"/>
        <charset val="134"/>
      </rPr>
      <t>号</t>
    </r>
    <r>
      <rPr>
        <sz val="10"/>
        <rFont val="Times New Roman"/>
        <charset val="134"/>
      </rPr>
      <t>7.98</t>
    </r>
    <r>
      <rPr>
        <sz val="10"/>
        <rFont val="宋体"/>
        <charset val="134"/>
      </rPr>
      <t>千瓦分布式光伏发电项目</t>
    </r>
  </si>
  <si>
    <t>刘彬南</t>
  </si>
  <si>
    <r>
      <rPr>
        <sz val="10"/>
        <rFont val="宋体"/>
        <charset val="134"/>
      </rPr>
      <t>刘彬南佛山市南海区官窑镇教育路二中南</t>
    </r>
    <r>
      <rPr>
        <sz val="10"/>
        <rFont val="Times New Roman"/>
        <charset val="134"/>
      </rPr>
      <t>67</t>
    </r>
    <r>
      <rPr>
        <sz val="10"/>
        <rFont val="宋体"/>
        <charset val="134"/>
      </rPr>
      <t>号之西</t>
    </r>
    <r>
      <rPr>
        <sz val="10"/>
        <rFont val="Times New Roman"/>
        <charset val="134"/>
      </rPr>
      <t>10.83</t>
    </r>
    <r>
      <rPr>
        <sz val="10"/>
        <rFont val="宋体"/>
        <charset val="134"/>
      </rPr>
      <t>千瓦分布式光伏发电项目</t>
    </r>
  </si>
  <si>
    <t>胡光华</t>
  </si>
  <si>
    <r>
      <rPr>
        <sz val="10"/>
        <rFont val="宋体"/>
        <charset val="134"/>
      </rPr>
      <t>胡光华佛山市南海区九江镇沙头北村青龙新村东九巷</t>
    </r>
    <r>
      <rPr>
        <sz val="10"/>
        <rFont val="Times New Roman"/>
        <charset val="134"/>
      </rPr>
      <t>4</t>
    </r>
    <r>
      <rPr>
        <sz val="10"/>
        <rFont val="宋体"/>
        <charset val="134"/>
      </rPr>
      <t>号</t>
    </r>
    <r>
      <rPr>
        <sz val="10"/>
        <rFont val="Times New Roman"/>
        <charset val="134"/>
      </rPr>
      <t>18.85</t>
    </r>
    <r>
      <rPr>
        <sz val="10"/>
        <rFont val="宋体"/>
        <charset val="134"/>
      </rPr>
      <t>千瓦分布式光伏发电项目</t>
    </r>
  </si>
  <si>
    <r>
      <rPr>
        <sz val="10"/>
        <rFont val="宋体"/>
        <charset val="134"/>
      </rPr>
      <t>胡光华佛山市南海区九江镇沙头北村青龙新村东九巷</t>
    </r>
    <r>
      <rPr>
        <sz val="10"/>
        <rFont val="Times New Roman"/>
        <charset val="134"/>
      </rPr>
      <t>6</t>
    </r>
    <r>
      <rPr>
        <sz val="10"/>
        <rFont val="宋体"/>
        <charset val="134"/>
      </rPr>
      <t>号</t>
    </r>
    <r>
      <rPr>
        <sz val="10"/>
        <rFont val="Times New Roman"/>
        <charset val="134"/>
      </rPr>
      <t>29</t>
    </r>
    <r>
      <rPr>
        <sz val="10"/>
        <rFont val="宋体"/>
        <charset val="134"/>
      </rPr>
      <t>千瓦分布式光伏发电项目</t>
    </r>
  </si>
  <si>
    <t>李广强</t>
  </si>
  <si>
    <r>
      <rPr>
        <sz val="10"/>
        <rFont val="宋体"/>
        <charset val="134"/>
      </rPr>
      <t>李广强佛山市南海区九江镇沙头石江共和村和德巷</t>
    </r>
    <r>
      <rPr>
        <sz val="10"/>
        <rFont val="Times New Roman"/>
        <charset val="134"/>
      </rPr>
      <t>23</t>
    </r>
    <r>
      <rPr>
        <sz val="10"/>
        <rFont val="宋体"/>
        <charset val="134"/>
      </rPr>
      <t>号</t>
    </r>
    <r>
      <rPr>
        <sz val="10"/>
        <rFont val="Times New Roman"/>
        <charset val="134"/>
      </rPr>
      <t>7.5</t>
    </r>
    <r>
      <rPr>
        <sz val="10"/>
        <rFont val="宋体"/>
        <charset val="134"/>
      </rPr>
      <t>千瓦分布式光伏发电项目</t>
    </r>
  </si>
  <si>
    <t>何少梅</t>
  </si>
  <si>
    <r>
      <rPr>
        <sz val="10"/>
        <rFont val="宋体"/>
        <charset val="134"/>
      </rPr>
      <t>何少梅佛山市南海区九江镇新龙龙涌村友谊</t>
    </r>
    <r>
      <rPr>
        <sz val="10"/>
        <rFont val="Times New Roman"/>
        <charset val="134"/>
      </rPr>
      <t>85</t>
    </r>
    <r>
      <rPr>
        <sz val="10"/>
        <rFont val="宋体"/>
        <charset val="134"/>
      </rPr>
      <t>号</t>
    </r>
    <r>
      <rPr>
        <sz val="10"/>
        <rFont val="Times New Roman"/>
        <charset val="134"/>
      </rPr>
      <t>13.865</t>
    </r>
    <r>
      <rPr>
        <sz val="10"/>
        <rFont val="宋体"/>
        <charset val="134"/>
      </rPr>
      <t>千瓦分布式光伏发电项目</t>
    </r>
  </si>
  <si>
    <t>罗锡秋</t>
  </si>
  <si>
    <r>
      <rPr>
        <sz val="10"/>
        <rFont val="宋体"/>
        <charset val="134"/>
      </rPr>
      <t>罗锡秋佛山市南海区狮山镇罗洞白仙村福星门</t>
    </r>
    <r>
      <rPr>
        <sz val="10"/>
        <rFont val="Times New Roman"/>
        <charset val="134"/>
      </rPr>
      <t>8</t>
    </r>
    <r>
      <rPr>
        <sz val="10"/>
        <rFont val="宋体"/>
        <charset val="134"/>
      </rPr>
      <t>号</t>
    </r>
    <r>
      <rPr>
        <sz val="10"/>
        <rFont val="Times New Roman"/>
        <charset val="134"/>
      </rPr>
      <t>15.12</t>
    </r>
    <r>
      <rPr>
        <sz val="10"/>
        <rFont val="宋体"/>
        <charset val="134"/>
      </rPr>
      <t>千瓦分布式光伏发电项目</t>
    </r>
  </si>
  <si>
    <t>关伟荣</t>
  </si>
  <si>
    <r>
      <rPr>
        <sz val="10"/>
        <rFont val="宋体"/>
        <charset val="134"/>
      </rPr>
      <t>关伟荣佛山市南海区九江镇上东四路村南一队</t>
    </r>
    <r>
      <rPr>
        <sz val="10"/>
        <rFont val="Times New Roman"/>
        <charset val="134"/>
      </rPr>
      <t>356</t>
    </r>
    <r>
      <rPr>
        <sz val="10"/>
        <rFont val="宋体"/>
        <charset val="134"/>
      </rPr>
      <t>号</t>
    </r>
    <r>
      <rPr>
        <sz val="10"/>
        <rFont val="Times New Roman"/>
        <charset val="134"/>
      </rPr>
      <t>15.635</t>
    </r>
    <r>
      <rPr>
        <sz val="10"/>
        <rFont val="宋体"/>
        <charset val="134"/>
      </rPr>
      <t>千瓦分布式光伏发电项目</t>
    </r>
  </si>
  <si>
    <t>白伟津</t>
  </si>
  <si>
    <r>
      <rPr>
        <sz val="10"/>
        <rFont val="宋体"/>
        <charset val="134"/>
      </rPr>
      <t>白伟津佛山市南海区狮山镇塘头白南村新建区六巷</t>
    </r>
    <r>
      <rPr>
        <sz val="10"/>
        <rFont val="Times New Roman"/>
        <charset val="134"/>
      </rPr>
      <t>3</t>
    </r>
    <r>
      <rPr>
        <sz val="10"/>
        <rFont val="宋体"/>
        <charset val="134"/>
      </rPr>
      <t>号</t>
    </r>
    <r>
      <rPr>
        <sz val="10"/>
        <rFont val="Times New Roman"/>
        <charset val="134"/>
      </rPr>
      <t>13.97</t>
    </r>
    <r>
      <rPr>
        <sz val="10"/>
        <rFont val="宋体"/>
        <charset val="134"/>
      </rPr>
      <t>千瓦分布式光伏发电项目</t>
    </r>
  </si>
  <si>
    <t>张松光</t>
  </si>
  <si>
    <r>
      <rPr>
        <sz val="10"/>
        <rFont val="宋体"/>
        <charset val="134"/>
      </rPr>
      <t>张松光佛山市南海区松岗显纲村东区新区三横巷</t>
    </r>
    <r>
      <rPr>
        <sz val="10"/>
        <rFont val="Times New Roman"/>
        <charset val="134"/>
      </rPr>
      <t>3</t>
    </r>
    <r>
      <rPr>
        <sz val="10"/>
        <rFont val="宋体"/>
        <charset val="134"/>
      </rPr>
      <t>号</t>
    </r>
    <r>
      <rPr>
        <sz val="10"/>
        <rFont val="Times New Roman"/>
        <charset val="134"/>
      </rPr>
      <t>10</t>
    </r>
    <r>
      <rPr>
        <sz val="10"/>
        <rFont val="宋体"/>
        <charset val="134"/>
      </rPr>
      <t>千瓦分布式光伏发电项目</t>
    </r>
  </si>
  <si>
    <t>朱溢荣</t>
  </si>
  <si>
    <r>
      <rPr>
        <sz val="10"/>
        <rFont val="宋体"/>
        <charset val="134"/>
      </rPr>
      <t>朱溢荣佛山市南海区大沥镇沥北坎南村门口田街三巷</t>
    </r>
    <r>
      <rPr>
        <sz val="10"/>
        <rFont val="Times New Roman"/>
        <charset val="134"/>
      </rPr>
      <t>1</t>
    </r>
    <r>
      <rPr>
        <sz val="10"/>
        <rFont val="宋体"/>
        <charset val="134"/>
      </rPr>
      <t>号</t>
    </r>
    <r>
      <rPr>
        <sz val="10"/>
        <rFont val="Times New Roman"/>
        <charset val="134"/>
      </rPr>
      <t>11.2</t>
    </r>
    <r>
      <rPr>
        <sz val="10"/>
        <rFont val="宋体"/>
        <charset val="134"/>
      </rPr>
      <t>千瓦分布式光伏发电项目</t>
    </r>
  </si>
  <si>
    <t>罗富崧</t>
  </si>
  <si>
    <r>
      <rPr>
        <sz val="10"/>
        <rFont val="宋体"/>
        <charset val="134"/>
      </rPr>
      <t>罗富崧佛山市南海区西樵镇大岸启民</t>
    </r>
    <r>
      <rPr>
        <sz val="10"/>
        <rFont val="Times New Roman"/>
        <charset val="134"/>
      </rPr>
      <t>5</t>
    </r>
    <r>
      <rPr>
        <sz val="10"/>
        <rFont val="宋体"/>
        <charset val="134"/>
      </rPr>
      <t>队新村</t>
    </r>
    <r>
      <rPr>
        <sz val="10"/>
        <rFont val="Times New Roman"/>
        <charset val="134"/>
      </rPr>
      <t>73</t>
    </r>
    <r>
      <rPr>
        <sz val="10"/>
        <rFont val="宋体"/>
        <charset val="134"/>
      </rPr>
      <t>号</t>
    </r>
    <r>
      <rPr>
        <sz val="10"/>
        <rFont val="Times New Roman"/>
        <charset val="134"/>
      </rPr>
      <t>12</t>
    </r>
    <r>
      <rPr>
        <sz val="10"/>
        <rFont val="宋体"/>
        <charset val="134"/>
      </rPr>
      <t>千瓦分布式光伏发电项目</t>
    </r>
  </si>
  <si>
    <t>杜干全</t>
  </si>
  <si>
    <r>
      <rPr>
        <sz val="10"/>
        <rFont val="宋体"/>
        <charset val="134"/>
      </rPr>
      <t>杜干全佛山市南海区丹灶镇建设村开发区新村五巷</t>
    </r>
    <r>
      <rPr>
        <sz val="10"/>
        <rFont val="Times New Roman"/>
        <charset val="134"/>
      </rPr>
      <t>2</t>
    </r>
    <r>
      <rPr>
        <sz val="10"/>
        <rFont val="宋体"/>
        <charset val="134"/>
      </rPr>
      <t>号</t>
    </r>
    <r>
      <rPr>
        <sz val="10"/>
        <rFont val="Times New Roman"/>
        <charset val="134"/>
      </rPr>
      <t>3</t>
    </r>
    <r>
      <rPr>
        <sz val="10"/>
        <rFont val="宋体"/>
        <charset val="134"/>
      </rPr>
      <t>千瓦分布式光伏发电项目</t>
    </r>
  </si>
  <si>
    <t>陈志强</t>
  </si>
  <si>
    <r>
      <rPr>
        <sz val="10"/>
        <rFont val="宋体"/>
        <charset val="134"/>
      </rPr>
      <t>陈志强佛山市南海区九江下东红星组</t>
    </r>
    <r>
      <rPr>
        <sz val="10"/>
        <rFont val="Times New Roman"/>
        <charset val="134"/>
      </rPr>
      <t>314</t>
    </r>
    <r>
      <rPr>
        <sz val="10"/>
        <rFont val="宋体"/>
        <charset val="134"/>
      </rPr>
      <t>号</t>
    </r>
    <r>
      <rPr>
        <sz val="10"/>
        <rFont val="Times New Roman"/>
        <charset val="134"/>
      </rPr>
      <t>10.6</t>
    </r>
    <r>
      <rPr>
        <sz val="10"/>
        <rFont val="宋体"/>
        <charset val="134"/>
      </rPr>
      <t>千瓦分布式光伏发电项目</t>
    </r>
  </si>
  <si>
    <t>邝治良</t>
  </si>
  <si>
    <r>
      <rPr>
        <sz val="10"/>
        <rFont val="宋体"/>
        <charset val="134"/>
      </rPr>
      <t>邝治良佛山市南海区大沥镇奇槎邝边村新三巷</t>
    </r>
    <r>
      <rPr>
        <sz val="10"/>
        <rFont val="Times New Roman"/>
        <charset val="134"/>
      </rPr>
      <t>2</t>
    </r>
    <r>
      <rPr>
        <sz val="10"/>
        <rFont val="宋体"/>
        <charset val="134"/>
      </rPr>
      <t>号</t>
    </r>
    <r>
      <rPr>
        <sz val="10"/>
        <rFont val="Times New Roman"/>
        <charset val="134"/>
      </rPr>
      <t>10.83</t>
    </r>
    <r>
      <rPr>
        <sz val="10"/>
        <rFont val="宋体"/>
        <charset val="134"/>
      </rPr>
      <t>千瓦分布式光伏发电项目</t>
    </r>
  </si>
  <si>
    <t>黄坚明</t>
  </si>
  <si>
    <r>
      <rPr>
        <sz val="10"/>
        <rFont val="宋体"/>
        <charset val="134"/>
      </rPr>
      <t>黄坚明佛山市南海区罗村街道下柏南区村南西街</t>
    </r>
    <r>
      <rPr>
        <sz val="10"/>
        <rFont val="Times New Roman"/>
        <charset val="134"/>
      </rPr>
      <t>7</t>
    </r>
    <r>
      <rPr>
        <sz val="10"/>
        <rFont val="宋体"/>
        <charset val="134"/>
      </rPr>
      <t>巷加</t>
    </r>
    <r>
      <rPr>
        <sz val="10"/>
        <rFont val="Times New Roman"/>
        <charset val="134"/>
      </rPr>
      <t>2</t>
    </r>
    <r>
      <rPr>
        <sz val="10"/>
        <rFont val="宋体"/>
        <charset val="134"/>
      </rPr>
      <t>号</t>
    </r>
    <r>
      <rPr>
        <sz val="10"/>
        <rFont val="Times New Roman"/>
        <charset val="134"/>
      </rPr>
      <t>5.6</t>
    </r>
    <r>
      <rPr>
        <sz val="10"/>
        <rFont val="宋体"/>
        <charset val="134"/>
      </rPr>
      <t>千瓦分布式光伏发电项目</t>
    </r>
  </si>
  <si>
    <r>
      <rPr>
        <sz val="10"/>
        <rFont val="宋体"/>
        <charset val="134"/>
      </rPr>
      <t>黄灿枝佛山市南海区罗村街道下柏南区村南东街九巷</t>
    </r>
    <r>
      <rPr>
        <sz val="10"/>
        <rFont val="Times New Roman"/>
        <charset val="134"/>
      </rPr>
      <t>6</t>
    </r>
    <r>
      <rPr>
        <sz val="10"/>
        <rFont val="宋体"/>
        <charset val="134"/>
      </rPr>
      <t>号</t>
    </r>
    <r>
      <rPr>
        <sz val="10"/>
        <rFont val="Times New Roman"/>
        <charset val="134"/>
      </rPr>
      <t>6.72</t>
    </r>
    <r>
      <rPr>
        <sz val="10"/>
        <rFont val="宋体"/>
        <charset val="134"/>
      </rPr>
      <t>千瓦分布式光伏发电项目</t>
    </r>
  </si>
  <si>
    <t>招文波</t>
  </si>
  <si>
    <r>
      <rPr>
        <sz val="10"/>
        <rFont val="宋体"/>
        <charset val="134"/>
      </rPr>
      <t>招文波佛山市南海区狮山镇招大新招边村六巷</t>
    </r>
    <r>
      <rPr>
        <sz val="10"/>
        <rFont val="Times New Roman"/>
        <charset val="134"/>
      </rPr>
      <t>1</t>
    </r>
    <r>
      <rPr>
        <sz val="10"/>
        <rFont val="宋体"/>
        <charset val="134"/>
      </rPr>
      <t>号</t>
    </r>
    <r>
      <rPr>
        <sz val="10"/>
        <rFont val="Times New Roman"/>
        <charset val="134"/>
      </rPr>
      <t>13</t>
    </r>
    <r>
      <rPr>
        <sz val="10"/>
        <rFont val="宋体"/>
        <charset val="134"/>
      </rPr>
      <t>千瓦分布式光伏发电项目</t>
    </r>
  </si>
  <si>
    <t>招品刚</t>
  </si>
  <si>
    <t>叶康华</t>
  </si>
  <si>
    <r>
      <rPr>
        <sz val="10"/>
        <rFont val="宋体"/>
        <charset val="134"/>
      </rPr>
      <t>叶康华佛山市南海区狮山镇松岗山南荷溪村平安巷</t>
    </r>
    <r>
      <rPr>
        <sz val="10"/>
        <rFont val="Times New Roman"/>
        <charset val="134"/>
      </rPr>
      <t>24</t>
    </r>
    <r>
      <rPr>
        <sz val="10"/>
        <rFont val="宋体"/>
        <charset val="134"/>
      </rPr>
      <t>号</t>
    </r>
    <r>
      <rPr>
        <sz val="10"/>
        <rFont val="Times New Roman"/>
        <charset val="134"/>
      </rPr>
      <t>9.8</t>
    </r>
    <r>
      <rPr>
        <sz val="10"/>
        <rFont val="宋体"/>
        <charset val="134"/>
      </rPr>
      <t>千瓦分布式光伏发电项目</t>
    </r>
  </si>
  <si>
    <r>
      <rPr>
        <sz val="10"/>
        <rFont val="宋体"/>
        <charset val="134"/>
      </rPr>
      <t>曾德初佛山市南海区九江镇下东南中村卫群队</t>
    </r>
    <r>
      <rPr>
        <sz val="10"/>
        <rFont val="Times New Roman"/>
        <charset val="134"/>
      </rPr>
      <t>85</t>
    </r>
    <r>
      <rPr>
        <sz val="10"/>
        <rFont val="宋体"/>
        <charset val="134"/>
      </rPr>
      <t>号</t>
    </r>
    <r>
      <rPr>
        <sz val="10"/>
        <rFont val="Times New Roman"/>
        <charset val="134"/>
      </rPr>
      <t>10.6</t>
    </r>
    <r>
      <rPr>
        <sz val="10"/>
        <rFont val="宋体"/>
        <charset val="134"/>
      </rPr>
      <t>千瓦分布式光伏发电项目</t>
    </r>
  </si>
  <si>
    <t>李华森</t>
  </si>
  <si>
    <r>
      <rPr>
        <sz val="10"/>
        <rFont val="宋体"/>
        <charset val="134"/>
      </rPr>
      <t>李华森佛山市南海区九江镇沙头石江开发区石江工业大道横马路一号</t>
    </r>
    <r>
      <rPr>
        <sz val="10"/>
        <rFont val="Times New Roman"/>
        <charset val="134"/>
      </rPr>
      <t>19.8</t>
    </r>
    <r>
      <rPr>
        <sz val="10"/>
        <rFont val="宋体"/>
        <charset val="134"/>
      </rPr>
      <t>千瓦分布式光伏发电项目</t>
    </r>
  </si>
  <si>
    <r>
      <rPr>
        <sz val="10"/>
        <rFont val="宋体"/>
        <charset val="134"/>
      </rPr>
      <t>邓靖天佛山市南海区九江江滨新区江滨四街</t>
    </r>
    <r>
      <rPr>
        <sz val="10"/>
        <rFont val="Times New Roman"/>
        <charset val="134"/>
      </rPr>
      <t>142</t>
    </r>
    <r>
      <rPr>
        <sz val="10"/>
        <rFont val="宋体"/>
        <charset val="134"/>
      </rPr>
      <t>号</t>
    </r>
    <r>
      <rPr>
        <sz val="10"/>
        <rFont val="Times New Roman"/>
        <charset val="134"/>
      </rPr>
      <t>15.9</t>
    </r>
    <r>
      <rPr>
        <sz val="10"/>
        <rFont val="宋体"/>
        <charset val="134"/>
      </rPr>
      <t>千瓦分布式光伏发电项目</t>
    </r>
  </si>
  <si>
    <t>邝国材</t>
  </si>
  <si>
    <r>
      <rPr>
        <sz val="10"/>
        <rFont val="宋体"/>
        <charset val="134"/>
      </rPr>
      <t>邝国材佛山市南海区大沥镇奇槎上一村二十五巷</t>
    </r>
    <r>
      <rPr>
        <sz val="10"/>
        <rFont val="Times New Roman"/>
        <charset val="134"/>
      </rPr>
      <t>4</t>
    </r>
    <r>
      <rPr>
        <sz val="10"/>
        <rFont val="宋体"/>
        <charset val="134"/>
      </rPr>
      <t>号</t>
    </r>
    <r>
      <rPr>
        <sz val="10"/>
        <rFont val="Times New Roman"/>
        <charset val="134"/>
      </rPr>
      <t>5</t>
    </r>
    <r>
      <rPr>
        <sz val="10"/>
        <rFont val="宋体"/>
        <charset val="134"/>
      </rPr>
      <t>千瓦分布式光伏发电项目</t>
    </r>
  </si>
  <si>
    <t>关健强</t>
  </si>
  <si>
    <r>
      <rPr>
        <sz val="10"/>
        <rFont val="宋体"/>
        <charset val="134"/>
      </rPr>
      <t>关健强佛山市南海区九江镇南方金星村五星三队</t>
    </r>
    <r>
      <rPr>
        <sz val="10"/>
        <rFont val="Times New Roman"/>
        <charset val="134"/>
      </rPr>
      <t>138</t>
    </r>
    <r>
      <rPr>
        <sz val="10"/>
        <rFont val="宋体"/>
        <charset val="134"/>
      </rPr>
      <t>号</t>
    </r>
    <r>
      <rPr>
        <sz val="10"/>
        <rFont val="Times New Roman"/>
        <charset val="134"/>
      </rPr>
      <t>10.2</t>
    </r>
    <r>
      <rPr>
        <sz val="10"/>
        <rFont val="宋体"/>
        <charset val="134"/>
      </rPr>
      <t>千瓦分布式光伏发电项目</t>
    </r>
  </si>
  <si>
    <t>邓焕辉</t>
  </si>
  <si>
    <r>
      <rPr>
        <sz val="10"/>
        <rFont val="宋体"/>
        <charset val="134"/>
      </rPr>
      <t>邓焕辉佛山市南海区狮山高边六溪村三巷</t>
    </r>
    <r>
      <rPr>
        <sz val="10"/>
        <rFont val="Times New Roman"/>
        <charset val="134"/>
      </rPr>
      <t>7</t>
    </r>
    <r>
      <rPr>
        <sz val="10"/>
        <rFont val="宋体"/>
        <charset val="134"/>
      </rPr>
      <t>号</t>
    </r>
    <r>
      <rPr>
        <sz val="10"/>
        <rFont val="Times New Roman"/>
        <charset val="134"/>
      </rPr>
      <t>5</t>
    </r>
    <r>
      <rPr>
        <sz val="10"/>
        <rFont val="宋体"/>
        <charset val="134"/>
      </rPr>
      <t>千瓦分布式光伏发电项目</t>
    </r>
  </si>
  <si>
    <t>陈兆枝</t>
  </si>
  <si>
    <r>
      <rPr>
        <sz val="10"/>
        <rFont val="宋体"/>
        <charset val="134"/>
      </rPr>
      <t>陈兆枝佛山市南海区丹灶镇西城伏水村村尾西街</t>
    </r>
    <r>
      <rPr>
        <sz val="10"/>
        <rFont val="Times New Roman"/>
        <charset val="134"/>
      </rPr>
      <t>25</t>
    </r>
    <r>
      <rPr>
        <sz val="10"/>
        <rFont val="宋体"/>
        <charset val="134"/>
      </rPr>
      <t>号</t>
    </r>
    <r>
      <rPr>
        <sz val="10"/>
        <rFont val="Times New Roman"/>
        <charset val="134"/>
      </rPr>
      <t>11.8</t>
    </r>
    <r>
      <rPr>
        <sz val="10"/>
        <rFont val="宋体"/>
        <charset val="134"/>
      </rPr>
      <t>千瓦分布式光伏发电项目</t>
    </r>
  </si>
  <si>
    <t>陈海源</t>
  </si>
  <si>
    <r>
      <rPr>
        <sz val="10"/>
        <rFont val="宋体"/>
        <charset val="134"/>
      </rPr>
      <t>陈海源佛山市南海区九江镇上东沙溪村东升队</t>
    </r>
    <r>
      <rPr>
        <sz val="10"/>
        <rFont val="Times New Roman"/>
        <charset val="134"/>
      </rPr>
      <t>149</t>
    </r>
    <r>
      <rPr>
        <sz val="10"/>
        <rFont val="宋体"/>
        <charset val="134"/>
      </rPr>
      <t>号</t>
    </r>
    <r>
      <rPr>
        <sz val="10"/>
        <rFont val="Times New Roman"/>
        <charset val="134"/>
      </rPr>
      <t>8</t>
    </r>
    <r>
      <rPr>
        <sz val="10"/>
        <rFont val="宋体"/>
        <charset val="134"/>
      </rPr>
      <t>千瓦分布式光伏发电项目</t>
    </r>
  </si>
  <si>
    <t>麦元星</t>
  </si>
  <si>
    <r>
      <rPr>
        <sz val="10"/>
        <rFont val="宋体"/>
        <charset val="134"/>
      </rPr>
      <t>麦元星佛山市南海区狮山镇狮岭新洲村十一巷</t>
    </r>
    <r>
      <rPr>
        <sz val="10"/>
        <rFont val="Times New Roman"/>
        <charset val="134"/>
      </rPr>
      <t>11</t>
    </r>
    <r>
      <rPr>
        <sz val="10"/>
        <rFont val="宋体"/>
        <charset val="134"/>
      </rPr>
      <t>号</t>
    </r>
    <r>
      <rPr>
        <sz val="10"/>
        <rFont val="Times New Roman"/>
        <charset val="134"/>
      </rPr>
      <t>8.26</t>
    </r>
    <r>
      <rPr>
        <sz val="10"/>
        <rFont val="宋体"/>
        <charset val="134"/>
      </rPr>
      <t>千瓦分布式光伏发电项目</t>
    </r>
  </si>
  <si>
    <t>徐汉光</t>
  </si>
  <si>
    <r>
      <rPr>
        <sz val="10"/>
        <rFont val="宋体"/>
        <charset val="134"/>
      </rPr>
      <t>徐汉光佛山市南海区狮山镇狮岭徐边村公路北</t>
    </r>
    <r>
      <rPr>
        <sz val="10"/>
        <rFont val="Times New Roman"/>
        <charset val="134"/>
      </rPr>
      <t>3</t>
    </r>
    <r>
      <rPr>
        <sz val="10"/>
        <rFont val="宋体"/>
        <charset val="134"/>
      </rPr>
      <t>号</t>
    </r>
    <r>
      <rPr>
        <sz val="10"/>
        <rFont val="Times New Roman"/>
        <charset val="134"/>
      </rPr>
      <t>20</t>
    </r>
    <r>
      <rPr>
        <sz val="10"/>
        <rFont val="宋体"/>
        <charset val="134"/>
      </rPr>
      <t>千瓦分布式光伏发电项目</t>
    </r>
  </si>
  <si>
    <t>曾伟初</t>
  </si>
  <si>
    <r>
      <rPr>
        <sz val="10"/>
        <rFont val="宋体"/>
        <charset val="134"/>
      </rPr>
      <t>曾伟初佛山市南海区九江镇下东南中村卫群队</t>
    </r>
    <r>
      <rPr>
        <sz val="10"/>
        <rFont val="Times New Roman"/>
        <charset val="134"/>
      </rPr>
      <t>86</t>
    </r>
    <r>
      <rPr>
        <sz val="10"/>
        <rFont val="宋体"/>
        <charset val="134"/>
      </rPr>
      <t>号</t>
    </r>
    <r>
      <rPr>
        <sz val="10"/>
        <rFont val="Times New Roman"/>
        <charset val="134"/>
      </rPr>
      <t>15</t>
    </r>
    <r>
      <rPr>
        <sz val="10"/>
        <rFont val="宋体"/>
        <charset val="134"/>
      </rPr>
      <t>千瓦分布式光伏发电项目</t>
    </r>
  </si>
  <si>
    <t>黎润枝</t>
  </si>
  <si>
    <r>
      <rPr>
        <sz val="10"/>
        <rFont val="宋体"/>
        <charset val="134"/>
      </rPr>
      <t>黎润枝佛山市南海区西樵镇樵高路</t>
    </r>
    <r>
      <rPr>
        <sz val="10"/>
        <rFont val="Times New Roman"/>
        <charset val="134"/>
      </rPr>
      <t>3</t>
    </r>
    <r>
      <rPr>
        <sz val="10"/>
        <rFont val="宋体"/>
        <charset val="134"/>
      </rPr>
      <t>号西樵江滨花园吉祥四街</t>
    </r>
    <r>
      <rPr>
        <sz val="10"/>
        <rFont val="Times New Roman"/>
        <charset val="134"/>
      </rPr>
      <t>5</t>
    </r>
    <r>
      <rPr>
        <sz val="10"/>
        <rFont val="宋体"/>
        <charset val="134"/>
      </rPr>
      <t>号</t>
    </r>
    <r>
      <rPr>
        <sz val="10"/>
        <rFont val="Times New Roman"/>
        <charset val="134"/>
      </rPr>
      <t>3.18</t>
    </r>
    <r>
      <rPr>
        <sz val="10"/>
        <rFont val="宋体"/>
        <charset val="134"/>
      </rPr>
      <t>千瓦分布式光伏发电项目</t>
    </r>
  </si>
  <si>
    <t>梁路</t>
  </si>
  <si>
    <r>
      <rPr>
        <sz val="10"/>
        <rFont val="宋体"/>
        <charset val="134"/>
      </rPr>
      <t>梁路佛山市南海区里水镇胜利五一村北胜二巷</t>
    </r>
    <r>
      <rPr>
        <sz val="10"/>
        <rFont val="Times New Roman"/>
        <charset val="134"/>
      </rPr>
      <t>64</t>
    </r>
    <r>
      <rPr>
        <sz val="10"/>
        <rFont val="宋体"/>
        <charset val="134"/>
      </rPr>
      <t>号</t>
    </r>
    <r>
      <rPr>
        <sz val="10"/>
        <rFont val="Times New Roman"/>
        <charset val="134"/>
      </rPr>
      <t>19.08</t>
    </r>
    <r>
      <rPr>
        <sz val="10"/>
        <rFont val="宋体"/>
        <charset val="134"/>
      </rPr>
      <t>千瓦分布式光伏发电项目</t>
    </r>
  </si>
  <si>
    <t>李享淦</t>
  </si>
  <si>
    <r>
      <rPr>
        <sz val="10"/>
        <rFont val="宋体"/>
        <charset val="134"/>
      </rPr>
      <t>李享淦佛山市南海区九江镇海寿新中村中星队</t>
    </r>
    <r>
      <rPr>
        <sz val="10"/>
        <rFont val="Times New Roman"/>
        <charset val="134"/>
      </rPr>
      <t>147</t>
    </r>
    <r>
      <rPr>
        <sz val="10"/>
        <rFont val="宋体"/>
        <charset val="134"/>
      </rPr>
      <t>号</t>
    </r>
    <r>
      <rPr>
        <sz val="10"/>
        <rFont val="Times New Roman"/>
        <charset val="134"/>
      </rPr>
      <t>3.36</t>
    </r>
    <r>
      <rPr>
        <sz val="10"/>
        <rFont val="宋体"/>
        <charset val="134"/>
      </rPr>
      <t>千瓦分布式光伏发电项目</t>
    </r>
  </si>
  <si>
    <t>邓锦雄</t>
  </si>
  <si>
    <r>
      <rPr>
        <sz val="10"/>
        <rFont val="宋体"/>
        <charset val="134"/>
      </rPr>
      <t>邓锦雄佛山市南海区九江镇磺矶社区学堂村</t>
    </r>
    <r>
      <rPr>
        <sz val="10"/>
        <rFont val="Times New Roman"/>
        <charset val="134"/>
      </rPr>
      <t>8.215</t>
    </r>
    <r>
      <rPr>
        <sz val="10"/>
        <rFont val="宋体"/>
        <charset val="134"/>
      </rPr>
      <t>千瓦分布式光伏发电项目</t>
    </r>
  </si>
  <si>
    <t>梁友群</t>
  </si>
  <si>
    <r>
      <rPr>
        <sz val="10"/>
        <rFont val="宋体"/>
        <charset val="134"/>
      </rPr>
      <t>梁友群佛山市南海区大沥镇黄岐岐南新村二街</t>
    </r>
    <r>
      <rPr>
        <sz val="10"/>
        <rFont val="Times New Roman"/>
        <charset val="134"/>
      </rPr>
      <t>20</t>
    </r>
    <r>
      <rPr>
        <sz val="10"/>
        <rFont val="宋体"/>
        <charset val="134"/>
      </rPr>
      <t>号</t>
    </r>
    <r>
      <rPr>
        <sz val="10"/>
        <rFont val="Times New Roman"/>
        <charset val="134"/>
      </rPr>
      <t>13.25</t>
    </r>
    <r>
      <rPr>
        <sz val="10"/>
        <rFont val="宋体"/>
        <charset val="134"/>
      </rPr>
      <t>千瓦分布式光伏发电项目</t>
    </r>
  </si>
  <si>
    <r>
      <rPr>
        <sz val="10"/>
        <rFont val="宋体"/>
        <charset val="134"/>
      </rPr>
      <t>黄敏龙佛山市南海区大沥镇盐步平地泗沥村汪波里横一巷</t>
    </r>
    <r>
      <rPr>
        <sz val="10"/>
        <rFont val="Times New Roman"/>
        <charset val="134"/>
      </rPr>
      <t>4</t>
    </r>
    <r>
      <rPr>
        <sz val="10"/>
        <rFont val="宋体"/>
        <charset val="134"/>
      </rPr>
      <t>号</t>
    </r>
    <r>
      <rPr>
        <sz val="10"/>
        <rFont val="Times New Roman"/>
        <charset val="134"/>
      </rPr>
      <t>5</t>
    </r>
    <r>
      <rPr>
        <sz val="10"/>
        <rFont val="宋体"/>
        <charset val="134"/>
      </rPr>
      <t>千瓦分布式光伏发电项目</t>
    </r>
  </si>
  <si>
    <t>黄家发</t>
  </si>
  <si>
    <r>
      <rPr>
        <sz val="10"/>
        <rFont val="宋体"/>
        <charset val="134"/>
      </rPr>
      <t>黄炳强佛山市南海区九江镇下北铁滘直街</t>
    </r>
    <r>
      <rPr>
        <sz val="10"/>
        <rFont val="Times New Roman"/>
        <charset val="134"/>
      </rPr>
      <t>23</t>
    </r>
    <r>
      <rPr>
        <sz val="10"/>
        <rFont val="宋体"/>
        <charset val="134"/>
      </rPr>
      <t>号</t>
    </r>
    <r>
      <rPr>
        <sz val="10"/>
        <rFont val="Times New Roman"/>
        <charset val="134"/>
      </rPr>
      <t>20.14</t>
    </r>
    <r>
      <rPr>
        <sz val="10"/>
        <rFont val="宋体"/>
        <charset val="134"/>
      </rPr>
      <t>千瓦分布式光伏发电项目</t>
    </r>
  </si>
  <si>
    <t>吴初添</t>
  </si>
  <si>
    <r>
      <rPr>
        <sz val="10"/>
        <rFont val="宋体"/>
        <charset val="134"/>
      </rPr>
      <t>吴初添佛山市南海区丹灶镇良登村委会孔边村孔边大道二巷</t>
    </r>
    <r>
      <rPr>
        <sz val="10"/>
        <rFont val="Times New Roman"/>
        <charset val="134"/>
      </rPr>
      <t>7</t>
    </r>
    <r>
      <rPr>
        <sz val="10"/>
        <rFont val="宋体"/>
        <charset val="134"/>
      </rPr>
      <t>号</t>
    </r>
    <r>
      <rPr>
        <sz val="10"/>
        <rFont val="Times New Roman"/>
        <charset val="134"/>
      </rPr>
      <t>20</t>
    </r>
    <r>
      <rPr>
        <sz val="10"/>
        <rFont val="宋体"/>
        <charset val="134"/>
      </rPr>
      <t>千瓦分布式光伏发电项目</t>
    </r>
  </si>
  <si>
    <t>罗标英</t>
  </si>
  <si>
    <r>
      <rPr>
        <sz val="10"/>
        <rFont val="宋体"/>
        <charset val="134"/>
      </rPr>
      <t>罗标英佛山市南海区丹灶镇良登村委会良登村三社街三社坊</t>
    </r>
    <r>
      <rPr>
        <sz val="10"/>
        <rFont val="Times New Roman"/>
        <charset val="134"/>
      </rPr>
      <t>11</t>
    </r>
    <r>
      <rPr>
        <sz val="10"/>
        <rFont val="宋体"/>
        <charset val="134"/>
      </rPr>
      <t>号</t>
    </r>
    <r>
      <rPr>
        <sz val="10"/>
        <rFont val="Times New Roman"/>
        <charset val="134"/>
      </rPr>
      <t>9.6</t>
    </r>
    <r>
      <rPr>
        <sz val="10"/>
        <rFont val="宋体"/>
        <charset val="134"/>
      </rPr>
      <t>千瓦分布式光伏发电项目</t>
    </r>
  </si>
  <si>
    <t>杨炳辉</t>
  </si>
  <si>
    <r>
      <rPr>
        <sz val="10"/>
        <rFont val="宋体"/>
        <charset val="134"/>
      </rPr>
      <t>杨炳辉佛山市南海区大沥镇谢边瓜步汛新街九巷</t>
    </r>
    <r>
      <rPr>
        <sz val="10"/>
        <rFont val="Times New Roman"/>
        <charset val="134"/>
      </rPr>
      <t>4</t>
    </r>
    <r>
      <rPr>
        <sz val="10"/>
        <rFont val="宋体"/>
        <charset val="134"/>
      </rPr>
      <t>号</t>
    </r>
    <r>
      <rPr>
        <sz val="10"/>
        <rFont val="Times New Roman"/>
        <charset val="134"/>
      </rPr>
      <t>5.5</t>
    </r>
    <r>
      <rPr>
        <sz val="10"/>
        <rFont val="宋体"/>
        <charset val="134"/>
      </rPr>
      <t>千瓦分布式光伏发电项目</t>
    </r>
  </si>
  <si>
    <t>高连有</t>
  </si>
  <si>
    <r>
      <rPr>
        <sz val="10"/>
        <rFont val="宋体"/>
        <charset val="134"/>
      </rPr>
      <t>高连有佛山市南海区丹灶镇金宁社区金业路</t>
    </r>
    <r>
      <rPr>
        <sz val="10"/>
        <rFont val="Times New Roman"/>
        <charset val="134"/>
      </rPr>
      <t>1</t>
    </r>
    <r>
      <rPr>
        <sz val="10"/>
        <rFont val="宋体"/>
        <charset val="134"/>
      </rPr>
      <t>号</t>
    </r>
    <r>
      <rPr>
        <sz val="10"/>
        <rFont val="Times New Roman"/>
        <charset val="134"/>
      </rPr>
      <t>17</t>
    </r>
    <r>
      <rPr>
        <sz val="10"/>
        <rFont val="宋体"/>
        <charset val="134"/>
      </rPr>
      <t>座</t>
    </r>
    <r>
      <rPr>
        <sz val="10"/>
        <rFont val="Times New Roman"/>
        <charset val="134"/>
      </rPr>
      <t>15.75</t>
    </r>
    <r>
      <rPr>
        <sz val="10"/>
        <rFont val="宋体"/>
        <charset val="134"/>
      </rPr>
      <t>千瓦分布式光伏发电项目</t>
    </r>
  </si>
  <si>
    <t>法玲</t>
  </si>
  <si>
    <r>
      <rPr>
        <sz val="10"/>
        <rFont val="宋体"/>
        <charset val="134"/>
      </rPr>
      <t>法玲佛山市南海区丹灶镇金沙金业路</t>
    </r>
    <r>
      <rPr>
        <sz val="10"/>
        <rFont val="Times New Roman"/>
        <charset val="134"/>
      </rPr>
      <t>1</t>
    </r>
    <r>
      <rPr>
        <sz val="10"/>
        <rFont val="宋体"/>
        <charset val="134"/>
      </rPr>
      <t>号</t>
    </r>
    <r>
      <rPr>
        <sz val="10"/>
        <rFont val="Times New Roman"/>
        <charset val="134"/>
      </rPr>
      <t>9</t>
    </r>
    <r>
      <rPr>
        <sz val="10"/>
        <rFont val="宋体"/>
        <charset val="134"/>
      </rPr>
      <t>座</t>
    </r>
    <r>
      <rPr>
        <sz val="10"/>
        <rFont val="Times New Roman"/>
        <charset val="134"/>
      </rPr>
      <t>11.93</t>
    </r>
    <r>
      <rPr>
        <sz val="10"/>
        <rFont val="宋体"/>
        <charset val="134"/>
      </rPr>
      <t>千瓦分布式光伏发电项目</t>
    </r>
  </si>
  <si>
    <t>陈志达</t>
  </si>
  <si>
    <r>
      <rPr>
        <sz val="10"/>
        <rFont val="宋体"/>
        <charset val="134"/>
      </rPr>
      <t>陈志达佛山市南海区西樵镇上金瓯管理区西乡村</t>
    </r>
    <r>
      <rPr>
        <sz val="10"/>
        <rFont val="Times New Roman"/>
        <charset val="134"/>
      </rPr>
      <t>12</t>
    </r>
    <r>
      <rPr>
        <sz val="10"/>
        <rFont val="宋体"/>
        <charset val="134"/>
      </rPr>
      <t>队聚龙新街</t>
    </r>
    <r>
      <rPr>
        <sz val="10"/>
        <rFont val="Times New Roman"/>
        <charset val="134"/>
      </rPr>
      <t>11</t>
    </r>
    <r>
      <rPr>
        <sz val="10"/>
        <rFont val="宋体"/>
        <charset val="134"/>
      </rPr>
      <t>号</t>
    </r>
    <r>
      <rPr>
        <sz val="10"/>
        <rFont val="Times New Roman"/>
        <charset val="134"/>
      </rPr>
      <t>5.2</t>
    </r>
    <r>
      <rPr>
        <sz val="10"/>
        <rFont val="宋体"/>
        <charset val="134"/>
      </rPr>
      <t>千瓦分布式光伏发电项目</t>
    </r>
  </si>
  <si>
    <t>何丽燕</t>
  </si>
  <si>
    <r>
      <rPr>
        <sz val="10"/>
        <rFont val="宋体"/>
        <charset val="134"/>
      </rPr>
      <t>何丽燕佛山市南海区罗村上柏村边田村大街一巷</t>
    </r>
    <r>
      <rPr>
        <sz val="10"/>
        <rFont val="Times New Roman"/>
        <charset val="134"/>
      </rPr>
      <t>8</t>
    </r>
    <r>
      <rPr>
        <sz val="10"/>
        <rFont val="宋体"/>
        <charset val="134"/>
      </rPr>
      <t>号</t>
    </r>
    <r>
      <rPr>
        <sz val="10"/>
        <rFont val="Times New Roman"/>
        <charset val="134"/>
      </rPr>
      <t>19.88</t>
    </r>
    <r>
      <rPr>
        <sz val="10"/>
        <rFont val="宋体"/>
        <charset val="134"/>
      </rPr>
      <t>千瓦分布式光伏发电项目</t>
    </r>
  </si>
  <si>
    <t>李耀昌</t>
  </si>
  <si>
    <r>
      <rPr>
        <sz val="10"/>
        <rFont val="宋体"/>
        <charset val="134"/>
      </rPr>
      <t>李耀昌佛山市南海区狮山镇官窑大榄五村南李氏八巷</t>
    </r>
    <r>
      <rPr>
        <sz val="10"/>
        <rFont val="Times New Roman"/>
        <charset val="134"/>
      </rPr>
      <t>3</t>
    </r>
    <r>
      <rPr>
        <sz val="10"/>
        <rFont val="宋体"/>
        <charset val="134"/>
      </rPr>
      <t>号</t>
    </r>
    <r>
      <rPr>
        <sz val="10"/>
        <rFont val="Times New Roman"/>
        <charset val="134"/>
      </rPr>
      <t>5.75</t>
    </r>
    <r>
      <rPr>
        <sz val="10"/>
        <rFont val="宋体"/>
        <charset val="134"/>
      </rPr>
      <t>千瓦分布式光伏发电项目</t>
    </r>
  </si>
  <si>
    <t>郭焕冰</t>
  </si>
  <si>
    <r>
      <rPr>
        <sz val="10"/>
        <rFont val="宋体"/>
        <charset val="134"/>
      </rPr>
      <t>郭焕冰佛山市南海区桂城石社区一村西大基坊</t>
    </r>
    <r>
      <rPr>
        <sz val="10"/>
        <rFont val="Times New Roman"/>
        <charset val="134"/>
      </rPr>
      <t>11</t>
    </r>
    <r>
      <rPr>
        <sz val="10"/>
        <rFont val="宋体"/>
        <charset val="134"/>
      </rPr>
      <t>号</t>
    </r>
    <r>
      <rPr>
        <sz val="10"/>
        <rFont val="Times New Roman"/>
        <charset val="134"/>
      </rPr>
      <t>10.26</t>
    </r>
    <r>
      <rPr>
        <sz val="10"/>
        <rFont val="宋体"/>
        <charset val="134"/>
      </rPr>
      <t>千瓦分布式光伏发电项目</t>
    </r>
  </si>
  <si>
    <t>黎洛昌</t>
  </si>
  <si>
    <r>
      <rPr>
        <sz val="10"/>
        <rFont val="宋体"/>
        <charset val="134"/>
      </rPr>
      <t>黎洛昌佛山市南海区九江镇大谷东洛村一巷</t>
    </r>
    <r>
      <rPr>
        <sz val="10"/>
        <rFont val="Times New Roman"/>
        <charset val="134"/>
      </rPr>
      <t>53</t>
    </r>
    <r>
      <rPr>
        <sz val="10"/>
        <rFont val="宋体"/>
        <charset val="134"/>
      </rPr>
      <t>号</t>
    </r>
    <r>
      <rPr>
        <sz val="10"/>
        <rFont val="Times New Roman"/>
        <charset val="134"/>
      </rPr>
      <t>10.45</t>
    </r>
    <r>
      <rPr>
        <sz val="10"/>
        <rFont val="宋体"/>
        <charset val="134"/>
      </rPr>
      <t>千瓦分布式光伏发电项目</t>
    </r>
  </si>
  <si>
    <t>佛山市金轩家具实业有限公司</t>
  </si>
  <si>
    <r>
      <rPr>
        <sz val="10"/>
        <rFont val="宋体"/>
        <charset val="134"/>
      </rPr>
      <t>佛山市金轩家具实业有限公司</t>
    </r>
    <r>
      <rPr>
        <sz val="10"/>
        <rFont val="Times New Roman"/>
        <charset val="134"/>
      </rPr>
      <t>50</t>
    </r>
    <r>
      <rPr>
        <sz val="10"/>
        <rFont val="宋体"/>
        <charset val="134"/>
      </rPr>
      <t>千瓦分布式光伏发电项目</t>
    </r>
  </si>
  <si>
    <t>邓绍江</t>
  </si>
  <si>
    <r>
      <rPr>
        <sz val="10"/>
        <rFont val="宋体"/>
        <charset val="134"/>
      </rPr>
      <t>邓绍江佛山市南海区狮山镇高边六溪村四巷</t>
    </r>
    <r>
      <rPr>
        <sz val="10"/>
        <rFont val="Times New Roman"/>
        <charset val="134"/>
      </rPr>
      <t>3</t>
    </r>
    <r>
      <rPr>
        <sz val="10"/>
        <rFont val="宋体"/>
        <charset val="134"/>
      </rPr>
      <t>号</t>
    </r>
    <r>
      <rPr>
        <sz val="10"/>
        <rFont val="Times New Roman"/>
        <charset val="134"/>
      </rPr>
      <t>5</t>
    </r>
    <r>
      <rPr>
        <sz val="10"/>
        <rFont val="宋体"/>
        <charset val="134"/>
      </rPr>
      <t>千瓦分布式光伏发电项目</t>
    </r>
  </si>
  <si>
    <t>叶植胜</t>
  </si>
  <si>
    <r>
      <rPr>
        <sz val="10"/>
        <rFont val="宋体"/>
        <charset val="134"/>
      </rPr>
      <t>叶植胜佛山市南海区狮山镇颜峰小洞一队西街二巷</t>
    </r>
    <r>
      <rPr>
        <sz val="10"/>
        <rFont val="Times New Roman"/>
        <charset val="134"/>
      </rPr>
      <t>4</t>
    </r>
    <r>
      <rPr>
        <sz val="10"/>
        <rFont val="宋体"/>
        <charset val="134"/>
      </rPr>
      <t>号</t>
    </r>
    <r>
      <rPr>
        <sz val="10"/>
        <rFont val="Times New Roman"/>
        <charset val="134"/>
      </rPr>
      <t>20</t>
    </r>
    <r>
      <rPr>
        <sz val="10"/>
        <rFont val="宋体"/>
        <charset val="134"/>
      </rPr>
      <t>千瓦分布式光伏发电项目</t>
    </r>
  </si>
  <si>
    <t>黄新灿</t>
  </si>
  <si>
    <r>
      <rPr>
        <sz val="10"/>
        <rFont val="宋体"/>
        <charset val="134"/>
      </rPr>
      <t>黄新灿佛山市南海区丹灶镇罗行社区新下村小组新村</t>
    </r>
    <r>
      <rPr>
        <sz val="10"/>
        <rFont val="Times New Roman"/>
        <charset val="134"/>
      </rPr>
      <t>4.8</t>
    </r>
    <r>
      <rPr>
        <sz val="10"/>
        <rFont val="宋体"/>
        <charset val="134"/>
      </rPr>
      <t>千瓦分布式光伏发电项目</t>
    </r>
  </si>
  <si>
    <t>白浩强</t>
  </si>
  <si>
    <r>
      <rPr>
        <sz val="10"/>
        <rFont val="宋体"/>
        <charset val="134"/>
      </rPr>
      <t>白浩强佛山市南海区狮山镇塘头白边村南队新建区五巷</t>
    </r>
    <r>
      <rPr>
        <sz val="10"/>
        <rFont val="Times New Roman"/>
        <charset val="134"/>
      </rPr>
      <t>2</t>
    </r>
    <r>
      <rPr>
        <sz val="10"/>
        <rFont val="宋体"/>
        <charset val="134"/>
      </rPr>
      <t>号</t>
    </r>
    <r>
      <rPr>
        <sz val="10"/>
        <rFont val="Times New Roman"/>
        <charset val="134"/>
      </rPr>
      <t>18</t>
    </r>
    <r>
      <rPr>
        <sz val="10"/>
        <rFont val="宋体"/>
        <charset val="134"/>
      </rPr>
      <t>千瓦分布式光伏发电项目</t>
    </r>
  </si>
  <si>
    <t>苏成兴</t>
  </si>
  <si>
    <r>
      <rPr>
        <sz val="10"/>
        <rFont val="宋体"/>
        <charset val="134"/>
      </rPr>
      <t>苏挚鹏佛山市南海区桂城东二中心村</t>
    </r>
    <r>
      <rPr>
        <sz val="10"/>
        <rFont val="Times New Roman"/>
        <charset val="134"/>
      </rPr>
      <t>D</t>
    </r>
    <r>
      <rPr>
        <sz val="10"/>
        <rFont val="宋体"/>
        <charset val="134"/>
      </rPr>
      <t>区四巷</t>
    </r>
    <r>
      <rPr>
        <sz val="10"/>
        <rFont val="Times New Roman"/>
        <charset val="134"/>
      </rPr>
      <t>17</t>
    </r>
    <r>
      <rPr>
        <sz val="10"/>
        <rFont val="宋体"/>
        <charset val="134"/>
      </rPr>
      <t>号</t>
    </r>
    <r>
      <rPr>
        <sz val="10"/>
        <rFont val="Times New Roman"/>
        <charset val="134"/>
      </rPr>
      <t>9.4</t>
    </r>
    <r>
      <rPr>
        <sz val="10"/>
        <rFont val="宋体"/>
        <charset val="134"/>
      </rPr>
      <t>千瓦分布式光伏发电项目</t>
    </r>
  </si>
  <si>
    <t>苏挚鹏</t>
  </si>
  <si>
    <t>黄卓锋</t>
  </si>
  <si>
    <r>
      <rPr>
        <sz val="10"/>
        <rFont val="宋体"/>
        <charset val="134"/>
      </rPr>
      <t>黄卓锋佛山市南海区罗村上柏边田村水厂街新园</t>
    </r>
    <r>
      <rPr>
        <sz val="10"/>
        <rFont val="Times New Roman"/>
        <charset val="134"/>
      </rPr>
      <t>12</t>
    </r>
    <r>
      <rPr>
        <sz val="10"/>
        <rFont val="宋体"/>
        <charset val="134"/>
      </rPr>
      <t>号</t>
    </r>
    <r>
      <rPr>
        <sz val="10"/>
        <rFont val="Times New Roman"/>
        <charset val="134"/>
      </rPr>
      <t>15.105</t>
    </r>
    <r>
      <rPr>
        <sz val="10"/>
        <rFont val="宋体"/>
        <charset val="134"/>
      </rPr>
      <t>千瓦分布式光伏发电项目</t>
    </r>
  </si>
  <si>
    <t>彭炳洪</t>
  </si>
  <si>
    <r>
      <rPr>
        <sz val="10"/>
        <rFont val="宋体"/>
        <charset val="134"/>
      </rPr>
      <t>彭炳洪佛山市南海区狮山镇罗村芦塘彭边村新区二巷</t>
    </r>
    <r>
      <rPr>
        <sz val="10"/>
        <rFont val="Times New Roman"/>
        <charset val="134"/>
      </rPr>
      <t>7</t>
    </r>
    <r>
      <rPr>
        <sz val="10"/>
        <rFont val="宋体"/>
        <charset val="134"/>
      </rPr>
      <t>号</t>
    </r>
    <r>
      <rPr>
        <sz val="10"/>
        <rFont val="Times New Roman"/>
        <charset val="134"/>
      </rPr>
      <t>20.235</t>
    </r>
    <r>
      <rPr>
        <sz val="10"/>
        <rFont val="宋体"/>
        <charset val="134"/>
      </rPr>
      <t>千瓦分布式光伏发电项目</t>
    </r>
  </si>
  <si>
    <t>孔祥创</t>
  </si>
  <si>
    <r>
      <rPr>
        <sz val="10"/>
        <rFont val="宋体"/>
        <charset val="134"/>
      </rPr>
      <t>孔祥创佛山市南海区里水镇和顺共同孔村南街一巷</t>
    </r>
    <r>
      <rPr>
        <sz val="10"/>
        <rFont val="Times New Roman"/>
        <charset val="134"/>
      </rPr>
      <t>26</t>
    </r>
    <r>
      <rPr>
        <sz val="10"/>
        <rFont val="宋体"/>
        <charset val="134"/>
      </rPr>
      <t>号</t>
    </r>
    <r>
      <rPr>
        <sz val="10"/>
        <rFont val="Times New Roman"/>
        <charset val="134"/>
      </rPr>
      <t>4.13</t>
    </r>
    <r>
      <rPr>
        <sz val="10"/>
        <rFont val="宋体"/>
        <charset val="134"/>
      </rPr>
      <t>千瓦分布式光伏发电项目</t>
    </r>
  </si>
  <si>
    <t>罗国基</t>
  </si>
  <si>
    <r>
      <rPr>
        <sz val="10"/>
        <rFont val="宋体"/>
        <charset val="134"/>
      </rPr>
      <t>罗国基佛山市南海区狮山镇罗洞白仙村德星门</t>
    </r>
    <r>
      <rPr>
        <sz val="10"/>
        <rFont val="Times New Roman"/>
        <charset val="134"/>
      </rPr>
      <t>26</t>
    </r>
    <r>
      <rPr>
        <sz val="10"/>
        <rFont val="宋体"/>
        <charset val="134"/>
      </rPr>
      <t>号</t>
    </r>
    <r>
      <rPr>
        <sz val="10"/>
        <rFont val="Times New Roman"/>
        <charset val="134"/>
      </rPr>
      <t>19.88</t>
    </r>
    <r>
      <rPr>
        <sz val="10"/>
        <rFont val="宋体"/>
        <charset val="134"/>
      </rPr>
      <t>千瓦分布式光伏发电项目</t>
    </r>
  </si>
  <si>
    <t>董浩辉</t>
  </si>
  <si>
    <r>
      <rPr>
        <sz val="10"/>
        <rFont val="宋体"/>
        <charset val="134"/>
      </rPr>
      <t>董浩辉佛山市南海区狮山镇狮岭大珠江村十巷</t>
    </r>
    <r>
      <rPr>
        <sz val="10"/>
        <rFont val="Times New Roman"/>
        <charset val="134"/>
      </rPr>
      <t>2</t>
    </r>
    <r>
      <rPr>
        <sz val="10"/>
        <rFont val="宋体"/>
        <charset val="134"/>
      </rPr>
      <t>号</t>
    </r>
    <r>
      <rPr>
        <sz val="10"/>
        <rFont val="Times New Roman"/>
        <charset val="134"/>
      </rPr>
      <t>14.28</t>
    </r>
    <r>
      <rPr>
        <sz val="10"/>
        <rFont val="宋体"/>
        <charset val="134"/>
      </rPr>
      <t>千瓦分布式光伏发电项目</t>
    </r>
  </si>
  <si>
    <t>陈耀威</t>
  </si>
  <si>
    <r>
      <rPr>
        <sz val="10"/>
        <rFont val="宋体"/>
        <charset val="134"/>
      </rPr>
      <t>陈耀威佛山市南海区大沥镇奇槎邝边新村一巷</t>
    </r>
    <r>
      <rPr>
        <sz val="10"/>
        <rFont val="Times New Roman"/>
        <charset val="134"/>
      </rPr>
      <t>19</t>
    </r>
    <r>
      <rPr>
        <sz val="10"/>
        <rFont val="宋体"/>
        <charset val="134"/>
      </rPr>
      <t>号</t>
    </r>
    <r>
      <rPr>
        <sz val="10"/>
        <rFont val="Times New Roman"/>
        <charset val="134"/>
      </rPr>
      <t>8</t>
    </r>
    <r>
      <rPr>
        <sz val="10"/>
        <rFont val="宋体"/>
        <charset val="134"/>
      </rPr>
      <t>千瓦分布式光伏发电项目</t>
    </r>
  </si>
  <si>
    <t>吴宝潮</t>
  </si>
  <si>
    <r>
      <rPr>
        <sz val="10"/>
        <rFont val="宋体"/>
        <charset val="134"/>
      </rPr>
      <t>吴宝潮佛山市南海区桂城西约福庆村</t>
    </r>
    <r>
      <rPr>
        <sz val="10"/>
        <rFont val="Times New Roman"/>
        <charset val="134"/>
      </rPr>
      <t>433</t>
    </r>
    <r>
      <rPr>
        <sz val="10"/>
        <rFont val="宋体"/>
        <charset val="134"/>
      </rPr>
      <t>号</t>
    </r>
    <r>
      <rPr>
        <sz val="10"/>
        <rFont val="Times New Roman"/>
        <charset val="134"/>
      </rPr>
      <t>3.3</t>
    </r>
    <r>
      <rPr>
        <sz val="10"/>
        <rFont val="宋体"/>
        <charset val="134"/>
      </rPr>
      <t>千瓦分布式光伏发电项目</t>
    </r>
  </si>
  <si>
    <t>吴仕强</t>
  </si>
  <si>
    <r>
      <rPr>
        <sz val="10"/>
        <rFont val="宋体"/>
        <charset val="134"/>
      </rPr>
      <t>吴仕强佛山市南海区九江镇梅圳村梅东村北街五巷</t>
    </r>
    <r>
      <rPr>
        <sz val="10"/>
        <rFont val="Times New Roman"/>
        <charset val="134"/>
      </rPr>
      <t>138</t>
    </r>
    <r>
      <rPr>
        <sz val="10"/>
        <rFont val="宋体"/>
        <charset val="134"/>
      </rPr>
      <t>号</t>
    </r>
    <r>
      <rPr>
        <sz val="10"/>
        <rFont val="Times New Roman"/>
        <charset val="134"/>
      </rPr>
      <t>14</t>
    </r>
    <r>
      <rPr>
        <sz val="10"/>
        <rFont val="宋体"/>
        <charset val="134"/>
      </rPr>
      <t>千瓦分布式光伏发电项目</t>
    </r>
  </si>
  <si>
    <t>黄瑞全</t>
  </si>
  <si>
    <r>
      <rPr>
        <sz val="10"/>
        <rFont val="宋体"/>
        <charset val="134"/>
      </rPr>
      <t>黄瑞全佛山市南海区狮山镇黄洞村委会德星村民小组黄边园</t>
    </r>
    <r>
      <rPr>
        <sz val="10"/>
        <rFont val="Times New Roman"/>
        <charset val="134"/>
      </rPr>
      <t>24</t>
    </r>
    <r>
      <rPr>
        <sz val="10"/>
        <rFont val="宋体"/>
        <charset val="134"/>
      </rPr>
      <t>号</t>
    </r>
    <r>
      <rPr>
        <sz val="10"/>
        <rFont val="Times New Roman"/>
        <charset val="134"/>
      </rPr>
      <t>6</t>
    </r>
    <r>
      <rPr>
        <sz val="10"/>
        <rFont val="宋体"/>
        <charset val="134"/>
      </rPr>
      <t>千瓦光伏发电项目</t>
    </r>
  </si>
  <si>
    <t>苏炳昌</t>
  </si>
  <si>
    <r>
      <rPr>
        <sz val="10"/>
        <rFont val="宋体"/>
        <charset val="134"/>
      </rPr>
      <t>苏炳昌佛山市南海区九江镇烟南村兴二队</t>
    </r>
    <r>
      <rPr>
        <sz val="10"/>
        <rFont val="Times New Roman"/>
        <charset val="134"/>
      </rPr>
      <t>2</t>
    </r>
    <r>
      <rPr>
        <sz val="10"/>
        <rFont val="宋体"/>
        <charset val="134"/>
      </rPr>
      <t>号</t>
    </r>
    <r>
      <rPr>
        <sz val="10"/>
        <rFont val="Times New Roman"/>
        <charset val="134"/>
      </rPr>
      <t>6</t>
    </r>
    <r>
      <rPr>
        <sz val="10"/>
        <rFont val="宋体"/>
        <charset val="134"/>
      </rPr>
      <t>千瓦分布式光伏发电项目</t>
    </r>
  </si>
  <si>
    <t>黄瑞联</t>
  </si>
  <si>
    <r>
      <rPr>
        <sz val="10"/>
        <rFont val="宋体"/>
        <charset val="134"/>
      </rPr>
      <t>黄瑞联佛山市南海区狮山镇黄洞德星村黄边园</t>
    </r>
    <r>
      <rPr>
        <sz val="10"/>
        <rFont val="Times New Roman"/>
        <charset val="134"/>
      </rPr>
      <t>20</t>
    </r>
    <r>
      <rPr>
        <sz val="10"/>
        <rFont val="宋体"/>
        <charset val="134"/>
      </rPr>
      <t>号</t>
    </r>
    <r>
      <rPr>
        <sz val="10"/>
        <rFont val="Times New Roman"/>
        <charset val="134"/>
      </rPr>
      <t>11</t>
    </r>
    <r>
      <rPr>
        <sz val="10"/>
        <rFont val="宋体"/>
        <charset val="134"/>
      </rPr>
      <t>千瓦分布式光伏发电项目</t>
    </r>
  </si>
  <si>
    <t>黄远光</t>
  </si>
  <si>
    <r>
      <rPr>
        <sz val="10"/>
        <rFont val="宋体"/>
        <charset val="134"/>
      </rPr>
      <t>黄远光佛山市南海区狮山镇黄洞德星社新村</t>
    </r>
    <r>
      <rPr>
        <sz val="10"/>
        <rFont val="Times New Roman"/>
        <charset val="134"/>
      </rPr>
      <t>191</t>
    </r>
    <r>
      <rPr>
        <sz val="10"/>
        <rFont val="宋体"/>
        <charset val="134"/>
      </rPr>
      <t>号</t>
    </r>
    <r>
      <rPr>
        <sz val="10"/>
        <rFont val="Times New Roman"/>
        <charset val="134"/>
      </rPr>
      <t>12</t>
    </r>
    <r>
      <rPr>
        <sz val="10"/>
        <rFont val="宋体"/>
        <charset val="134"/>
      </rPr>
      <t>千瓦分布式光伏发电项目</t>
    </r>
  </si>
  <si>
    <t>陆志德</t>
  </si>
  <si>
    <r>
      <rPr>
        <sz val="10"/>
        <rFont val="宋体"/>
        <charset val="134"/>
      </rPr>
      <t>陆国添佛山市南海区西樵镇西樵陆家村新村一巷</t>
    </r>
    <r>
      <rPr>
        <sz val="10"/>
        <rFont val="Times New Roman"/>
        <charset val="134"/>
      </rPr>
      <t>1</t>
    </r>
    <r>
      <rPr>
        <sz val="10"/>
        <rFont val="宋体"/>
        <charset val="134"/>
      </rPr>
      <t>号</t>
    </r>
    <r>
      <rPr>
        <sz val="10"/>
        <rFont val="Times New Roman"/>
        <charset val="134"/>
      </rPr>
      <t>10.83</t>
    </r>
    <r>
      <rPr>
        <sz val="10"/>
        <rFont val="宋体"/>
        <charset val="134"/>
      </rPr>
      <t>千瓦分布式光伏发电项目</t>
    </r>
  </si>
  <si>
    <r>
      <rPr>
        <sz val="10"/>
        <rFont val="宋体"/>
        <charset val="134"/>
      </rPr>
      <t>陆国添佛山市南海区西樵镇西樵陆家村五巷</t>
    </r>
    <r>
      <rPr>
        <sz val="10"/>
        <rFont val="Times New Roman"/>
        <charset val="134"/>
      </rPr>
      <t>1</t>
    </r>
    <r>
      <rPr>
        <sz val="10"/>
        <rFont val="宋体"/>
        <charset val="134"/>
      </rPr>
      <t>号</t>
    </r>
    <r>
      <rPr>
        <sz val="10"/>
        <rFont val="Times New Roman"/>
        <charset val="134"/>
      </rPr>
      <t>6.36</t>
    </r>
    <r>
      <rPr>
        <sz val="10"/>
        <rFont val="宋体"/>
        <charset val="134"/>
      </rPr>
      <t>千瓦分布式光伏发电项目</t>
    </r>
  </si>
  <si>
    <t>陈浩光</t>
  </si>
  <si>
    <r>
      <rPr>
        <sz val="10"/>
        <rFont val="宋体"/>
        <charset val="134"/>
      </rPr>
      <t>陈浩光佛山市南海区大沥沥北湖三村民小组西街六巷</t>
    </r>
    <r>
      <rPr>
        <sz val="10"/>
        <rFont val="Times New Roman"/>
        <charset val="134"/>
      </rPr>
      <t>2</t>
    </r>
    <r>
      <rPr>
        <sz val="10"/>
        <rFont val="宋体"/>
        <charset val="134"/>
      </rPr>
      <t>号</t>
    </r>
    <r>
      <rPr>
        <sz val="10"/>
        <rFont val="Times New Roman"/>
        <charset val="134"/>
      </rPr>
      <t>12</t>
    </r>
    <r>
      <rPr>
        <sz val="10"/>
        <rFont val="宋体"/>
        <charset val="134"/>
      </rPr>
      <t>千瓦分布式光伏发电项目</t>
    </r>
  </si>
  <si>
    <t>何翠枝</t>
  </si>
  <si>
    <r>
      <rPr>
        <sz val="10"/>
        <rFont val="宋体"/>
        <charset val="134"/>
      </rPr>
      <t>何翠枝佛山市南海区九江镇镇南镇涌村一路</t>
    </r>
    <r>
      <rPr>
        <sz val="10"/>
        <rFont val="Times New Roman"/>
        <charset val="134"/>
      </rPr>
      <t>74</t>
    </r>
    <r>
      <rPr>
        <sz val="10"/>
        <rFont val="宋体"/>
        <charset val="134"/>
      </rPr>
      <t>号</t>
    </r>
    <r>
      <rPr>
        <sz val="10"/>
        <rFont val="Times New Roman"/>
        <charset val="134"/>
      </rPr>
      <t>4</t>
    </r>
    <r>
      <rPr>
        <sz val="10"/>
        <rFont val="宋体"/>
        <charset val="134"/>
      </rPr>
      <t>千瓦分布式光伏发电项目</t>
    </r>
  </si>
  <si>
    <t>梁健勇</t>
  </si>
  <si>
    <r>
      <rPr>
        <sz val="10"/>
        <rFont val="宋体"/>
        <charset val="134"/>
      </rPr>
      <t>梁健勇佛山市南海区里水镇瑶头村马村大街十巷</t>
    </r>
    <r>
      <rPr>
        <sz val="10"/>
        <rFont val="Times New Roman"/>
        <charset val="134"/>
      </rPr>
      <t>21</t>
    </r>
    <r>
      <rPr>
        <sz val="10"/>
        <rFont val="宋体"/>
        <charset val="134"/>
      </rPr>
      <t>号之一</t>
    </r>
    <r>
      <rPr>
        <sz val="10"/>
        <rFont val="Times New Roman"/>
        <charset val="134"/>
      </rPr>
      <t>18.24</t>
    </r>
    <r>
      <rPr>
        <sz val="10"/>
        <rFont val="宋体"/>
        <charset val="134"/>
      </rPr>
      <t>千瓦分布式光伏发电项目</t>
    </r>
  </si>
  <si>
    <t>吕翠容</t>
  </si>
  <si>
    <r>
      <rPr>
        <sz val="10"/>
        <rFont val="宋体"/>
        <charset val="134"/>
      </rPr>
      <t>吕翠容佛山市南海区里水镇大冲明星村旋溪右侧</t>
    </r>
    <r>
      <rPr>
        <sz val="10"/>
        <rFont val="Times New Roman"/>
        <charset val="134"/>
      </rPr>
      <t>12</t>
    </r>
    <r>
      <rPr>
        <sz val="10"/>
        <rFont val="宋体"/>
        <charset val="134"/>
      </rPr>
      <t>千瓦分布式光伏发电项目</t>
    </r>
  </si>
  <si>
    <t>傅灯荣</t>
  </si>
  <si>
    <r>
      <rPr>
        <sz val="10"/>
        <rFont val="宋体"/>
        <charset val="134"/>
      </rPr>
      <t>傅灯荣佛山市南海区西樵镇大同柏山村街口坊</t>
    </r>
    <r>
      <rPr>
        <sz val="10"/>
        <rFont val="Times New Roman"/>
        <charset val="134"/>
      </rPr>
      <t>86</t>
    </r>
    <r>
      <rPr>
        <sz val="10"/>
        <rFont val="宋体"/>
        <charset val="134"/>
      </rPr>
      <t>号</t>
    </r>
    <r>
      <rPr>
        <sz val="10"/>
        <rFont val="Times New Roman"/>
        <charset val="134"/>
      </rPr>
      <t>13.34</t>
    </r>
    <r>
      <rPr>
        <sz val="10"/>
        <rFont val="宋体"/>
        <charset val="134"/>
      </rPr>
      <t>千瓦分布式光伏发电项目</t>
    </r>
  </si>
  <si>
    <t>梁锦江</t>
  </si>
  <si>
    <r>
      <rPr>
        <sz val="10"/>
        <rFont val="宋体"/>
        <charset val="134"/>
      </rPr>
      <t>梁锦江佛山市南海区西樵镇爱国杏头村杏头大道</t>
    </r>
    <r>
      <rPr>
        <sz val="10"/>
        <rFont val="Times New Roman"/>
        <charset val="134"/>
      </rPr>
      <t>2</t>
    </r>
    <r>
      <rPr>
        <sz val="10"/>
        <rFont val="宋体"/>
        <charset val="134"/>
      </rPr>
      <t>号</t>
    </r>
    <r>
      <rPr>
        <sz val="10"/>
        <rFont val="Times New Roman"/>
        <charset val="134"/>
      </rPr>
      <t>8.12</t>
    </r>
    <r>
      <rPr>
        <sz val="10"/>
        <rFont val="宋体"/>
        <charset val="134"/>
      </rPr>
      <t>千瓦分布式光伏发电项目</t>
    </r>
  </si>
  <si>
    <t>张永作</t>
  </si>
  <si>
    <r>
      <rPr>
        <sz val="10"/>
        <rFont val="宋体"/>
        <charset val="134"/>
      </rPr>
      <t>张永作佛山市南海区西樵镇新河桥上三队新村</t>
    </r>
    <r>
      <rPr>
        <sz val="10"/>
        <rFont val="Times New Roman"/>
        <charset val="134"/>
      </rPr>
      <t>4.06</t>
    </r>
    <r>
      <rPr>
        <sz val="10"/>
        <rFont val="宋体"/>
        <charset val="134"/>
      </rPr>
      <t>千瓦分布式光伏发电项目</t>
    </r>
  </si>
  <si>
    <t>陈国雄</t>
  </si>
  <si>
    <r>
      <rPr>
        <sz val="10"/>
        <rFont val="宋体"/>
        <charset val="134"/>
      </rPr>
      <t>陈国雄佛山市南海区西樵镇官山城区庆和街一巷</t>
    </r>
    <r>
      <rPr>
        <sz val="10"/>
        <rFont val="Times New Roman"/>
        <charset val="134"/>
      </rPr>
      <t>20</t>
    </r>
    <r>
      <rPr>
        <sz val="10"/>
        <rFont val="宋体"/>
        <charset val="134"/>
      </rPr>
      <t>号</t>
    </r>
    <r>
      <rPr>
        <sz val="10"/>
        <rFont val="Times New Roman"/>
        <charset val="134"/>
      </rPr>
      <t>8.12</t>
    </r>
    <r>
      <rPr>
        <sz val="10"/>
        <rFont val="宋体"/>
        <charset val="134"/>
      </rPr>
      <t>千瓦分布式光伏发电项目</t>
    </r>
  </si>
  <si>
    <t>张以铿</t>
  </si>
  <si>
    <r>
      <rPr>
        <sz val="10"/>
        <rFont val="宋体"/>
        <charset val="134"/>
      </rPr>
      <t>张以铿佛山市南海区西樵镇联新革新村清河二街</t>
    </r>
    <r>
      <rPr>
        <sz val="10"/>
        <rFont val="Times New Roman"/>
        <charset val="134"/>
      </rPr>
      <t>7</t>
    </r>
    <r>
      <rPr>
        <sz val="10"/>
        <rFont val="宋体"/>
        <charset val="134"/>
      </rPr>
      <t>号</t>
    </r>
    <r>
      <rPr>
        <sz val="10"/>
        <rFont val="Times New Roman"/>
        <charset val="134"/>
      </rPr>
      <t>16.24</t>
    </r>
    <r>
      <rPr>
        <sz val="10"/>
        <rFont val="宋体"/>
        <charset val="134"/>
      </rPr>
      <t>千瓦分布式光伏发电项目</t>
    </r>
  </si>
  <si>
    <t>潘玉云</t>
  </si>
  <si>
    <r>
      <rPr>
        <sz val="10"/>
        <rFont val="宋体"/>
        <charset val="134"/>
      </rPr>
      <t>潘玉云佛山市南海区西樵镇百西村头村西新区</t>
    </r>
    <r>
      <rPr>
        <sz val="10"/>
        <rFont val="Times New Roman"/>
        <charset val="134"/>
      </rPr>
      <t>23</t>
    </r>
    <r>
      <rPr>
        <sz val="10"/>
        <rFont val="宋体"/>
        <charset val="134"/>
      </rPr>
      <t>号</t>
    </r>
    <r>
      <rPr>
        <sz val="10"/>
        <rFont val="Times New Roman"/>
        <charset val="134"/>
      </rPr>
      <t>18.27</t>
    </r>
    <r>
      <rPr>
        <sz val="10"/>
        <rFont val="宋体"/>
        <charset val="134"/>
      </rPr>
      <t>千瓦分布式光伏发电项目</t>
    </r>
  </si>
  <si>
    <t>张乃流</t>
  </si>
  <si>
    <r>
      <rPr>
        <sz val="10"/>
        <rFont val="宋体"/>
        <charset val="134"/>
      </rPr>
      <t>张乃流佛山市南海区九江镇江滨三街</t>
    </r>
    <r>
      <rPr>
        <sz val="10"/>
        <rFont val="Times New Roman"/>
        <charset val="134"/>
      </rPr>
      <t>56</t>
    </r>
    <r>
      <rPr>
        <sz val="10"/>
        <rFont val="宋体"/>
        <charset val="134"/>
      </rPr>
      <t>号</t>
    </r>
    <r>
      <rPr>
        <sz val="10"/>
        <rFont val="Times New Roman"/>
        <charset val="134"/>
      </rPr>
      <t>15.675</t>
    </r>
    <r>
      <rPr>
        <sz val="10"/>
        <rFont val="宋体"/>
        <charset val="134"/>
      </rPr>
      <t>千瓦分布式光伏发电项目</t>
    </r>
  </si>
  <si>
    <t>叶慕莲</t>
  </si>
  <si>
    <r>
      <rPr>
        <sz val="10"/>
        <rFont val="宋体"/>
        <charset val="134"/>
      </rPr>
      <t>叶慕莲佛山市南海区大沥镇水头陈村新区十巷</t>
    </r>
    <r>
      <rPr>
        <sz val="10"/>
        <rFont val="Times New Roman"/>
        <charset val="134"/>
      </rPr>
      <t>1</t>
    </r>
    <r>
      <rPr>
        <sz val="10"/>
        <rFont val="宋体"/>
        <charset val="134"/>
      </rPr>
      <t>号</t>
    </r>
    <r>
      <rPr>
        <sz val="10"/>
        <rFont val="Times New Roman"/>
        <charset val="134"/>
      </rPr>
      <t>9.12</t>
    </r>
    <r>
      <rPr>
        <sz val="10"/>
        <rFont val="宋体"/>
        <charset val="134"/>
      </rPr>
      <t>千瓦分布式光伏发电项目</t>
    </r>
  </si>
  <si>
    <t>陈照强</t>
  </si>
  <si>
    <r>
      <rPr>
        <sz val="10"/>
        <rFont val="宋体"/>
        <charset val="134"/>
      </rPr>
      <t>陈照强佛山市南海区九江镇上东腾滘村腾一队</t>
    </r>
    <r>
      <rPr>
        <sz val="10"/>
        <rFont val="Times New Roman"/>
        <charset val="134"/>
      </rPr>
      <t>96</t>
    </r>
    <r>
      <rPr>
        <sz val="10"/>
        <rFont val="宋体"/>
        <charset val="134"/>
      </rPr>
      <t>号</t>
    </r>
    <r>
      <rPr>
        <sz val="10"/>
        <rFont val="Times New Roman"/>
        <charset val="134"/>
      </rPr>
      <t>5.22</t>
    </r>
    <r>
      <rPr>
        <sz val="10"/>
        <rFont val="宋体"/>
        <charset val="134"/>
      </rPr>
      <t>千瓦分布式光伏发电项目</t>
    </r>
  </si>
  <si>
    <t>张绍荣</t>
  </si>
  <si>
    <r>
      <rPr>
        <sz val="10"/>
        <rFont val="宋体"/>
        <charset val="134"/>
      </rPr>
      <t>张绍荣佛山市南海区西樵镇民乐隔涌村塱东街</t>
    </r>
    <r>
      <rPr>
        <sz val="10"/>
        <rFont val="Times New Roman"/>
        <charset val="134"/>
      </rPr>
      <t>39</t>
    </r>
    <r>
      <rPr>
        <sz val="10"/>
        <rFont val="宋体"/>
        <charset val="134"/>
      </rPr>
      <t>号</t>
    </r>
    <r>
      <rPr>
        <sz val="10"/>
        <rFont val="Times New Roman"/>
        <charset val="134"/>
      </rPr>
      <t>13.63</t>
    </r>
    <r>
      <rPr>
        <sz val="10"/>
        <rFont val="宋体"/>
        <charset val="134"/>
      </rPr>
      <t>千瓦分布式光伏发电项目</t>
    </r>
  </si>
  <si>
    <t>杜印满</t>
  </si>
  <si>
    <r>
      <rPr>
        <sz val="10"/>
        <rFont val="宋体"/>
        <charset val="134"/>
      </rPr>
      <t>杜印满佛山市南海区丹灶镇建设村文明坊南二巷</t>
    </r>
    <r>
      <rPr>
        <sz val="10"/>
        <rFont val="Times New Roman"/>
        <charset val="134"/>
      </rPr>
      <t>8</t>
    </r>
    <r>
      <rPr>
        <sz val="10"/>
        <rFont val="宋体"/>
        <charset val="134"/>
      </rPr>
      <t>号</t>
    </r>
    <r>
      <rPr>
        <sz val="10"/>
        <rFont val="Times New Roman"/>
        <charset val="134"/>
      </rPr>
      <t>20</t>
    </r>
    <r>
      <rPr>
        <sz val="10"/>
        <rFont val="宋体"/>
        <charset val="134"/>
      </rPr>
      <t>千瓦分布式光伏发电项目</t>
    </r>
  </si>
  <si>
    <t>梁松志</t>
  </si>
  <si>
    <r>
      <rPr>
        <sz val="10"/>
        <rFont val="宋体"/>
        <charset val="134"/>
      </rPr>
      <t>梁松志佛山市南海区西樵镇儒溪新东村九巷</t>
    </r>
    <r>
      <rPr>
        <sz val="10"/>
        <rFont val="Times New Roman"/>
        <charset val="134"/>
      </rPr>
      <t>2</t>
    </r>
    <r>
      <rPr>
        <sz val="10"/>
        <rFont val="宋体"/>
        <charset val="134"/>
      </rPr>
      <t>号</t>
    </r>
    <r>
      <rPr>
        <sz val="10"/>
        <rFont val="Times New Roman"/>
        <charset val="134"/>
      </rPr>
      <t>9</t>
    </r>
    <r>
      <rPr>
        <sz val="10"/>
        <rFont val="宋体"/>
        <charset val="134"/>
      </rPr>
      <t>千瓦分布式光伏发电项目</t>
    </r>
  </si>
  <si>
    <t>胡国润</t>
  </si>
  <si>
    <r>
      <rPr>
        <sz val="10"/>
        <rFont val="宋体"/>
        <charset val="134"/>
      </rPr>
      <t>胡国润佛山市南海区九江镇石江胡家八巷</t>
    </r>
    <r>
      <rPr>
        <sz val="10"/>
        <rFont val="Times New Roman"/>
        <charset val="134"/>
      </rPr>
      <t>1</t>
    </r>
    <r>
      <rPr>
        <sz val="10"/>
        <rFont val="宋体"/>
        <charset val="134"/>
      </rPr>
      <t>号</t>
    </r>
    <r>
      <rPr>
        <sz val="10"/>
        <rFont val="Times New Roman"/>
        <charset val="134"/>
      </rPr>
      <t>11</t>
    </r>
    <r>
      <rPr>
        <sz val="10"/>
        <rFont val="宋体"/>
        <charset val="134"/>
      </rPr>
      <t>千瓦分布式光伏发电项目</t>
    </r>
  </si>
  <si>
    <t>陈文光</t>
  </si>
  <si>
    <r>
      <rPr>
        <sz val="10"/>
        <rFont val="宋体"/>
        <charset val="134"/>
      </rPr>
      <t>陈文光佛山市南海区丹灶镇西城社区居委会伏水村村头街</t>
    </r>
    <r>
      <rPr>
        <sz val="10"/>
        <rFont val="Times New Roman"/>
        <charset val="134"/>
      </rPr>
      <t>31</t>
    </r>
    <r>
      <rPr>
        <sz val="10"/>
        <rFont val="宋体"/>
        <charset val="134"/>
      </rPr>
      <t>号</t>
    </r>
    <r>
      <rPr>
        <sz val="10"/>
        <rFont val="Times New Roman"/>
        <charset val="134"/>
      </rPr>
      <t>13</t>
    </r>
    <r>
      <rPr>
        <sz val="10"/>
        <rFont val="宋体"/>
        <charset val="134"/>
      </rPr>
      <t>千瓦分布式光伏发电项目</t>
    </r>
  </si>
  <si>
    <t>张兆华</t>
  </si>
  <si>
    <r>
      <rPr>
        <sz val="10"/>
        <rFont val="宋体"/>
        <charset val="134"/>
      </rPr>
      <t>张兆华佛山市南海区盐步河西颜边村南向</t>
    </r>
    <r>
      <rPr>
        <sz val="10"/>
        <rFont val="Times New Roman"/>
        <charset val="134"/>
      </rPr>
      <t>80</t>
    </r>
    <r>
      <rPr>
        <sz val="10"/>
        <rFont val="宋体"/>
        <charset val="134"/>
      </rPr>
      <t>号</t>
    </r>
    <r>
      <rPr>
        <sz val="10"/>
        <rFont val="Times New Roman"/>
        <charset val="134"/>
      </rPr>
      <t>6.9</t>
    </r>
    <r>
      <rPr>
        <sz val="10"/>
        <rFont val="宋体"/>
        <charset val="134"/>
      </rPr>
      <t>千瓦分布式光伏发电项目</t>
    </r>
  </si>
  <si>
    <t>黎锦成</t>
  </si>
  <si>
    <r>
      <rPr>
        <sz val="10"/>
        <rFont val="宋体"/>
        <charset val="134"/>
      </rPr>
      <t>黎锦成佛山市南海区西樵镇百西大地初居巷</t>
    </r>
    <r>
      <rPr>
        <sz val="10"/>
        <rFont val="Times New Roman"/>
        <charset val="134"/>
      </rPr>
      <t>3</t>
    </r>
    <r>
      <rPr>
        <sz val="10"/>
        <rFont val="宋体"/>
        <charset val="134"/>
      </rPr>
      <t>号对面</t>
    </r>
    <r>
      <rPr>
        <sz val="10"/>
        <rFont val="Times New Roman"/>
        <charset val="134"/>
      </rPr>
      <t>18</t>
    </r>
    <r>
      <rPr>
        <sz val="10"/>
        <rFont val="宋体"/>
        <charset val="134"/>
      </rPr>
      <t>千瓦分布式光伏发电项目</t>
    </r>
  </si>
  <si>
    <t>傅坤照</t>
  </si>
  <si>
    <r>
      <rPr>
        <sz val="10"/>
        <rFont val="宋体"/>
        <charset val="134"/>
      </rPr>
      <t>傅坤照佛山市南海区西樵镇大同柏山东平新村</t>
    </r>
    <r>
      <rPr>
        <sz val="10"/>
        <rFont val="Times New Roman"/>
        <charset val="134"/>
      </rPr>
      <t>4.86</t>
    </r>
    <r>
      <rPr>
        <sz val="10"/>
        <rFont val="宋体"/>
        <charset val="134"/>
      </rPr>
      <t>千瓦分布式光伏发电项目</t>
    </r>
  </si>
  <si>
    <t>董基球</t>
  </si>
  <si>
    <r>
      <rPr>
        <sz val="10"/>
        <rFont val="宋体"/>
        <charset val="134"/>
      </rPr>
      <t>董基球佛山市南海区狮山镇狮北村新村村民小组十巷六号</t>
    </r>
    <r>
      <rPr>
        <sz val="10"/>
        <rFont val="Times New Roman"/>
        <charset val="134"/>
      </rPr>
      <t>6.48</t>
    </r>
    <r>
      <rPr>
        <sz val="10"/>
        <rFont val="宋体"/>
        <charset val="134"/>
      </rPr>
      <t>千瓦分布式光伏发电项目</t>
    </r>
  </si>
  <si>
    <t>杜炳全</t>
  </si>
  <si>
    <r>
      <rPr>
        <sz val="10"/>
        <rFont val="宋体"/>
        <charset val="134"/>
      </rPr>
      <t>杜炳全佛山市南海区大沥镇盐步河西新村一街四巷</t>
    </r>
    <r>
      <rPr>
        <sz val="10"/>
        <rFont val="Times New Roman"/>
        <charset val="134"/>
      </rPr>
      <t>4</t>
    </r>
    <r>
      <rPr>
        <sz val="10"/>
        <rFont val="宋体"/>
        <charset val="134"/>
      </rPr>
      <t>号</t>
    </r>
    <r>
      <rPr>
        <sz val="10"/>
        <rFont val="Times New Roman"/>
        <charset val="134"/>
      </rPr>
      <t>7.56</t>
    </r>
    <r>
      <rPr>
        <sz val="10"/>
        <rFont val="宋体"/>
        <charset val="134"/>
      </rPr>
      <t>千瓦分布式光伏发电项目</t>
    </r>
  </si>
  <si>
    <t>叶敏清</t>
  </si>
  <si>
    <r>
      <rPr>
        <sz val="10"/>
        <rFont val="宋体"/>
        <charset val="134"/>
      </rPr>
      <t>叶敏清佛山市南海区狮山镇罗村芦塘三雅二村一街</t>
    </r>
    <r>
      <rPr>
        <sz val="10"/>
        <rFont val="Times New Roman"/>
        <charset val="134"/>
      </rPr>
      <t>17</t>
    </r>
    <r>
      <rPr>
        <sz val="10"/>
        <rFont val="宋体"/>
        <charset val="134"/>
      </rPr>
      <t>号</t>
    </r>
    <r>
      <rPr>
        <sz val="10"/>
        <rFont val="Times New Roman"/>
        <charset val="134"/>
      </rPr>
      <t>17.405</t>
    </r>
    <r>
      <rPr>
        <sz val="10"/>
        <rFont val="宋体"/>
        <charset val="134"/>
      </rPr>
      <t>千瓦分布式光伏发电项目</t>
    </r>
  </si>
  <si>
    <t>谢永伦</t>
  </si>
  <si>
    <r>
      <rPr>
        <sz val="10"/>
        <rFont val="宋体"/>
        <charset val="134"/>
      </rPr>
      <t>谢永伦佛山市南海区狮山镇白沙桥庄边村新村</t>
    </r>
    <r>
      <rPr>
        <sz val="10"/>
        <rFont val="Times New Roman"/>
        <charset val="134"/>
      </rPr>
      <t>11</t>
    </r>
    <r>
      <rPr>
        <sz val="10"/>
        <rFont val="宋体"/>
        <charset val="134"/>
      </rPr>
      <t>号</t>
    </r>
    <r>
      <rPr>
        <sz val="10"/>
        <rFont val="Times New Roman"/>
        <charset val="134"/>
      </rPr>
      <t>14.85</t>
    </r>
    <r>
      <rPr>
        <sz val="10"/>
        <rFont val="宋体"/>
        <charset val="134"/>
      </rPr>
      <t>千瓦分布式光伏发电项目</t>
    </r>
  </si>
  <si>
    <t>邱建华</t>
  </si>
  <si>
    <r>
      <rPr>
        <sz val="10"/>
        <rFont val="宋体"/>
        <charset val="134"/>
      </rPr>
      <t>邱建华佛山市南海区桂城西约岐健村</t>
    </r>
    <r>
      <rPr>
        <sz val="10"/>
        <rFont val="Times New Roman"/>
        <charset val="134"/>
      </rPr>
      <t>81</t>
    </r>
    <r>
      <rPr>
        <sz val="10"/>
        <rFont val="宋体"/>
        <charset val="134"/>
      </rPr>
      <t>号</t>
    </r>
    <r>
      <rPr>
        <sz val="10"/>
        <rFont val="Times New Roman"/>
        <charset val="134"/>
      </rPr>
      <t>11.925</t>
    </r>
    <r>
      <rPr>
        <sz val="10"/>
        <rFont val="宋体"/>
        <charset val="134"/>
      </rPr>
      <t>千瓦分布式光伏发电项目</t>
    </r>
  </si>
  <si>
    <t>王贤锋</t>
  </si>
  <si>
    <r>
      <rPr>
        <sz val="10"/>
        <rFont val="宋体"/>
        <charset val="134"/>
      </rPr>
      <t>王贤锋佛山市南海区丹灶镇罗行社区鼎安路</t>
    </r>
    <r>
      <rPr>
        <sz val="10"/>
        <rFont val="Times New Roman"/>
        <charset val="134"/>
      </rPr>
      <t>31</t>
    </r>
    <r>
      <rPr>
        <sz val="10"/>
        <rFont val="宋体"/>
        <charset val="134"/>
      </rPr>
      <t>号</t>
    </r>
    <r>
      <rPr>
        <sz val="10"/>
        <rFont val="Times New Roman"/>
        <charset val="134"/>
      </rPr>
      <t>15.12</t>
    </r>
    <r>
      <rPr>
        <sz val="10"/>
        <rFont val="宋体"/>
        <charset val="134"/>
      </rPr>
      <t>千瓦分布式光伏发电项目</t>
    </r>
  </si>
  <si>
    <t>李业华</t>
  </si>
  <si>
    <r>
      <rPr>
        <sz val="10"/>
        <rFont val="宋体"/>
        <charset val="134"/>
      </rPr>
      <t>李业华佛山市南海区大沥镇太平西村三西新区二巷</t>
    </r>
    <r>
      <rPr>
        <sz val="10"/>
        <rFont val="Times New Roman"/>
        <charset val="134"/>
      </rPr>
      <t>2</t>
    </r>
    <r>
      <rPr>
        <sz val="10"/>
        <rFont val="宋体"/>
        <charset val="134"/>
      </rPr>
      <t>号</t>
    </r>
    <r>
      <rPr>
        <sz val="10"/>
        <rFont val="Times New Roman"/>
        <charset val="134"/>
      </rPr>
      <t>5.8</t>
    </r>
    <r>
      <rPr>
        <sz val="10"/>
        <rFont val="宋体"/>
        <charset val="134"/>
      </rPr>
      <t>千瓦分布式光伏发电项目</t>
    </r>
  </si>
  <si>
    <t>郭汉牛</t>
  </si>
  <si>
    <r>
      <rPr>
        <sz val="10"/>
        <rFont val="宋体"/>
        <charset val="134"/>
      </rPr>
      <t>郭汉牛佛山市南海区平洲平南村五斗西坊大道一巷</t>
    </r>
    <r>
      <rPr>
        <sz val="10"/>
        <rFont val="Times New Roman"/>
        <charset val="134"/>
      </rPr>
      <t>6</t>
    </r>
    <r>
      <rPr>
        <sz val="10"/>
        <rFont val="宋体"/>
        <charset val="134"/>
      </rPr>
      <t>号</t>
    </r>
    <r>
      <rPr>
        <sz val="10"/>
        <rFont val="Times New Roman"/>
        <charset val="134"/>
      </rPr>
      <t>3.42</t>
    </r>
    <r>
      <rPr>
        <sz val="10"/>
        <rFont val="宋体"/>
        <charset val="134"/>
      </rPr>
      <t>千瓦分布式光伏发电项目</t>
    </r>
  </si>
  <si>
    <t>许金池</t>
  </si>
  <si>
    <r>
      <rPr>
        <sz val="10"/>
        <rFont val="宋体"/>
        <charset val="134"/>
      </rPr>
      <t>许金池佛山市南海区狮山镇兴贤镇二村第一巷</t>
    </r>
    <r>
      <rPr>
        <sz val="10"/>
        <rFont val="Times New Roman"/>
        <charset val="134"/>
      </rPr>
      <t>2</t>
    </r>
    <r>
      <rPr>
        <sz val="10"/>
        <rFont val="宋体"/>
        <charset val="134"/>
      </rPr>
      <t>号</t>
    </r>
    <r>
      <rPr>
        <sz val="10"/>
        <rFont val="Times New Roman"/>
        <charset val="134"/>
      </rPr>
      <t>15.93</t>
    </r>
    <r>
      <rPr>
        <sz val="10"/>
        <rFont val="宋体"/>
        <charset val="134"/>
      </rPr>
      <t>千瓦分布式光伏发电项目</t>
    </r>
  </si>
  <si>
    <t>刘志维</t>
  </si>
  <si>
    <r>
      <rPr>
        <sz val="10"/>
        <rFont val="宋体"/>
        <charset val="134"/>
      </rPr>
      <t>刘志维佛山市南海区狮山镇官窑社区居委会厚西村北一巷</t>
    </r>
    <r>
      <rPr>
        <sz val="10"/>
        <rFont val="Times New Roman"/>
        <charset val="134"/>
      </rPr>
      <t>5</t>
    </r>
    <r>
      <rPr>
        <sz val="10"/>
        <rFont val="宋体"/>
        <charset val="134"/>
      </rPr>
      <t>号</t>
    </r>
    <r>
      <rPr>
        <sz val="10"/>
        <rFont val="Times New Roman"/>
        <charset val="134"/>
      </rPr>
      <t>11.13</t>
    </r>
    <r>
      <rPr>
        <sz val="10"/>
        <rFont val="宋体"/>
        <charset val="134"/>
      </rPr>
      <t>千瓦分布式光伏发电项目</t>
    </r>
  </si>
  <si>
    <t>徐满光</t>
  </si>
  <si>
    <r>
      <rPr>
        <sz val="10"/>
        <rFont val="宋体"/>
        <charset val="134"/>
      </rPr>
      <t>徐炜明佛山市南海区狮山镇小塘狮岭徐边村公路北</t>
    </r>
    <r>
      <rPr>
        <sz val="10"/>
        <rFont val="Times New Roman"/>
        <charset val="134"/>
      </rPr>
      <t>2</t>
    </r>
    <r>
      <rPr>
        <sz val="10"/>
        <rFont val="宋体"/>
        <charset val="134"/>
      </rPr>
      <t>号</t>
    </r>
    <r>
      <rPr>
        <sz val="10"/>
        <rFont val="Times New Roman"/>
        <charset val="134"/>
      </rPr>
      <t>21.35</t>
    </r>
    <r>
      <rPr>
        <sz val="10"/>
        <rFont val="宋体"/>
        <charset val="134"/>
      </rPr>
      <t>千瓦分布式光伏发电项目</t>
    </r>
  </si>
  <si>
    <t>李伟泉</t>
  </si>
  <si>
    <r>
      <rPr>
        <sz val="10"/>
        <rFont val="宋体"/>
        <charset val="134"/>
      </rPr>
      <t>李伟泉佛山市南海区九江镇沙头石江四队新和二巷</t>
    </r>
    <r>
      <rPr>
        <sz val="10"/>
        <rFont val="Times New Roman"/>
        <charset val="134"/>
      </rPr>
      <t>6</t>
    </r>
    <r>
      <rPr>
        <sz val="10"/>
        <rFont val="宋体"/>
        <charset val="134"/>
      </rPr>
      <t>号</t>
    </r>
    <r>
      <rPr>
        <sz val="10"/>
        <rFont val="Times New Roman"/>
        <charset val="134"/>
      </rPr>
      <t>15</t>
    </r>
    <r>
      <rPr>
        <sz val="10"/>
        <rFont val="宋体"/>
        <charset val="134"/>
      </rPr>
      <t>千瓦分布式光伏发电项目</t>
    </r>
  </si>
  <si>
    <t>潘永金</t>
  </si>
  <si>
    <r>
      <rPr>
        <sz val="10"/>
        <rFont val="宋体"/>
        <charset val="134"/>
      </rPr>
      <t>潘永金佛山市南海区西樵镇民乐隔涌村安阳里</t>
    </r>
    <r>
      <rPr>
        <sz val="10"/>
        <rFont val="Times New Roman"/>
        <charset val="134"/>
      </rPr>
      <t>9</t>
    </r>
    <r>
      <rPr>
        <sz val="10"/>
        <rFont val="宋体"/>
        <charset val="134"/>
      </rPr>
      <t>号</t>
    </r>
    <r>
      <rPr>
        <sz val="10"/>
        <rFont val="Times New Roman"/>
        <charset val="134"/>
      </rPr>
      <t>15</t>
    </r>
    <r>
      <rPr>
        <sz val="10"/>
        <rFont val="宋体"/>
        <charset val="134"/>
      </rPr>
      <t>千瓦分布式光伏发电项目</t>
    </r>
  </si>
  <si>
    <t>潘堤镜</t>
  </si>
  <si>
    <t>崔文新</t>
  </si>
  <si>
    <r>
      <rPr>
        <sz val="10"/>
        <rFont val="宋体"/>
        <charset val="134"/>
      </rPr>
      <t>崔文新佛山市南海区西樵镇山根社区下沙村聚星里</t>
    </r>
    <r>
      <rPr>
        <sz val="10"/>
        <rFont val="Times New Roman"/>
        <charset val="134"/>
      </rPr>
      <t>18</t>
    </r>
    <r>
      <rPr>
        <sz val="10"/>
        <rFont val="宋体"/>
        <charset val="134"/>
      </rPr>
      <t>号</t>
    </r>
    <r>
      <rPr>
        <sz val="10"/>
        <rFont val="Times New Roman"/>
        <charset val="134"/>
      </rPr>
      <t>15</t>
    </r>
    <r>
      <rPr>
        <sz val="10"/>
        <rFont val="宋体"/>
        <charset val="134"/>
      </rPr>
      <t>千瓦分布式光伏发电项目</t>
    </r>
  </si>
  <si>
    <t>崔永其</t>
  </si>
  <si>
    <t>董锦荣</t>
  </si>
  <si>
    <r>
      <rPr>
        <sz val="10"/>
        <rFont val="宋体"/>
        <charset val="134"/>
      </rPr>
      <t>老惠爱佛山市南海区西樵镇大同柏山东平新村</t>
    </r>
    <r>
      <rPr>
        <sz val="10"/>
        <rFont val="Times New Roman"/>
        <charset val="134"/>
      </rPr>
      <t>40</t>
    </r>
    <r>
      <rPr>
        <sz val="10"/>
        <rFont val="宋体"/>
        <charset val="134"/>
      </rPr>
      <t>号</t>
    </r>
    <r>
      <rPr>
        <sz val="10"/>
        <rFont val="Times New Roman"/>
        <charset val="134"/>
      </rPr>
      <t>5.4</t>
    </r>
    <r>
      <rPr>
        <sz val="10"/>
        <rFont val="宋体"/>
        <charset val="134"/>
      </rPr>
      <t>千瓦分布式光伏发电项目</t>
    </r>
  </si>
  <si>
    <t>老惠爱</t>
  </si>
  <si>
    <t>郭世桥</t>
  </si>
  <si>
    <r>
      <rPr>
        <sz val="10"/>
        <rFont val="宋体"/>
        <charset val="134"/>
      </rPr>
      <t>郭世桥佛山市南海区西樵镇朝山牌楼村亲仁里住宅区</t>
    </r>
    <r>
      <rPr>
        <sz val="10"/>
        <rFont val="Times New Roman"/>
        <charset val="134"/>
      </rPr>
      <t>113</t>
    </r>
    <r>
      <rPr>
        <sz val="10"/>
        <rFont val="宋体"/>
        <charset val="134"/>
      </rPr>
      <t>号</t>
    </r>
    <r>
      <rPr>
        <sz val="10"/>
        <rFont val="Times New Roman"/>
        <charset val="134"/>
      </rPr>
      <t>7.28</t>
    </r>
    <r>
      <rPr>
        <sz val="10"/>
        <rFont val="宋体"/>
        <charset val="134"/>
      </rPr>
      <t>千瓦分布式光伏发电项目</t>
    </r>
  </si>
  <si>
    <t>老洪灿</t>
  </si>
  <si>
    <r>
      <rPr>
        <sz val="10"/>
        <rFont val="宋体"/>
        <charset val="134"/>
      </rPr>
      <t>老洪灿佛山市南海区西樵镇官山圩建新街七巷</t>
    </r>
    <r>
      <rPr>
        <sz val="10"/>
        <rFont val="Times New Roman"/>
        <charset val="134"/>
      </rPr>
      <t>8</t>
    </r>
    <r>
      <rPr>
        <sz val="10"/>
        <rFont val="宋体"/>
        <charset val="134"/>
      </rPr>
      <t>号</t>
    </r>
    <r>
      <rPr>
        <sz val="10"/>
        <rFont val="Times New Roman"/>
        <charset val="134"/>
      </rPr>
      <t>7.25</t>
    </r>
    <r>
      <rPr>
        <sz val="10"/>
        <rFont val="宋体"/>
        <charset val="134"/>
      </rPr>
      <t>千瓦分布式光伏发电项目</t>
    </r>
  </si>
  <si>
    <t>邹志良</t>
  </si>
  <si>
    <r>
      <rPr>
        <sz val="10"/>
        <rFont val="宋体"/>
        <charset val="134"/>
      </rPr>
      <t>邹永章佛山市南海区狮山镇官窑群岗大塘村南西新区二巷</t>
    </r>
    <r>
      <rPr>
        <sz val="10"/>
        <rFont val="Times New Roman"/>
        <charset val="134"/>
      </rPr>
      <t>4</t>
    </r>
    <r>
      <rPr>
        <sz val="10"/>
        <rFont val="宋体"/>
        <charset val="134"/>
      </rPr>
      <t>号</t>
    </r>
    <r>
      <rPr>
        <sz val="10"/>
        <rFont val="Times New Roman"/>
        <charset val="134"/>
      </rPr>
      <t>19.98</t>
    </r>
    <r>
      <rPr>
        <sz val="10"/>
        <rFont val="宋体"/>
        <charset val="134"/>
      </rPr>
      <t>千瓦分布式光伏发电项目</t>
    </r>
  </si>
  <si>
    <t>邹永章</t>
  </si>
  <si>
    <t>黄锦辉</t>
  </si>
  <si>
    <r>
      <rPr>
        <sz val="10"/>
        <rFont val="宋体"/>
        <charset val="134"/>
      </rPr>
      <t>黄锦辉佛山市南海区盐步平地泗沥新村</t>
    </r>
    <r>
      <rPr>
        <sz val="10"/>
        <rFont val="Times New Roman"/>
        <charset val="134"/>
      </rPr>
      <t>6</t>
    </r>
    <r>
      <rPr>
        <sz val="10"/>
        <rFont val="宋体"/>
        <charset val="134"/>
      </rPr>
      <t>巷</t>
    </r>
    <r>
      <rPr>
        <sz val="10"/>
        <rFont val="Times New Roman"/>
        <charset val="134"/>
      </rPr>
      <t>12</t>
    </r>
    <r>
      <rPr>
        <sz val="10"/>
        <rFont val="宋体"/>
        <charset val="134"/>
      </rPr>
      <t>号</t>
    </r>
    <r>
      <rPr>
        <sz val="10"/>
        <rFont val="Times New Roman"/>
        <charset val="134"/>
      </rPr>
      <t>12.65</t>
    </r>
    <r>
      <rPr>
        <sz val="10"/>
        <rFont val="宋体"/>
        <charset val="134"/>
      </rPr>
      <t>千瓦分布式光伏发电项目</t>
    </r>
  </si>
  <si>
    <t>邵觉新</t>
  </si>
  <si>
    <r>
      <rPr>
        <sz val="10"/>
        <rFont val="宋体"/>
        <charset val="134"/>
      </rPr>
      <t>邵觉新佛山市南海区大沥镇盐步联安西社新村四巷</t>
    </r>
    <r>
      <rPr>
        <sz val="10"/>
        <rFont val="Times New Roman"/>
        <charset val="134"/>
      </rPr>
      <t>3</t>
    </r>
    <r>
      <rPr>
        <sz val="10"/>
        <rFont val="宋体"/>
        <charset val="134"/>
      </rPr>
      <t>号</t>
    </r>
    <r>
      <rPr>
        <sz val="10"/>
        <rFont val="Times New Roman"/>
        <charset val="134"/>
      </rPr>
      <t>5.75</t>
    </r>
    <r>
      <rPr>
        <sz val="10"/>
        <rFont val="宋体"/>
        <charset val="134"/>
      </rPr>
      <t>千瓦光伏发电项目</t>
    </r>
  </si>
  <si>
    <t>邹国辉</t>
  </si>
  <si>
    <r>
      <rPr>
        <sz val="10"/>
        <rFont val="宋体"/>
        <charset val="134"/>
      </rPr>
      <t>邹国辉佛山市南海区大沥镇黄岐泌冲泌一新村九巷</t>
    </r>
    <r>
      <rPr>
        <sz val="10"/>
        <rFont val="Times New Roman"/>
        <charset val="134"/>
      </rPr>
      <t>6</t>
    </r>
    <r>
      <rPr>
        <sz val="10"/>
        <rFont val="宋体"/>
        <charset val="134"/>
      </rPr>
      <t>号</t>
    </r>
    <r>
      <rPr>
        <sz val="10"/>
        <rFont val="Times New Roman"/>
        <charset val="134"/>
      </rPr>
      <t>10.35</t>
    </r>
    <r>
      <rPr>
        <sz val="10"/>
        <rFont val="宋体"/>
        <charset val="134"/>
      </rPr>
      <t>千瓦分布式光伏发电项目</t>
    </r>
  </si>
  <si>
    <t>黄文钰</t>
  </si>
  <si>
    <r>
      <rPr>
        <sz val="10"/>
        <rFont val="宋体"/>
        <charset val="134"/>
      </rPr>
      <t>黄文钰佛山市南海区大沥镇盐步平地东约村文林大街</t>
    </r>
    <r>
      <rPr>
        <sz val="10"/>
        <rFont val="Times New Roman"/>
        <charset val="134"/>
      </rPr>
      <t>13</t>
    </r>
    <r>
      <rPr>
        <sz val="10"/>
        <rFont val="宋体"/>
        <charset val="134"/>
      </rPr>
      <t>号</t>
    </r>
    <r>
      <rPr>
        <sz val="10"/>
        <rFont val="Times New Roman"/>
        <charset val="134"/>
      </rPr>
      <t>3.5</t>
    </r>
    <r>
      <rPr>
        <sz val="10"/>
        <rFont val="宋体"/>
        <charset val="134"/>
      </rPr>
      <t>千瓦分布式光伏发电项目</t>
    </r>
  </si>
  <si>
    <t>沈浩强</t>
  </si>
  <si>
    <r>
      <rPr>
        <sz val="10"/>
        <rFont val="宋体"/>
        <charset val="134"/>
      </rPr>
      <t>沈浩强佛山市南海区里水镇里水镇北沙沈村沈二七巷</t>
    </r>
    <r>
      <rPr>
        <sz val="10"/>
        <rFont val="Times New Roman"/>
        <charset val="134"/>
      </rPr>
      <t>2</t>
    </r>
    <r>
      <rPr>
        <sz val="10"/>
        <rFont val="宋体"/>
        <charset val="134"/>
      </rPr>
      <t>号</t>
    </r>
    <r>
      <rPr>
        <sz val="10"/>
        <rFont val="Times New Roman"/>
        <charset val="134"/>
      </rPr>
      <t>8</t>
    </r>
    <r>
      <rPr>
        <sz val="10"/>
        <rFont val="宋体"/>
        <charset val="134"/>
      </rPr>
      <t>千瓦分布式光伏发电项目</t>
    </r>
  </si>
  <si>
    <t>潘炳祺</t>
  </si>
  <si>
    <r>
      <rPr>
        <sz val="10"/>
        <rFont val="宋体"/>
        <charset val="134"/>
      </rPr>
      <t>潘炳祺佛山市南海区大沥镇水头镇头东村新村路西</t>
    </r>
    <r>
      <rPr>
        <sz val="10"/>
        <rFont val="Times New Roman"/>
        <charset val="134"/>
      </rPr>
      <t>28</t>
    </r>
    <r>
      <rPr>
        <sz val="10"/>
        <rFont val="宋体"/>
        <charset val="134"/>
      </rPr>
      <t>号</t>
    </r>
    <r>
      <rPr>
        <sz val="10"/>
        <rFont val="Times New Roman"/>
        <charset val="134"/>
      </rPr>
      <t>15.18</t>
    </r>
    <r>
      <rPr>
        <sz val="10"/>
        <rFont val="宋体"/>
        <charset val="134"/>
      </rPr>
      <t>千瓦分布式光伏发电项目</t>
    </r>
  </si>
  <si>
    <t>陈永章</t>
  </si>
  <si>
    <r>
      <rPr>
        <sz val="10"/>
        <rFont val="宋体"/>
        <charset val="134"/>
      </rPr>
      <t>陈永章佛山市南海区大沥镇水头陈村新区八巷</t>
    </r>
    <r>
      <rPr>
        <sz val="10"/>
        <rFont val="Times New Roman"/>
        <charset val="134"/>
      </rPr>
      <t>2</t>
    </r>
    <r>
      <rPr>
        <sz val="10"/>
        <rFont val="宋体"/>
        <charset val="134"/>
      </rPr>
      <t>号</t>
    </r>
    <r>
      <rPr>
        <sz val="10"/>
        <rFont val="Times New Roman"/>
        <charset val="134"/>
      </rPr>
      <t>12.65</t>
    </r>
    <r>
      <rPr>
        <sz val="10"/>
        <rFont val="宋体"/>
        <charset val="134"/>
      </rPr>
      <t>千瓦分布式光伏发电项目</t>
    </r>
  </si>
  <si>
    <t>何志海</t>
  </si>
  <si>
    <r>
      <rPr>
        <sz val="10"/>
        <rFont val="宋体"/>
        <charset val="134"/>
      </rPr>
      <t>何志海佛山市南海区大沥镇盐步沙涌中新村</t>
    </r>
    <r>
      <rPr>
        <sz val="10"/>
        <rFont val="Times New Roman"/>
        <charset val="134"/>
      </rPr>
      <t>24</t>
    </r>
    <r>
      <rPr>
        <sz val="10"/>
        <rFont val="宋体"/>
        <charset val="134"/>
      </rPr>
      <t>号</t>
    </r>
    <r>
      <rPr>
        <sz val="10"/>
        <rFont val="Times New Roman"/>
        <charset val="134"/>
      </rPr>
      <t>10</t>
    </r>
    <r>
      <rPr>
        <sz val="10"/>
        <rFont val="宋体"/>
        <charset val="134"/>
      </rPr>
      <t>千瓦分布式光伏发电项目</t>
    </r>
  </si>
  <si>
    <t>周艳清</t>
  </si>
  <si>
    <r>
      <rPr>
        <sz val="10"/>
        <rFont val="宋体"/>
        <charset val="134"/>
      </rPr>
      <t>周艳清佛山市南海区大沥镇雅瑶中心村路南三巷</t>
    </r>
    <r>
      <rPr>
        <sz val="10"/>
        <rFont val="Times New Roman"/>
        <charset val="134"/>
      </rPr>
      <t>4</t>
    </r>
    <r>
      <rPr>
        <sz val="10"/>
        <rFont val="宋体"/>
        <charset val="134"/>
      </rPr>
      <t>号</t>
    </r>
    <r>
      <rPr>
        <sz val="10"/>
        <rFont val="Times New Roman"/>
        <charset val="134"/>
      </rPr>
      <t>8.85</t>
    </r>
    <r>
      <rPr>
        <sz val="10"/>
        <rFont val="宋体"/>
        <charset val="134"/>
      </rPr>
      <t>千瓦分布式光伏发电项目</t>
    </r>
  </si>
  <si>
    <t>翁毅斌</t>
  </si>
  <si>
    <r>
      <rPr>
        <sz val="10"/>
        <rFont val="宋体"/>
        <charset val="134"/>
      </rPr>
      <t>翁毅斌佛山市南海区大沥镇太平九潭北村新建区</t>
    </r>
    <r>
      <rPr>
        <sz val="10"/>
        <rFont val="Times New Roman"/>
        <charset val="134"/>
      </rPr>
      <t>H</t>
    </r>
    <r>
      <rPr>
        <sz val="10"/>
        <rFont val="宋体"/>
        <charset val="134"/>
      </rPr>
      <t>巷</t>
    </r>
    <r>
      <rPr>
        <sz val="10"/>
        <rFont val="Times New Roman"/>
        <charset val="134"/>
      </rPr>
      <t>2</t>
    </r>
    <r>
      <rPr>
        <sz val="10"/>
        <rFont val="宋体"/>
        <charset val="134"/>
      </rPr>
      <t>号</t>
    </r>
    <r>
      <rPr>
        <sz val="10"/>
        <rFont val="Times New Roman"/>
        <charset val="134"/>
      </rPr>
      <t>19.04</t>
    </r>
    <r>
      <rPr>
        <sz val="10"/>
        <rFont val="宋体"/>
        <charset val="134"/>
      </rPr>
      <t>千瓦分布式光伏发电项目</t>
    </r>
  </si>
  <si>
    <r>
      <rPr>
        <sz val="10"/>
        <rFont val="宋体"/>
        <charset val="134"/>
      </rPr>
      <t>翁毅斌佛山市南海区大沥镇太平九潭北村新建区</t>
    </r>
    <r>
      <rPr>
        <sz val="10"/>
        <rFont val="Times New Roman"/>
        <charset val="134"/>
      </rPr>
      <t>J</t>
    </r>
    <r>
      <rPr>
        <sz val="10"/>
        <rFont val="宋体"/>
        <charset val="134"/>
      </rPr>
      <t>巷</t>
    </r>
    <r>
      <rPr>
        <sz val="10"/>
        <rFont val="Times New Roman"/>
        <charset val="134"/>
      </rPr>
      <t>1</t>
    </r>
    <r>
      <rPr>
        <sz val="10"/>
        <rFont val="宋体"/>
        <charset val="134"/>
      </rPr>
      <t>号</t>
    </r>
    <r>
      <rPr>
        <sz val="10"/>
        <rFont val="Times New Roman"/>
        <charset val="134"/>
      </rPr>
      <t>27.16</t>
    </r>
    <r>
      <rPr>
        <sz val="10"/>
        <rFont val="宋体"/>
        <charset val="134"/>
      </rPr>
      <t>千瓦分布式光伏发电项目</t>
    </r>
  </si>
  <si>
    <t>孔丽珊</t>
  </si>
  <si>
    <r>
      <rPr>
        <sz val="10"/>
        <rFont val="宋体"/>
        <charset val="134"/>
      </rPr>
      <t>许国仕佛山市南海区大沥镇太平西村村民小组西二新区</t>
    </r>
    <r>
      <rPr>
        <sz val="10"/>
        <rFont val="Times New Roman"/>
        <charset val="134"/>
      </rPr>
      <t>1</t>
    </r>
    <r>
      <rPr>
        <sz val="10"/>
        <rFont val="宋体"/>
        <charset val="134"/>
      </rPr>
      <t>巷</t>
    </r>
    <r>
      <rPr>
        <sz val="10"/>
        <rFont val="Times New Roman"/>
        <charset val="134"/>
      </rPr>
      <t>2</t>
    </r>
    <r>
      <rPr>
        <sz val="10"/>
        <rFont val="宋体"/>
        <charset val="134"/>
      </rPr>
      <t>号</t>
    </r>
    <r>
      <rPr>
        <sz val="10"/>
        <rFont val="Times New Roman"/>
        <charset val="134"/>
      </rPr>
      <t>20</t>
    </r>
    <r>
      <rPr>
        <sz val="10"/>
        <rFont val="宋体"/>
        <charset val="134"/>
      </rPr>
      <t>千瓦分布式光伏发电项目</t>
    </r>
  </si>
  <si>
    <t>林绍雄</t>
  </si>
  <si>
    <r>
      <rPr>
        <sz val="10"/>
        <rFont val="宋体"/>
        <charset val="134"/>
      </rPr>
      <t>林卓贤佛山市南海区大沥镇图强路凤凰巷十巷</t>
    </r>
    <r>
      <rPr>
        <sz val="10"/>
        <rFont val="Times New Roman"/>
        <charset val="134"/>
      </rPr>
      <t>9</t>
    </r>
    <r>
      <rPr>
        <sz val="10"/>
        <rFont val="宋体"/>
        <charset val="134"/>
      </rPr>
      <t>号</t>
    </r>
    <r>
      <rPr>
        <sz val="10"/>
        <rFont val="Times New Roman"/>
        <charset val="134"/>
      </rPr>
      <t>8.96</t>
    </r>
    <r>
      <rPr>
        <sz val="10"/>
        <rFont val="宋体"/>
        <charset val="134"/>
      </rPr>
      <t>千瓦分布式光伏发电项目</t>
    </r>
  </si>
  <si>
    <t>林卓贤</t>
  </si>
  <si>
    <t>陆惠勤</t>
  </si>
  <si>
    <r>
      <rPr>
        <sz val="10"/>
        <rFont val="宋体"/>
        <charset val="134"/>
      </rPr>
      <t>陆惠勤佛山市南海区狮山镇兴贤联南村南约大街上七巷</t>
    </r>
    <r>
      <rPr>
        <sz val="10"/>
        <rFont val="Times New Roman"/>
        <charset val="134"/>
      </rPr>
      <t>1</t>
    </r>
    <r>
      <rPr>
        <sz val="10"/>
        <rFont val="宋体"/>
        <charset val="134"/>
      </rPr>
      <t>号</t>
    </r>
    <r>
      <rPr>
        <sz val="10"/>
        <rFont val="Times New Roman"/>
        <charset val="134"/>
      </rPr>
      <t>8.84</t>
    </r>
    <r>
      <rPr>
        <sz val="10"/>
        <rFont val="宋体"/>
        <charset val="134"/>
      </rPr>
      <t>千瓦分布式光伏发电项目</t>
    </r>
  </si>
  <si>
    <t>吴沃坚</t>
  </si>
  <si>
    <r>
      <rPr>
        <sz val="10"/>
        <rFont val="宋体"/>
        <charset val="134"/>
      </rPr>
      <t>陆惠勤佛山市南海区狮山镇兴贤联南村南约大街上四巷</t>
    </r>
    <r>
      <rPr>
        <sz val="10"/>
        <rFont val="Times New Roman"/>
        <charset val="134"/>
      </rPr>
      <t>4</t>
    </r>
    <r>
      <rPr>
        <sz val="10"/>
        <rFont val="宋体"/>
        <charset val="134"/>
      </rPr>
      <t>号</t>
    </r>
    <r>
      <rPr>
        <sz val="10"/>
        <rFont val="Times New Roman"/>
        <charset val="134"/>
      </rPr>
      <t>20.24</t>
    </r>
    <r>
      <rPr>
        <sz val="10"/>
        <rFont val="宋体"/>
        <charset val="134"/>
      </rPr>
      <t>千瓦分布式光伏发电项目</t>
    </r>
  </si>
  <si>
    <t>卢锦潮</t>
  </si>
  <si>
    <r>
      <rPr>
        <sz val="10"/>
        <rFont val="宋体"/>
        <charset val="134"/>
      </rPr>
      <t>卢锦潮佛山市南海区大沥镇沥中卢合村</t>
    </r>
    <r>
      <rPr>
        <sz val="10"/>
        <rFont val="Times New Roman"/>
        <charset val="134"/>
      </rPr>
      <t>14</t>
    </r>
    <r>
      <rPr>
        <sz val="10"/>
        <rFont val="宋体"/>
        <charset val="134"/>
      </rPr>
      <t>巷</t>
    </r>
    <r>
      <rPr>
        <sz val="10"/>
        <rFont val="Times New Roman"/>
        <charset val="134"/>
      </rPr>
      <t>6</t>
    </r>
    <r>
      <rPr>
        <sz val="10"/>
        <rFont val="宋体"/>
        <charset val="134"/>
      </rPr>
      <t>号</t>
    </r>
    <r>
      <rPr>
        <sz val="10"/>
        <rFont val="Times New Roman"/>
        <charset val="134"/>
      </rPr>
      <t>17.67</t>
    </r>
    <r>
      <rPr>
        <sz val="10"/>
        <rFont val="宋体"/>
        <charset val="134"/>
      </rPr>
      <t>千瓦分布式光伏发电项目</t>
    </r>
  </si>
  <si>
    <t>朱彦秋</t>
  </si>
  <si>
    <r>
      <rPr>
        <sz val="10"/>
        <rFont val="宋体"/>
        <charset val="134"/>
      </rPr>
      <t>朱彦秋佛山市南海区狮山镇松岗联表坎头村仁和巷</t>
    </r>
    <r>
      <rPr>
        <sz val="10"/>
        <rFont val="Times New Roman"/>
        <charset val="134"/>
      </rPr>
      <t>138</t>
    </r>
    <r>
      <rPr>
        <sz val="10"/>
        <rFont val="宋体"/>
        <charset val="134"/>
      </rPr>
      <t>号</t>
    </r>
    <r>
      <rPr>
        <sz val="10"/>
        <rFont val="Times New Roman"/>
        <charset val="134"/>
      </rPr>
      <t>3.36</t>
    </r>
    <r>
      <rPr>
        <sz val="10"/>
        <rFont val="宋体"/>
        <charset val="134"/>
      </rPr>
      <t>千瓦分布式光伏发电项目</t>
    </r>
  </si>
  <si>
    <t>彭国球</t>
  </si>
  <si>
    <r>
      <rPr>
        <sz val="10"/>
        <rFont val="宋体"/>
        <charset val="134"/>
      </rPr>
      <t>彭国球佛山市南海区大沥沥北表西大街</t>
    </r>
    <r>
      <rPr>
        <sz val="10"/>
        <rFont val="Times New Roman"/>
        <charset val="134"/>
      </rPr>
      <t>9</t>
    </r>
    <r>
      <rPr>
        <sz val="10"/>
        <rFont val="宋体"/>
        <charset val="134"/>
      </rPr>
      <t>号</t>
    </r>
    <r>
      <rPr>
        <sz val="10"/>
        <rFont val="Times New Roman"/>
        <charset val="134"/>
      </rPr>
      <t>11.4</t>
    </r>
    <r>
      <rPr>
        <sz val="10"/>
        <rFont val="宋体"/>
        <charset val="134"/>
      </rPr>
      <t>千瓦分布式光伏发电项目</t>
    </r>
  </si>
  <si>
    <t>吴伯辉</t>
  </si>
  <si>
    <r>
      <rPr>
        <sz val="10"/>
        <rFont val="宋体"/>
        <charset val="134"/>
      </rPr>
      <t>吴伯辉佛山市南海区罗村联和岗头村东大街中和巷</t>
    </r>
    <r>
      <rPr>
        <sz val="10"/>
        <rFont val="Times New Roman"/>
        <charset val="134"/>
      </rPr>
      <t>5</t>
    </r>
    <r>
      <rPr>
        <sz val="10"/>
        <rFont val="宋体"/>
        <charset val="134"/>
      </rPr>
      <t>号</t>
    </r>
    <r>
      <rPr>
        <sz val="10"/>
        <rFont val="Times New Roman"/>
        <charset val="134"/>
      </rPr>
      <t>12.54</t>
    </r>
    <r>
      <rPr>
        <sz val="10"/>
        <rFont val="宋体"/>
        <charset val="134"/>
      </rPr>
      <t>千瓦分布式光伏发电项目</t>
    </r>
  </si>
  <si>
    <t>邓志强</t>
  </si>
  <si>
    <r>
      <rPr>
        <sz val="10"/>
        <rFont val="宋体"/>
        <charset val="134"/>
      </rPr>
      <t>邓志强佛山市南海区九江镇沙头水南沙涌南池石龙里</t>
    </r>
    <r>
      <rPr>
        <sz val="10"/>
        <rFont val="Times New Roman"/>
        <charset val="134"/>
      </rPr>
      <t>25</t>
    </r>
    <r>
      <rPr>
        <sz val="10"/>
        <rFont val="宋体"/>
        <charset val="134"/>
      </rPr>
      <t>号</t>
    </r>
    <r>
      <rPr>
        <sz val="10"/>
        <rFont val="Times New Roman"/>
        <charset val="134"/>
      </rPr>
      <t>15.68</t>
    </r>
    <r>
      <rPr>
        <sz val="10"/>
        <rFont val="宋体"/>
        <charset val="134"/>
      </rPr>
      <t>千瓦分布式光伏发电项目</t>
    </r>
  </si>
  <si>
    <t>林锦良</t>
  </si>
  <si>
    <r>
      <rPr>
        <sz val="10"/>
        <rFont val="宋体"/>
        <charset val="134"/>
      </rPr>
      <t>林锦良佛山市南海区官窑大榄三村细段布新区</t>
    </r>
    <r>
      <rPr>
        <sz val="10"/>
        <rFont val="Times New Roman"/>
        <charset val="134"/>
      </rPr>
      <t>36</t>
    </r>
    <r>
      <rPr>
        <sz val="10"/>
        <rFont val="宋体"/>
        <charset val="134"/>
      </rPr>
      <t>号</t>
    </r>
    <r>
      <rPr>
        <sz val="10"/>
        <rFont val="Times New Roman"/>
        <charset val="134"/>
      </rPr>
      <t>12</t>
    </r>
    <r>
      <rPr>
        <sz val="10"/>
        <rFont val="宋体"/>
        <charset val="134"/>
      </rPr>
      <t>千瓦分布式光伏发电项目</t>
    </r>
  </si>
  <si>
    <t>梁锦波</t>
  </si>
  <si>
    <r>
      <rPr>
        <sz val="10"/>
        <rFont val="宋体"/>
        <charset val="134"/>
      </rPr>
      <t>梁锦波佛山市南海区桂城街石社区三村直涌四宅坊三巷</t>
    </r>
    <r>
      <rPr>
        <sz val="10"/>
        <rFont val="Times New Roman"/>
        <charset val="134"/>
      </rPr>
      <t>9</t>
    </r>
    <r>
      <rPr>
        <sz val="10"/>
        <rFont val="宋体"/>
        <charset val="134"/>
      </rPr>
      <t>号</t>
    </r>
    <r>
      <rPr>
        <sz val="10"/>
        <rFont val="Times New Roman"/>
        <charset val="134"/>
      </rPr>
      <t>3</t>
    </r>
    <r>
      <rPr>
        <sz val="10"/>
        <rFont val="宋体"/>
        <charset val="134"/>
      </rPr>
      <t>千瓦分布式光伏发电项目</t>
    </r>
  </si>
  <si>
    <t>陈志良</t>
  </si>
  <si>
    <r>
      <rPr>
        <sz val="10"/>
        <rFont val="宋体"/>
        <charset val="134"/>
      </rPr>
      <t>陈志良佛山市南海区丹灶镇赤坎村开发区</t>
    </r>
    <r>
      <rPr>
        <sz val="10"/>
        <rFont val="Times New Roman"/>
        <charset val="134"/>
      </rPr>
      <t>20</t>
    </r>
    <r>
      <rPr>
        <sz val="10"/>
        <rFont val="宋体"/>
        <charset val="134"/>
      </rPr>
      <t>千瓦分布式光伏发电项目</t>
    </r>
  </si>
  <si>
    <r>
      <rPr>
        <sz val="10"/>
        <rFont val="宋体"/>
        <charset val="134"/>
      </rPr>
      <t>曾伟初佛山市南海区九江镇下东南中村卫群队</t>
    </r>
    <r>
      <rPr>
        <sz val="10"/>
        <rFont val="Times New Roman"/>
        <charset val="134"/>
      </rPr>
      <t>84</t>
    </r>
    <r>
      <rPr>
        <sz val="10"/>
        <rFont val="宋体"/>
        <charset val="134"/>
      </rPr>
      <t>号</t>
    </r>
    <r>
      <rPr>
        <sz val="10"/>
        <rFont val="Times New Roman"/>
        <charset val="134"/>
      </rPr>
      <t>13.275</t>
    </r>
    <r>
      <rPr>
        <sz val="10"/>
        <rFont val="宋体"/>
        <charset val="134"/>
      </rPr>
      <t>千瓦分布式光伏发电项目</t>
    </r>
  </si>
  <si>
    <t>周桂冰</t>
  </si>
  <si>
    <r>
      <rPr>
        <sz val="10"/>
        <rFont val="宋体"/>
        <charset val="134"/>
      </rPr>
      <t>周桂冰佛山市南海区九江镇下西侯王村北队</t>
    </r>
    <r>
      <rPr>
        <sz val="10"/>
        <rFont val="Times New Roman"/>
        <charset val="134"/>
      </rPr>
      <t>267</t>
    </r>
    <r>
      <rPr>
        <sz val="10"/>
        <rFont val="宋体"/>
        <charset val="134"/>
      </rPr>
      <t>号</t>
    </r>
    <r>
      <rPr>
        <sz val="10"/>
        <rFont val="Times New Roman"/>
        <charset val="134"/>
      </rPr>
      <t>13.57</t>
    </r>
    <r>
      <rPr>
        <sz val="10"/>
        <rFont val="宋体"/>
        <charset val="134"/>
      </rPr>
      <t>千瓦分布式光伏发电项目</t>
    </r>
  </si>
  <si>
    <t>陈国江</t>
  </si>
  <si>
    <r>
      <rPr>
        <sz val="10"/>
        <rFont val="宋体"/>
        <charset val="134"/>
      </rPr>
      <t>陈国江佛山市南海区九江镇大谷中涌村二队南约二巷</t>
    </r>
    <r>
      <rPr>
        <sz val="10"/>
        <rFont val="Times New Roman"/>
        <charset val="134"/>
      </rPr>
      <t>21</t>
    </r>
    <r>
      <rPr>
        <sz val="10"/>
        <rFont val="宋体"/>
        <charset val="134"/>
      </rPr>
      <t>号</t>
    </r>
    <r>
      <rPr>
        <sz val="10"/>
        <rFont val="Times New Roman"/>
        <charset val="134"/>
      </rPr>
      <t>15.9</t>
    </r>
    <r>
      <rPr>
        <sz val="10"/>
        <rFont val="宋体"/>
        <charset val="134"/>
      </rPr>
      <t>千瓦分布式光伏发电项目</t>
    </r>
  </si>
  <si>
    <t>梁继远</t>
  </si>
  <si>
    <r>
      <rPr>
        <sz val="10"/>
        <rFont val="宋体"/>
        <charset val="134"/>
      </rPr>
      <t>梁继远佛山市南海区九江镇沙头石江江尾村崇报二巷</t>
    </r>
    <r>
      <rPr>
        <sz val="10"/>
        <rFont val="Times New Roman"/>
        <charset val="134"/>
      </rPr>
      <t>28</t>
    </r>
    <r>
      <rPr>
        <sz val="10"/>
        <rFont val="宋体"/>
        <charset val="134"/>
      </rPr>
      <t>号</t>
    </r>
    <r>
      <rPr>
        <sz val="10"/>
        <rFont val="Times New Roman"/>
        <charset val="134"/>
      </rPr>
      <t>11.2</t>
    </r>
    <r>
      <rPr>
        <sz val="10"/>
        <rFont val="宋体"/>
        <charset val="134"/>
      </rPr>
      <t>千瓦分布式光伏发电项目</t>
    </r>
  </si>
  <si>
    <t>黄润潮</t>
  </si>
  <si>
    <r>
      <rPr>
        <sz val="10"/>
        <rFont val="宋体"/>
        <charset val="134"/>
      </rPr>
      <t>黄润潮佛山市南海区罗村街道下柏南区村南西街三巷</t>
    </r>
    <r>
      <rPr>
        <sz val="10"/>
        <rFont val="Times New Roman"/>
        <charset val="134"/>
      </rPr>
      <t>1</t>
    </r>
    <r>
      <rPr>
        <sz val="10"/>
        <rFont val="宋体"/>
        <charset val="134"/>
      </rPr>
      <t>号</t>
    </r>
    <r>
      <rPr>
        <sz val="10"/>
        <rFont val="Times New Roman"/>
        <charset val="134"/>
      </rPr>
      <t>14.56</t>
    </r>
    <r>
      <rPr>
        <sz val="10"/>
        <rFont val="宋体"/>
        <charset val="134"/>
      </rPr>
      <t>千瓦分布式光伏发电项目</t>
    </r>
  </si>
  <si>
    <t>彭汝洪</t>
  </si>
  <si>
    <r>
      <rPr>
        <sz val="10"/>
        <rFont val="宋体"/>
        <charset val="134"/>
      </rPr>
      <t>彭汝洪佛山市南海区罗村芦塘彭边村新区六巷</t>
    </r>
    <r>
      <rPr>
        <sz val="10"/>
        <rFont val="Times New Roman"/>
        <charset val="134"/>
      </rPr>
      <t>4</t>
    </r>
    <r>
      <rPr>
        <sz val="10"/>
        <rFont val="宋体"/>
        <charset val="134"/>
      </rPr>
      <t>号</t>
    </r>
    <r>
      <rPr>
        <sz val="10"/>
        <rFont val="Times New Roman"/>
        <charset val="134"/>
      </rPr>
      <t>16</t>
    </r>
    <r>
      <rPr>
        <sz val="10"/>
        <rFont val="宋体"/>
        <charset val="134"/>
      </rPr>
      <t>千瓦分布式光伏发电项目</t>
    </r>
  </si>
  <si>
    <t>李定忠</t>
  </si>
  <si>
    <r>
      <rPr>
        <sz val="10"/>
        <rFont val="宋体"/>
        <charset val="134"/>
      </rPr>
      <t>李定忠佛山市南海区罗村街道务庄雄星村新村四街</t>
    </r>
    <r>
      <rPr>
        <sz val="10"/>
        <rFont val="Times New Roman"/>
        <charset val="134"/>
      </rPr>
      <t>15</t>
    </r>
    <r>
      <rPr>
        <sz val="10"/>
        <rFont val="宋体"/>
        <charset val="134"/>
      </rPr>
      <t>号</t>
    </r>
    <r>
      <rPr>
        <sz val="10"/>
        <rFont val="Times New Roman"/>
        <charset val="134"/>
      </rPr>
      <t>11.97</t>
    </r>
    <r>
      <rPr>
        <sz val="10"/>
        <rFont val="宋体"/>
        <charset val="134"/>
      </rPr>
      <t>千瓦分布式光伏发电项目</t>
    </r>
  </si>
  <si>
    <t>叶海田</t>
  </si>
  <si>
    <r>
      <rPr>
        <sz val="10"/>
        <rFont val="宋体"/>
        <charset val="134"/>
      </rPr>
      <t>叶穗蓁佛山市南海区狮山镇高边朗心村大基南二巷</t>
    </r>
    <r>
      <rPr>
        <sz val="10"/>
        <rFont val="Times New Roman"/>
        <charset val="134"/>
      </rPr>
      <t>5</t>
    </r>
    <r>
      <rPr>
        <sz val="10"/>
        <rFont val="宋体"/>
        <charset val="134"/>
      </rPr>
      <t>号</t>
    </r>
    <r>
      <rPr>
        <sz val="10"/>
        <rFont val="Times New Roman"/>
        <charset val="134"/>
      </rPr>
      <t>6.555</t>
    </r>
    <r>
      <rPr>
        <sz val="10"/>
        <rFont val="宋体"/>
        <charset val="134"/>
      </rPr>
      <t>千瓦分布式光伏发电项目</t>
    </r>
  </si>
  <si>
    <r>
      <rPr>
        <sz val="10"/>
        <rFont val="宋体"/>
        <charset val="134"/>
      </rPr>
      <t>黄国华佛山市南海区狮山镇松岗塘联旧社村新居四巷二号</t>
    </r>
    <r>
      <rPr>
        <sz val="10"/>
        <rFont val="Times New Roman"/>
        <charset val="134"/>
      </rPr>
      <t>11.4</t>
    </r>
    <r>
      <rPr>
        <sz val="10"/>
        <rFont val="宋体"/>
        <charset val="134"/>
      </rPr>
      <t>千瓦分布式光伏发电项目</t>
    </r>
  </si>
  <si>
    <t>黄国辉</t>
  </si>
  <si>
    <r>
      <rPr>
        <sz val="10"/>
        <rFont val="宋体"/>
        <charset val="134"/>
      </rPr>
      <t>黄国辉佛山市南海区狮山镇松岗塘联村委会旧社村新居五巷</t>
    </r>
    <r>
      <rPr>
        <sz val="10"/>
        <rFont val="Times New Roman"/>
        <charset val="134"/>
      </rPr>
      <t>2</t>
    </r>
    <r>
      <rPr>
        <sz val="10"/>
        <rFont val="宋体"/>
        <charset val="134"/>
      </rPr>
      <t>号</t>
    </r>
    <r>
      <rPr>
        <sz val="10"/>
        <rFont val="Times New Roman"/>
        <charset val="134"/>
      </rPr>
      <t>17.10</t>
    </r>
    <r>
      <rPr>
        <sz val="10"/>
        <rFont val="宋体"/>
        <charset val="134"/>
      </rPr>
      <t>千瓦分布式光伏发电项目</t>
    </r>
  </si>
  <si>
    <t>沈海星</t>
  </si>
  <si>
    <r>
      <rPr>
        <sz val="10"/>
        <rFont val="宋体"/>
        <charset val="134"/>
      </rPr>
      <t>沈海星佛山市南海区狮山镇松岗石泉铁坑沈村文明里</t>
    </r>
    <r>
      <rPr>
        <sz val="10"/>
        <rFont val="Times New Roman"/>
        <charset val="134"/>
      </rPr>
      <t>19</t>
    </r>
    <r>
      <rPr>
        <sz val="10"/>
        <rFont val="宋体"/>
        <charset val="134"/>
      </rPr>
      <t>号</t>
    </r>
    <r>
      <rPr>
        <sz val="10"/>
        <rFont val="Times New Roman"/>
        <charset val="134"/>
      </rPr>
      <t>32.775</t>
    </r>
    <r>
      <rPr>
        <sz val="10"/>
        <rFont val="宋体"/>
        <charset val="134"/>
      </rPr>
      <t>千瓦分布式光伏发电项目</t>
    </r>
  </si>
  <si>
    <t>广东省九江酒厂有限公司</t>
  </si>
  <si>
    <r>
      <rPr>
        <sz val="10"/>
        <rFont val="宋体"/>
        <charset val="134"/>
      </rPr>
      <t>九江酒厂</t>
    </r>
    <r>
      <rPr>
        <sz val="10"/>
        <rFont val="Times New Roman"/>
        <charset val="134"/>
      </rPr>
      <t>29.7</t>
    </r>
    <r>
      <rPr>
        <sz val="10"/>
        <rFont val="宋体"/>
        <charset val="134"/>
      </rPr>
      <t>千瓦分布式光伏发电项目</t>
    </r>
  </si>
  <si>
    <t>佛山市南海雅山皮具有限公司</t>
  </si>
  <si>
    <t>雅山分布式光伏发电项目</t>
  </si>
  <si>
    <t>佛山市南海九江宏大振辉金属制品厂</t>
  </si>
  <si>
    <r>
      <rPr>
        <sz val="10"/>
        <rFont val="宋体"/>
        <charset val="134"/>
      </rPr>
      <t>九江宏大振辉金属制品厂</t>
    </r>
    <r>
      <rPr>
        <sz val="10"/>
        <rFont val="Times New Roman"/>
        <charset val="134"/>
      </rPr>
      <t>94.5</t>
    </r>
    <r>
      <rPr>
        <sz val="10"/>
        <rFont val="宋体"/>
        <charset val="134"/>
      </rPr>
      <t>千瓦分布式光伏发电项目</t>
    </r>
  </si>
  <si>
    <t>佛山市南海华实装饰材料有限公司</t>
  </si>
  <si>
    <r>
      <rPr>
        <sz val="10"/>
        <rFont val="宋体"/>
        <charset val="134"/>
      </rPr>
      <t>黄文伙</t>
    </r>
    <r>
      <rPr>
        <sz val="10"/>
        <rFont val="Times New Roman"/>
        <charset val="134"/>
      </rPr>
      <t>500</t>
    </r>
    <r>
      <rPr>
        <sz val="10"/>
        <rFont val="宋体"/>
        <charset val="134"/>
      </rPr>
      <t>千瓦分布式光伏发电项目</t>
    </r>
  </si>
  <si>
    <t>叶广枝</t>
  </si>
  <si>
    <r>
      <rPr>
        <sz val="10"/>
        <rFont val="宋体"/>
        <charset val="134"/>
      </rPr>
      <t>叶广枝佛山市南海区大沥镇雅瑶锦北村桃园二街二巷</t>
    </r>
    <r>
      <rPr>
        <sz val="10"/>
        <rFont val="Times New Roman"/>
        <charset val="134"/>
      </rPr>
      <t>3</t>
    </r>
    <r>
      <rPr>
        <sz val="10"/>
        <rFont val="宋体"/>
        <charset val="134"/>
      </rPr>
      <t>号</t>
    </r>
    <r>
      <rPr>
        <sz val="10"/>
        <rFont val="Times New Roman"/>
        <charset val="134"/>
      </rPr>
      <t>8.12</t>
    </r>
    <r>
      <rPr>
        <sz val="10"/>
        <rFont val="宋体"/>
        <charset val="134"/>
      </rPr>
      <t>千瓦分布式光伏发电项目</t>
    </r>
  </si>
  <si>
    <t>招广明</t>
  </si>
  <si>
    <r>
      <rPr>
        <sz val="10"/>
        <rFont val="宋体"/>
        <charset val="134"/>
      </rPr>
      <t>招广明佛山市南海区丹灶镇罗行社区中山上街</t>
    </r>
    <r>
      <rPr>
        <sz val="10"/>
        <rFont val="Times New Roman"/>
        <charset val="134"/>
      </rPr>
      <t>11</t>
    </r>
    <r>
      <rPr>
        <sz val="10"/>
        <rFont val="宋体"/>
        <charset val="134"/>
      </rPr>
      <t>号</t>
    </r>
    <r>
      <rPr>
        <sz val="10"/>
        <rFont val="Times New Roman"/>
        <charset val="134"/>
      </rPr>
      <t>11.77</t>
    </r>
    <r>
      <rPr>
        <sz val="10"/>
        <rFont val="宋体"/>
        <charset val="134"/>
      </rPr>
      <t>千瓦分布式光伏发电项目</t>
    </r>
  </si>
  <si>
    <t>方咏红</t>
  </si>
  <si>
    <r>
      <rPr>
        <sz val="10"/>
        <rFont val="宋体"/>
        <charset val="134"/>
      </rPr>
      <t>方咏红佛山市南海区罗村街道北湖一路</t>
    </r>
    <r>
      <rPr>
        <sz val="10"/>
        <rFont val="Times New Roman"/>
        <charset val="134"/>
      </rPr>
      <t>4</t>
    </r>
    <r>
      <rPr>
        <sz val="10"/>
        <rFont val="宋体"/>
        <charset val="134"/>
      </rPr>
      <t>号时代倾城</t>
    </r>
    <r>
      <rPr>
        <sz val="10"/>
        <rFont val="Times New Roman"/>
        <charset val="134"/>
      </rPr>
      <t>68</t>
    </r>
    <r>
      <rPr>
        <sz val="10"/>
        <rFont val="宋体"/>
        <charset val="134"/>
      </rPr>
      <t>栋</t>
    </r>
    <r>
      <rPr>
        <sz val="10"/>
        <rFont val="Times New Roman"/>
        <charset val="134"/>
      </rPr>
      <t>15</t>
    </r>
    <r>
      <rPr>
        <sz val="10"/>
        <rFont val="宋体"/>
        <charset val="134"/>
      </rPr>
      <t>房</t>
    </r>
    <r>
      <rPr>
        <sz val="10"/>
        <rFont val="Times New Roman"/>
        <charset val="134"/>
      </rPr>
      <t>4.2</t>
    </r>
    <r>
      <rPr>
        <sz val="10"/>
        <rFont val="宋体"/>
        <charset val="134"/>
      </rPr>
      <t>千瓦分布式光伏发电项目</t>
    </r>
  </si>
  <si>
    <t>邓伯成</t>
  </si>
  <si>
    <r>
      <rPr>
        <sz val="10"/>
        <rFont val="宋体"/>
        <charset val="134"/>
      </rPr>
      <t>邓伯成佛山市南海区狮山镇狮北根溪井头村民小组</t>
    </r>
    <r>
      <rPr>
        <sz val="10"/>
        <rFont val="Times New Roman"/>
        <charset val="134"/>
      </rPr>
      <t>3</t>
    </r>
    <r>
      <rPr>
        <sz val="10"/>
        <rFont val="宋体"/>
        <charset val="134"/>
      </rPr>
      <t>号之二</t>
    </r>
    <r>
      <rPr>
        <sz val="10"/>
        <rFont val="Times New Roman"/>
        <charset val="134"/>
      </rPr>
      <t>19.72</t>
    </r>
    <r>
      <rPr>
        <sz val="10"/>
        <rFont val="宋体"/>
        <charset val="134"/>
      </rPr>
      <t>千瓦分布式光伏发电项目</t>
    </r>
  </si>
  <si>
    <t>容洪佳</t>
  </si>
  <si>
    <r>
      <rPr>
        <sz val="10"/>
        <rFont val="宋体"/>
        <charset val="134"/>
      </rPr>
      <t>容洪佳佛山市南海区狮山镇大榄三村荔枝基新区</t>
    </r>
    <r>
      <rPr>
        <sz val="10"/>
        <rFont val="Times New Roman"/>
        <charset val="134"/>
      </rPr>
      <t>28</t>
    </r>
    <r>
      <rPr>
        <sz val="10"/>
        <rFont val="宋体"/>
        <charset val="134"/>
      </rPr>
      <t>号</t>
    </r>
    <r>
      <rPr>
        <sz val="10"/>
        <rFont val="Times New Roman"/>
        <charset val="134"/>
      </rPr>
      <t>10.08</t>
    </r>
    <r>
      <rPr>
        <sz val="10"/>
        <rFont val="宋体"/>
        <charset val="134"/>
      </rPr>
      <t>千瓦分布式光伏发电项目</t>
    </r>
  </si>
  <si>
    <t>郭灼成</t>
  </si>
  <si>
    <r>
      <rPr>
        <sz val="10"/>
        <rFont val="宋体"/>
        <charset val="134"/>
      </rPr>
      <t>郭灼成佛山市南海区大沥镇盐步河西兴隆村西</t>
    </r>
    <r>
      <rPr>
        <sz val="10"/>
        <rFont val="Times New Roman"/>
        <charset val="134"/>
      </rPr>
      <t>47</t>
    </r>
    <r>
      <rPr>
        <sz val="10"/>
        <rFont val="宋体"/>
        <charset val="134"/>
      </rPr>
      <t>号</t>
    </r>
    <r>
      <rPr>
        <sz val="10"/>
        <rFont val="Times New Roman"/>
        <charset val="134"/>
      </rPr>
      <t>8.96</t>
    </r>
    <r>
      <rPr>
        <sz val="10"/>
        <rFont val="宋体"/>
        <charset val="134"/>
      </rPr>
      <t>千瓦分布式光伏发电项目</t>
    </r>
  </si>
  <si>
    <t>区朗威</t>
  </si>
  <si>
    <r>
      <rPr>
        <sz val="10"/>
        <rFont val="宋体"/>
        <charset val="134"/>
      </rPr>
      <t>区朗威佛山市南海区大沥镇奇槎勒边村一巷</t>
    </r>
    <r>
      <rPr>
        <sz val="10"/>
        <rFont val="Times New Roman"/>
        <charset val="134"/>
      </rPr>
      <t>2</t>
    </r>
    <r>
      <rPr>
        <sz val="10"/>
        <rFont val="宋体"/>
        <charset val="134"/>
      </rPr>
      <t>号</t>
    </r>
    <r>
      <rPr>
        <sz val="10"/>
        <rFont val="Times New Roman"/>
        <charset val="134"/>
      </rPr>
      <t>8.12</t>
    </r>
    <r>
      <rPr>
        <sz val="10"/>
        <rFont val="宋体"/>
        <charset val="134"/>
      </rPr>
      <t>千瓦分布式光伏发电项目</t>
    </r>
  </si>
  <si>
    <t>曾荣华</t>
  </si>
  <si>
    <r>
      <rPr>
        <sz val="10"/>
        <rFont val="宋体"/>
        <charset val="134"/>
      </rPr>
      <t>曾荣华佛山市南海区九江镇梅圳会龙村大街</t>
    </r>
    <r>
      <rPr>
        <sz val="10"/>
        <rFont val="Times New Roman"/>
        <charset val="134"/>
      </rPr>
      <t>9</t>
    </r>
    <r>
      <rPr>
        <sz val="10"/>
        <rFont val="宋体"/>
        <charset val="134"/>
      </rPr>
      <t>巷</t>
    </r>
    <r>
      <rPr>
        <sz val="10"/>
        <rFont val="Times New Roman"/>
        <charset val="134"/>
      </rPr>
      <t>1</t>
    </r>
    <r>
      <rPr>
        <sz val="10"/>
        <rFont val="宋体"/>
        <charset val="134"/>
      </rPr>
      <t>号</t>
    </r>
    <r>
      <rPr>
        <sz val="10"/>
        <rFont val="Times New Roman"/>
        <charset val="134"/>
      </rPr>
      <t>12.6</t>
    </r>
    <r>
      <rPr>
        <sz val="10"/>
        <rFont val="宋体"/>
        <charset val="134"/>
      </rPr>
      <t>千瓦分布式光伏发电项目</t>
    </r>
  </si>
  <si>
    <t>劳超洪</t>
  </si>
  <si>
    <r>
      <rPr>
        <sz val="10"/>
        <rFont val="宋体"/>
        <charset val="134"/>
      </rPr>
      <t>劳超洪佛山市南海区丹灶镇仙岗赤坎村赤溪坊</t>
    </r>
    <r>
      <rPr>
        <sz val="10"/>
        <rFont val="Times New Roman"/>
        <charset val="134"/>
      </rPr>
      <t>7.56</t>
    </r>
    <r>
      <rPr>
        <sz val="10"/>
        <rFont val="宋体"/>
        <charset val="134"/>
      </rPr>
      <t>千瓦分布式光伏发电项目</t>
    </r>
  </si>
  <si>
    <t>冼钜昌</t>
  </si>
  <si>
    <r>
      <rPr>
        <sz val="10"/>
        <rFont val="宋体"/>
        <charset val="134"/>
      </rPr>
      <t>冼钜昌佛山市南海区罗村街边居委会南便村东街五巷</t>
    </r>
    <r>
      <rPr>
        <sz val="10"/>
        <rFont val="Times New Roman"/>
        <charset val="134"/>
      </rPr>
      <t>1</t>
    </r>
    <r>
      <rPr>
        <sz val="10"/>
        <rFont val="宋体"/>
        <charset val="134"/>
      </rPr>
      <t>号</t>
    </r>
    <r>
      <rPr>
        <sz val="10"/>
        <rFont val="Times New Roman"/>
        <charset val="134"/>
      </rPr>
      <t>9.86</t>
    </r>
    <r>
      <rPr>
        <sz val="10"/>
        <rFont val="宋体"/>
        <charset val="134"/>
      </rPr>
      <t>千瓦分布式光伏发电项目</t>
    </r>
  </si>
  <si>
    <t>李活棠</t>
  </si>
  <si>
    <r>
      <rPr>
        <sz val="10"/>
        <rFont val="宋体"/>
        <charset val="134"/>
      </rPr>
      <t>李敏洪佛山市南海区狮山镇谭边联星村联星沙巷街四巷</t>
    </r>
    <r>
      <rPr>
        <sz val="10"/>
        <rFont val="Times New Roman"/>
        <charset val="134"/>
      </rPr>
      <t>5</t>
    </r>
    <r>
      <rPr>
        <sz val="10"/>
        <rFont val="宋体"/>
        <charset val="134"/>
      </rPr>
      <t>号</t>
    </r>
    <r>
      <rPr>
        <sz val="10"/>
        <rFont val="Times New Roman"/>
        <charset val="134"/>
      </rPr>
      <t>11.36</t>
    </r>
    <r>
      <rPr>
        <sz val="10"/>
        <rFont val="宋体"/>
        <charset val="134"/>
      </rPr>
      <t>千瓦分布式光伏发电项目</t>
    </r>
  </si>
  <si>
    <t>劳耀能</t>
  </si>
  <si>
    <r>
      <rPr>
        <sz val="10"/>
        <rFont val="宋体"/>
        <charset val="134"/>
      </rPr>
      <t>劳耀能佛山市南海区丹灶镇仙岗赤坎村赤溪坊</t>
    </r>
    <r>
      <rPr>
        <sz val="10"/>
        <rFont val="Times New Roman"/>
        <charset val="134"/>
      </rPr>
      <t>12.6</t>
    </r>
    <r>
      <rPr>
        <sz val="10"/>
        <rFont val="宋体"/>
        <charset val="134"/>
      </rPr>
      <t>千瓦分布式光伏发电项目</t>
    </r>
  </si>
  <si>
    <t>何成港</t>
  </si>
  <si>
    <r>
      <rPr>
        <sz val="10"/>
        <rFont val="宋体"/>
        <charset val="134"/>
      </rPr>
      <t>何成港佛山市南海区西樵镇大岸中坊贤福新村西三巷</t>
    </r>
    <r>
      <rPr>
        <sz val="10"/>
        <rFont val="Times New Roman"/>
        <charset val="134"/>
      </rPr>
      <t>1</t>
    </r>
    <r>
      <rPr>
        <sz val="10"/>
        <rFont val="宋体"/>
        <charset val="134"/>
      </rPr>
      <t>号</t>
    </r>
    <r>
      <rPr>
        <sz val="10"/>
        <rFont val="Times New Roman"/>
        <charset val="134"/>
      </rPr>
      <t>13</t>
    </r>
    <r>
      <rPr>
        <sz val="10"/>
        <rFont val="宋体"/>
        <charset val="134"/>
      </rPr>
      <t>千瓦分布式光伏发电项目</t>
    </r>
  </si>
  <si>
    <t>何顺礼</t>
  </si>
  <si>
    <r>
      <rPr>
        <sz val="10"/>
        <rFont val="宋体"/>
        <charset val="134"/>
      </rPr>
      <t>何顺礼佛山市南海区西樵镇大岸开先村礼贤坊</t>
    </r>
    <r>
      <rPr>
        <sz val="10"/>
        <rFont val="Times New Roman"/>
        <charset val="134"/>
      </rPr>
      <t>7</t>
    </r>
    <r>
      <rPr>
        <sz val="10"/>
        <rFont val="宋体"/>
        <charset val="134"/>
      </rPr>
      <t>号</t>
    </r>
    <r>
      <rPr>
        <sz val="10"/>
        <rFont val="Times New Roman"/>
        <charset val="134"/>
      </rPr>
      <t>5</t>
    </r>
    <r>
      <rPr>
        <sz val="10"/>
        <rFont val="宋体"/>
        <charset val="134"/>
      </rPr>
      <t>千瓦分布式光伏发电项目</t>
    </r>
  </si>
  <si>
    <t>胡湛初</t>
  </si>
  <si>
    <r>
      <rPr>
        <sz val="10"/>
        <rFont val="宋体"/>
        <charset val="134"/>
      </rPr>
      <t>胡湛初佛山市南海区九江镇下西侯王村上基队</t>
    </r>
    <r>
      <rPr>
        <sz val="10"/>
        <rFont val="Times New Roman"/>
        <charset val="134"/>
      </rPr>
      <t>384</t>
    </r>
    <r>
      <rPr>
        <sz val="10"/>
        <rFont val="宋体"/>
        <charset val="134"/>
      </rPr>
      <t>号之二</t>
    </r>
    <r>
      <rPr>
        <sz val="10"/>
        <rFont val="Times New Roman"/>
        <charset val="134"/>
      </rPr>
      <t>18.15</t>
    </r>
    <r>
      <rPr>
        <sz val="10"/>
        <rFont val="宋体"/>
        <charset val="134"/>
      </rPr>
      <t>千瓦分布式光伏发电项目</t>
    </r>
  </si>
  <si>
    <t>周贤邦</t>
  </si>
  <si>
    <r>
      <rPr>
        <sz val="10"/>
        <rFont val="宋体"/>
        <charset val="134"/>
      </rPr>
      <t>周贤邦佛山市南海区狮山镇横岗横一村西</t>
    </r>
    <r>
      <rPr>
        <sz val="10"/>
        <rFont val="Times New Roman"/>
        <charset val="134"/>
      </rPr>
      <t>9</t>
    </r>
    <r>
      <rPr>
        <sz val="10"/>
        <rFont val="宋体"/>
        <charset val="134"/>
      </rPr>
      <t>号</t>
    </r>
    <r>
      <rPr>
        <sz val="10"/>
        <rFont val="Times New Roman"/>
        <charset val="134"/>
      </rPr>
      <t>10.5</t>
    </r>
    <r>
      <rPr>
        <sz val="10"/>
        <rFont val="宋体"/>
        <charset val="134"/>
      </rPr>
      <t>千瓦分布式光伏发电项目</t>
    </r>
  </si>
  <si>
    <t>黄浩强</t>
  </si>
  <si>
    <r>
      <rPr>
        <sz val="10"/>
        <rFont val="宋体"/>
        <charset val="134"/>
      </rPr>
      <t>黄浩强佛山市南海区狮山镇罗村招大小坑尾村新村一巷</t>
    </r>
    <r>
      <rPr>
        <sz val="10"/>
        <rFont val="Times New Roman"/>
        <charset val="134"/>
      </rPr>
      <t>7</t>
    </r>
    <r>
      <rPr>
        <sz val="10"/>
        <rFont val="宋体"/>
        <charset val="134"/>
      </rPr>
      <t>号</t>
    </r>
    <r>
      <rPr>
        <sz val="10"/>
        <rFont val="Times New Roman"/>
        <charset val="134"/>
      </rPr>
      <t>18.48</t>
    </r>
    <r>
      <rPr>
        <sz val="10"/>
        <rFont val="宋体"/>
        <charset val="134"/>
      </rPr>
      <t>千瓦分布式光伏发电项目</t>
    </r>
  </si>
  <si>
    <t>梁永桐</t>
  </si>
  <si>
    <r>
      <rPr>
        <sz val="10"/>
        <rFont val="宋体"/>
        <charset val="134"/>
      </rPr>
      <t>梁永桐佛山市南海区桂城街道夏西平稳村东三巷</t>
    </r>
    <r>
      <rPr>
        <sz val="10"/>
        <rFont val="Times New Roman"/>
        <charset val="134"/>
      </rPr>
      <t>7</t>
    </r>
    <r>
      <rPr>
        <sz val="10"/>
        <rFont val="宋体"/>
        <charset val="134"/>
      </rPr>
      <t>号</t>
    </r>
    <r>
      <rPr>
        <sz val="10"/>
        <rFont val="Times New Roman"/>
        <charset val="134"/>
      </rPr>
      <t>10</t>
    </r>
    <r>
      <rPr>
        <sz val="10"/>
        <rFont val="宋体"/>
        <charset val="134"/>
      </rPr>
      <t>千瓦分布式光伏发电项目</t>
    </r>
  </si>
  <si>
    <t>吴铭棠</t>
  </si>
  <si>
    <r>
      <rPr>
        <sz val="10"/>
        <rFont val="宋体"/>
        <charset val="134"/>
      </rPr>
      <t>吴铭棠佛山市南海区丹灶镇横江大道</t>
    </r>
    <r>
      <rPr>
        <sz val="10"/>
        <rFont val="Times New Roman"/>
        <charset val="134"/>
      </rPr>
      <t>34</t>
    </r>
    <r>
      <rPr>
        <sz val="10"/>
        <rFont val="宋体"/>
        <charset val="134"/>
      </rPr>
      <t>号</t>
    </r>
    <r>
      <rPr>
        <sz val="10"/>
        <rFont val="Times New Roman"/>
        <charset val="134"/>
      </rPr>
      <t>5</t>
    </r>
    <r>
      <rPr>
        <sz val="10"/>
        <rFont val="宋体"/>
        <charset val="134"/>
      </rPr>
      <t>千瓦分布式光伏发电项目</t>
    </r>
  </si>
  <si>
    <t>杜顺奋</t>
  </si>
  <si>
    <r>
      <rPr>
        <sz val="10"/>
        <rFont val="宋体"/>
        <charset val="134"/>
      </rPr>
      <t>杜顺奋佛山市南海区丹灶镇建设村聚德坊北</t>
    </r>
    <r>
      <rPr>
        <sz val="10"/>
        <rFont val="Times New Roman"/>
        <charset val="134"/>
      </rPr>
      <t>13</t>
    </r>
    <r>
      <rPr>
        <sz val="10"/>
        <rFont val="宋体"/>
        <charset val="134"/>
      </rPr>
      <t>巷</t>
    </r>
    <r>
      <rPr>
        <sz val="10"/>
        <rFont val="Times New Roman"/>
        <charset val="134"/>
      </rPr>
      <t>1</t>
    </r>
    <r>
      <rPr>
        <sz val="10"/>
        <rFont val="宋体"/>
        <charset val="134"/>
      </rPr>
      <t>号</t>
    </r>
    <r>
      <rPr>
        <sz val="10"/>
        <rFont val="Times New Roman"/>
        <charset val="134"/>
      </rPr>
      <t>3.42</t>
    </r>
    <r>
      <rPr>
        <sz val="10"/>
        <rFont val="宋体"/>
        <charset val="134"/>
      </rPr>
      <t>千瓦分布式光伏发电项目</t>
    </r>
  </si>
  <si>
    <t>张任全</t>
  </si>
  <si>
    <r>
      <rPr>
        <sz val="10"/>
        <rFont val="宋体"/>
        <charset val="134"/>
      </rPr>
      <t>张任全佛山市南海区丹灶镇新农洲南村东街</t>
    </r>
    <r>
      <rPr>
        <sz val="10"/>
        <rFont val="Times New Roman"/>
        <charset val="134"/>
      </rPr>
      <t>1</t>
    </r>
    <r>
      <rPr>
        <sz val="10"/>
        <rFont val="宋体"/>
        <charset val="134"/>
      </rPr>
      <t>号</t>
    </r>
    <r>
      <rPr>
        <sz val="10"/>
        <rFont val="Times New Roman"/>
        <charset val="134"/>
      </rPr>
      <t>16.23</t>
    </r>
    <r>
      <rPr>
        <sz val="10"/>
        <rFont val="宋体"/>
        <charset val="134"/>
      </rPr>
      <t>千瓦分布式光伏发电项目</t>
    </r>
  </si>
  <si>
    <t>劳继俭</t>
  </si>
  <si>
    <r>
      <rPr>
        <sz val="10"/>
        <rFont val="宋体"/>
        <charset val="134"/>
      </rPr>
      <t>劳继俭佛山市南海区丹灶镇劳边社区居委会劳边村新开发区</t>
    </r>
    <r>
      <rPr>
        <sz val="10"/>
        <rFont val="Times New Roman"/>
        <charset val="134"/>
      </rPr>
      <t>10</t>
    </r>
    <r>
      <rPr>
        <sz val="10"/>
        <rFont val="宋体"/>
        <charset val="134"/>
      </rPr>
      <t>号</t>
    </r>
    <r>
      <rPr>
        <sz val="10"/>
        <rFont val="Times New Roman"/>
        <charset val="134"/>
      </rPr>
      <t>12.26</t>
    </r>
    <r>
      <rPr>
        <sz val="10"/>
        <rFont val="宋体"/>
        <charset val="134"/>
      </rPr>
      <t>千瓦分布式光伏发电项目</t>
    </r>
  </si>
  <si>
    <t>关民怡</t>
  </si>
  <si>
    <r>
      <rPr>
        <sz val="10"/>
        <rFont val="宋体"/>
        <charset val="134"/>
      </rPr>
      <t>关民怡佛山市南海区九江镇上西先锋村</t>
    </r>
    <r>
      <rPr>
        <sz val="10"/>
        <rFont val="Times New Roman"/>
        <charset val="134"/>
      </rPr>
      <t>16</t>
    </r>
    <r>
      <rPr>
        <sz val="10"/>
        <rFont val="宋体"/>
        <charset val="134"/>
      </rPr>
      <t>号之一</t>
    </r>
    <r>
      <rPr>
        <sz val="10"/>
        <rFont val="Times New Roman"/>
        <charset val="134"/>
      </rPr>
      <t>14</t>
    </r>
    <r>
      <rPr>
        <sz val="10"/>
        <rFont val="宋体"/>
        <charset val="134"/>
      </rPr>
      <t>千瓦分布式光伏发电项目</t>
    </r>
  </si>
  <si>
    <t>蒙晓燕</t>
  </si>
  <si>
    <r>
      <rPr>
        <sz val="10"/>
        <rFont val="宋体"/>
        <charset val="134"/>
      </rPr>
      <t>蒙晓燕佛山市南海区罗村街道芦塘吴村新区四巷</t>
    </r>
    <r>
      <rPr>
        <sz val="10"/>
        <rFont val="Times New Roman"/>
        <charset val="134"/>
      </rPr>
      <t>1</t>
    </r>
    <r>
      <rPr>
        <sz val="10"/>
        <rFont val="宋体"/>
        <charset val="134"/>
      </rPr>
      <t>号</t>
    </r>
    <r>
      <rPr>
        <sz val="10"/>
        <rFont val="Times New Roman"/>
        <charset val="134"/>
      </rPr>
      <t>5.13</t>
    </r>
    <r>
      <rPr>
        <sz val="10"/>
        <rFont val="宋体"/>
        <charset val="134"/>
      </rPr>
      <t>千瓦分布式光伏发电项目</t>
    </r>
  </si>
  <si>
    <t>袁炯辉</t>
  </si>
  <si>
    <r>
      <rPr>
        <sz val="10"/>
        <rFont val="宋体"/>
        <charset val="134"/>
      </rPr>
      <t>袁炯辉佛山市南海区狮山镇塘联北社村三巷</t>
    </r>
    <r>
      <rPr>
        <sz val="10"/>
        <rFont val="Times New Roman"/>
        <charset val="134"/>
      </rPr>
      <t>8</t>
    </r>
    <r>
      <rPr>
        <sz val="10"/>
        <rFont val="宋体"/>
        <charset val="134"/>
      </rPr>
      <t>号之一</t>
    </r>
    <r>
      <rPr>
        <sz val="10"/>
        <rFont val="Times New Roman"/>
        <charset val="134"/>
      </rPr>
      <t>30.09</t>
    </r>
    <r>
      <rPr>
        <sz val="10"/>
        <rFont val="宋体"/>
        <charset val="134"/>
      </rPr>
      <t>千瓦分布式光伏发电项目</t>
    </r>
  </si>
  <si>
    <t>张锡强</t>
  </si>
  <si>
    <r>
      <rPr>
        <sz val="10"/>
        <rFont val="宋体"/>
        <charset val="134"/>
      </rPr>
      <t>张泽明佛山市南海区丹灶镇石联石东村安怀里</t>
    </r>
    <r>
      <rPr>
        <sz val="10"/>
        <rFont val="Times New Roman"/>
        <charset val="134"/>
      </rPr>
      <t>2</t>
    </r>
    <r>
      <rPr>
        <sz val="10"/>
        <rFont val="宋体"/>
        <charset val="134"/>
      </rPr>
      <t>号</t>
    </r>
    <r>
      <rPr>
        <sz val="10"/>
        <rFont val="Times New Roman"/>
        <charset val="134"/>
      </rPr>
      <t>22.2</t>
    </r>
    <r>
      <rPr>
        <sz val="10"/>
        <rFont val="宋体"/>
        <charset val="134"/>
      </rPr>
      <t>千瓦分布式光伏发电项目</t>
    </r>
  </si>
  <si>
    <t>仇顺利</t>
  </si>
  <si>
    <r>
      <rPr>
        <sz val="10"/>
        <rFont val="宋体"/>
        <charset val="134"/>
      </rPr>
      <t>仇国添佛山市南海区大沥镇谢边西滘村东新街二巷</t>
    </r>
    <r>
      <rPr>
        <sz val="10"/>
        <rFont val="Times New Roman"/>
        <charset val="134"/>
      </rPr>
      <t>1</t>
    </r>
    <r>
      <rPr>
        <sz val="10"/>
        <rFont val="宋体"/>
        <charset val="134"/>
      </rPr>
      <t>号</t>
    </r>
    <r>
      <rPr>
        <sz val="10"/>
        <rFont val="Times New Roman"/>
        <charset val="134"/>
      </rPr>
      <t>13.275</t>
    </r>
    <r>
      <rPr>
        <sz val="10"/>
        <rFont val="宋体"/>
        <charset val="134"/>
      </rPr>
      <t>千瓦分布式光伏发电项目</t>
    </r>
  </si>
  <si>
    <t>仇国添</t>
  </si>
  <si>
    <t>麦永华</t>
  </si>
  <si>
    <r>
      <rPr>
        <sz val="10"/>
        <rFont val="宋体"/>
        <charset val="134"/>
      </rPr>
      <t>麦永华佛山市南海区西樵镇吉水村十四组新村八街</t>
    </r>
    <r>
      <rPr>
        <sz val="10"/>
        <rFont val="Times New Roman"/>
        <charset val="134"/>
      </rPr>
      <t>8</t>
    </r>
    <r>
      <rPr>
        <sz val="10"/>
        <rFont val="宋体"/>
        <charset val="134"/>
      </rPr>
      <t>号</t>
    </r>
    <r>
      <rPr>
        <sz val="10"/>
        <rFont val="Times New Roman"/>
        <charset val="134"/>
      </rPr>
      <t>10.325</t>
    </r>
    <r>
      <rPr>
        <sz val="10"/>
        <rFont val="宋体"/>
        <charset val="134"/>
      </rPr>
      <t>千瓦分布式光伏发电项目</t>
    </r>
  </si>
  <si>
    <t>曹炎彬</t>
  </si>
  <si>
    <r>
      <rPr>
        <sz val="10"/>
        <rFont val="宋体"/>
        <charset val="134"/>
      </rPr>
      <t>曹灼华佛山市南海区大沥镇水头雄边村南面街三巷</t>
    </r>
    <r>
      <rPr>
        <sz val="10"/>
        <rFont val="Times New Roman"/>
        <charset val="134"/>
      </rPr>
      <t>8</t>
    </r>
    <r>
      <rPr>
        <sz val="10"/>
        <rFont val="宋体"/>
        <charset val="134"/>
      </rPr>
      <t>号</t>
    </r>
    <r>
      <rPr>
        <sz val="10"/>
        <rFont val="Times New Roman"/>
        <charset val="134"/>
      </rPr>
      <t>25.23</t>
    </r>
    <r>
      <rPr>
        <sz val="10"/>
        <rFont val="宋体"/>
        <charset val="134"/>
      </rPr>
      <t>千瓦分布式光伏发电项目</t>
    </r>
  </si>
  <si>
    <t>梁敏驹</t>
  </si>
  <si>
    <r>
      <rPr>
        <sz val="10"/>
        <rFont val="宋体"/>
        <charset val="134"/>
      </rPr>
      <t>梁敏驹佛山市南海区西樵镇河岗竹园村里约</t>
    </r>
    <r>
      <rPr>
        <sz val="10"/>
        <rFont val="Times New Roman"/>
        <charset val="134"/>
      </rPr>
      <t>21</t>
    </r>
    <r>
      <rPr>
        <sz val="10"/>
        <rFont val="宋体"/>
        <charset val="134"/>
      </rPr>
      <t>号</t>
    </r>
    <r>
      <rPr>
        <sz val="10"/>
        <rFont val="Times New Roman"/>
        <charset val="134"/>
      </rPr>
      <t>8.8</t>
    </r>
    <r>
      <rPr>
        <sz val="10"/>
        <rFont val="宋体"/>
        <charset val="134"/>
      </rPr>
      <t>千瓦分布式光伏发电项目</t>
    </r>
  </si>
  <si>
    <t>莫秀娟</t>
  </si>
  <si>
    <r>
      <rPr>
        <sz val="10"/>
        <rFont val="宋体"/>
        <charset val="134"/>
      </rPr>
      <t>莫秀娟佛山市南海区西樵镇海北东路瑞和街三巷</t>
    </r>
    <r>
      <rPr>
        <sz val="10"/>
        <rFont val="Times New Roman"/>
        <charset val="134"/>
      </rPr>
      <t>6</t>
    </r>
    <r>
      <rPr>
        <sz val="10"/>
        <rFont val="宋体"/>
        <charset val="134"/>
      </rPr>
      <t>号</t>
    </r>
    <r>
      <rPr>
        <sz val="10"/>
        <rFont val="Times New Roman"/>
        <charset val="134"/>
      </rPr>
      <t>11.6</t>
    </r>
    <r>
      <rPr>
        <sz val="10"/>
        <rFont val="宋体"/>
        <charset val="134"/>
      </rPr>
      <t>千瓦分布式光伏发电项目</t>
    </r>
  </si>
  <si>
    <t>莫鉴持</t>
  </si>
  <si>
    <t>冯伟培</t>
  </si>
  <si>
    <r>
      <rPr>
        <sz val="10"/>
        <rFont val="宋体"/>
        <charset val="134"/>
      </rPr>
      <t>冯伟培佛山市南海区西樵镇简村冯家</t>
    </r>
    <r>
      <rPr>
        <sz val="10"/>
        <rFont val="Times New Roman"/>
        <charset val="134"/>
      </rPr>
      <t>3</t>
    </r>
    <r>
      <rPr>
        <sz val="10"/>
        <rFont val="宋体"/>
        <charset val="134"/>
      </rPr>
      <t>巷</t>
    </r>
    <r>
      <rPr>
        <sz val="10"/>
        <rFont val="Times New Roman"/>
        <charset val="134"/>
      </rPr>
      <t>16</t>
    </r>
    <r>
      <rPr>
        <sz val="10"/>
        <rFont val="宋体"/>
        <charset val="134"/>
      </rPr>
      <t>号</t>
    </r>
    <r>
      <rPr>
        <sz val="10"/>
        <rFont val="Times New Roman"/>
        <charset val="134"/>
      </rPr>
      <t>11</t>
    </r>
    <r>
      <rPr>
        <sz val="10"/>
        <rFont val="宋体"/>
        <charset val="134"/>
      </rPr>
      <t>千瓦分布式光伏发电项目</t>
    </r>
  </si>
  <si>
    <t>黎冠津</t>
  </si>
  <si>
    <r>
      <rPr>
        <sz val="10"/>
        <rFont val="宋体"/>
        <charset val="134"/>
      </rPr>
      <t>黎啟祥佛山市南海区九江镇新龙涌友谊队黎家大基之西面</t>
    </r>
    <r>
      <rPr>
        <sz val="10"/>
        <rFont val="Times New Roman"/>
        <charset val="134"/>
      </rPr>
      <t>G027</t>
    </r>
    <r>
      <rPr>
        <sz val="10"/>
        <rFont val="宋体"/>
        <charset val="134"/>
      </rPr>
      <t>号</t>
    </r>
    <r>
      <rPr>
        <sz val="10"/>
        <rFont val="Times New Roman"/>
        <charset val="134"/>
      </rPr>
      <t>14.79</t>
    </r>
    <r>
      <rPr>
        <sz val="10"/>
        <rFont val="宋体"/>
        <charset val="134"/>
      </rPr>
      <t>千瓦分布式光伏发电项目</t>
    </r>
  </si>
  <si>
    <t>黎啟祥</t>
  </si>
  <si>
    <t>关润棠</t>
  </si>
  <si>
    <r>
      <rPr>
        <sz val="10"/>
        <rFont val="宋体"/>
        <charset val="134"/>
      </rPr>
      <t>关兆基佛山市南海区九江镇河清四村石狮巷</t>
    </r>
    <r>
      <rPr>
        <sz val="10"/>
        <rFont val="Times New Roman"/>
        <charset val="134"/>
      </rPr>
      <t>13.05</t>
    </r>
    <r>
      <rPr>
        <sz val="10"/>
        <rFont val="宋体"/>
        <charset val="134"/>
      </rPr>
      <t>千瓦分布式光伏发电项目</t>
    </r>
  </si>
  <si>
    <t>关兆基</t>
  </si>
  <si>
    <t>陈波华</t>
  </si>
  <si>
    <r>
      <rPr>
        <sz val="10"/>
        <rFont val="宋体"/>
        <charset val="134"/>
      </rPr>
      <t>陈波华佛山市南海区狮山镇穆院尚贤村北队竹园巷</t>
    </r>
    <r>
      <rPr>
        <sz val="10"/>
        <rFont val="Times New Roman"/>
        <charset val="134"/>
      </rPr>
      <t>11</t>
    </r>
    <r>
      <rPr>
        <sz val="10"/>
        <rFont val="宋体"/>
        <charset val="134"/>
      </rPr>
      <t>号</t>
    </r>
    <r>
      <rPr>
        <sz val="10"/>
        <rFont val="Times New Roman"/>
        <charset val="134"/>
      </rPr>
      <t>18.36</t>
    </r>
    <r>
      <rPr>
        <sz val="10"/>
        <rFont val="宋体"/>
        <charset val="134"/>
      </rPr>
      <t>千瓦分布式光伏发电项目</t>
    </r>
  </si>
  <si>
    <t>陈伟财</t>
  </si>
  <si>
    <r>
      <rPr>
        <sz val="10"/>
        <rFont val="宋体"/>
        <charset val="134"/>
      </rPr>
      <t>陈伟财佛山市南海区狮山穆院村委会穆南队积德里</t>
    </r>
    <r>
      <rPr>
        <sz val="10"/>
        <rFont val="Times New Roman"/>
        <charset val="134"/>
      </rPr>
      <t>4</t>
    </r>
    <r>
      <rPr>
        <sz val="10"/>
        <rFont val="宋体"/>
        <charset val="134"/>
      </rPr>
      <t>号</t>
    </r>
    <r>
      <rPr>
        <sz val="10"/>
        <rFont val="Times New Roman"/>
        <charset val="134"/>
      </rPr>
      <t>12.96</t>
    </r>
    <r>
      <rPr>
        <sz val="10"/>
        <rFont val="宋体"/>
        <charset val="134"/>
      </rPr>
      <t>千瓦分布式光伏发电项目</t>
    </r>
  </si>
  <si>
    <t>冯瑞明</t>
  </si>
  <si>
    <r>
      <rPr>
        <sz val="10"/>
        <rFont val="宋体"/>
        <charset val="134"/>
      </rPr>
      <t>冯啟彬佛山市南海区西樵镇岭西十队环村大街</t>
    </r>
    <r>
      <rPr>
        <sz val="10"/>
        <rFont val="Times New Roman"/>
        <charset val="134"/>
      </rPr>
      <t>65</t>
    </r>
    <r>
      <rPr>
        <sz val="10"/>
        <rFont val="宋体"/>
        <charset val="134"/>
      </rPr>
      <t>号</t>
    </r>
    <r>
      <rPr>
        <sz val="10"/>
        <rFont val="Times New Roman"/>
        <charset val="134"/>
      </rPr>
      <t>17.36</t>
    </r>
    <r>
      <rPr>
        <sz val="10"/>
        <rFont val="宋体"/>
        <charset val="134"/>
      </rPr>
      <t>千瓦分布式光伏发电项目</t>
    </r>
  </si>
  <si>
    <t>冯啟彬</t>
  </si>
  <si>
    <t>关耀雄</t>
  </si>
  <si>
    <r>
      <rPr>
        <sz val="10"/>
        <rFont val="宋体"/>
        <charset val="134"/>
      </rPr>
      <t>关耀雄佛山市南海区大沥镇盐步横江关边村文明四街</t>
    </r>
    <r>
      <rPr>
        <sz val="10"/>
        <rFont val="Times New Roman"/>
        <charset val="134"/>
      </rPr>
      <t>14</t>
    </r>
    <r>
      <rPr>
        <sz val="10"/>
        <rFont val="宋体"/>
        <charset val="134"/>
      </rPr>
      <t>号</t>
    </r>
    <r>
      <rPr>
        <sz val="10"/>
        <rFont val="Times New Roman"/>
        <charset val="134"/>
      </rPr>
      <t>15</t>
    </r>
    <r>
      <rPr>
        <sz val="10"/>
        <rFont val="宋体"/>
        <charset val="134"/>
      </rPr>
      <t>千瓦分布式光伏发电项目</t>
    </r>
  </si>
  <si>
    <t>邓国亮</t>
  </si>
  <si>
    <r>
      <rPr>
        <sz val="10"/>
        <rFont val="宋体"/>
        <charset val="134"/>
      </rPr>
      <t>邓国亮佛山市南海区桂城街平胜社区瓜步明德里</t>
    </r>
    <r>
      <rPr>
        <sz val="10"/>
        <rFont val="Times New Roman"/>
        <charset val="134"/>
      </rPr>
      <t>58</t>
    </r>
    <r>
      <rPr>
        <sz val="10"/>
        <rFont val="宋体"/>
        <charset val="134"/>
      </rPr>
      <t>号</t>
    </r>
    <r>
      <rPr>
        <sz val="10"/>
        <rFont val="Times New Roman"/>
        <charset val="134"/>
      </rPr>
      <t>17.08</t>
    </r>
    <r>
      <rPr>
        <sz val="10"/>
        <rFont val="宋体"/>
        <charset val="134"/>
      </rPr>
      <t>千瓦分布式光伏发电项目</t>
    </r>
  </si>
  <si>
    <t>张兴泽</t>
  </si>
  <si>
    <r>
      <rPr>
        <sz val="10"/>
        <rFont val="宋体"/>
        <charset val="134"/>
      </rPr>
      <t>张兴泽佛山市南海区西樵镇民乐隔涌村迎阳里</t>
    </r>
    <r>
      <rPr>
        <sz val="10"/>
        <rFont val="Times New Roman"/>
        <charset val="134"/>
      </rPr>
      <t>53</t>
    </r>
    <r>
      <rPr>
        <sz val="10"/>
        <rFont val="宋体"/>
        <charset val="134"/>
      </rPr>
      <t>号</t>
    </r>
    <r>
      <rPr>
        <sz val="10"/>
        <rFont val="Times New Roman"/>
        <charset val="134"/>
      </rPr>
      <t>13.86</t>
    </r>
    <r>
      <rPr>
        <sz val="10"/>
        <rFont val="宋体"/>
        <charset val="134"/>
      </rPr>
      <t>千瓦分布式光伏发电项目</t>
    </r>
  </si>
  <si>
    <t>招广源</t>
  </si>
  <si>
    <r>
      <rPr>
        <sz val="10"/>
        <rFont val="宋体"/>
        <charset val="134"/>
      </rPr>
      <t>招广源佛山市南海区丹灶镇罗行社区中山上街</t>
    </r>
    <r>
      <rPr>
        <sz val="10"/>
        <rFont val="Times New Roman"/>
        <charset val="134"/>
      </rPr>
      <t>5</t>
    </r>
    <r>
      <rPr>
        <sz val="10"/>
        <rFont val="宋体"/>
        <charset val="134"/>
      </rPr>
      <t>号</t>
    </r>
    <r>
      <rPr>
        <sz val="10"/>
        <rFont val="Times New Roman"/>
        <charset val="134"/>
      </rPr>
      <t>9.08</t>
    </r>
    <r>
      <rPr>
        <sz val="10"/>
        <rFont val="宋体"/>
        <charset val="134"/>
      </rPr>
      <t>千瓦分布式光伏发电项目</t>
    </r>
  </si>
  <si>
    <t>罗明锡</t>
  </si>
  <si>
    <r>
      <rPr>
        <sz val="10"/>
        <rFont val="宋体"/>
        <charset val="134"/>
      </rPr>
      <t>罗明锡佛山市南海区丹灶镇东升罗村南大街</t>
    </r>
    <r>
      <rPr>
        <sz val="10"/>
        <rFont val="Times New Roman"/>
        <charset val="134"/>
      </rPr>
      <t>18.7</t>
    </r>
    <r>
      <rPr>
        <sz val="10"/>
        <rFont val="宋体"/>
        <charset val="134"/>
      </rPr>
      <t>千瓦分布式光伏发电项目</t>
    </r>
  </si>
  <si>
    <t>谢岳礼</t>
  </si>
  <si>
    <r>
      <rPr>
        <sz val="10"/>
        <rFont val="宋体"/>
        <charset val="134"/>
      </rPr>
      <t>谢岳礼佛山市南海区狮山镇官窑南浦村下社村民小组新村三巷</t>
    </r>
    <r>
      <rPr>
        <sz val="10"/>
        <rFont val="Times New Roman"/>
        <charset val="134"/>
      </rPr>
      <t>2</t>
    </r>
    <r>
      <rPr>
        <sz val="10"/>
        <rFont val="宋体"/>
        <charset val="134"/>
      </rPr>
      <t>号</t>
    </r>
    <r>
      <rPr>
        <sz val="10"/>
        <rFont val="Times New Roman"/>
        <charset val="134"/>
      </rPr>
      <t>17</t>
    </r>
    <r>
      <rPr>
        <sz val="10"/>
        <rFont val="宋体"/>
        <charset val="134"/>
      </rPr>
      <t>千瓦分布式光伏发电项目</t>
    </r>
  </si>
  <si>
    <t>谢广荣</t>
  </si>
  <si>
    <t>冯树恒</t>
  </si>
  <si>
    <r>
      <rPr>
        <sz val="10"/>
        <rFont val="宋体"/>
        <charset val="134"/>
      </rPr>
      <t>冯树恒佛山市南海区九江镇镇南石龙村下区</t>
    </r>
    <r>
      <rPr>
        <sz val="10"/>
        <rFont val="Times New Roman"/>
        <charset val="134"/>
      </rPr>
      <t>238</t>
    </r>
    <r>
      <rPr>
        <sz val="10"/>
        <rFont val="宋体"/>
        <charset val="134"/>
      </rPr>
      <t>号</t>
    </r>
    <r>
      <rPr>
        <sz val="10"/>
        <rFont val="Times New Roman"/>
        <charset val="134"/>
      </rPr>
      <t>10</t>
    </r>
    <r>
      <rPr>
        <sz val="10"/>
        <rFont val="宋体"/>
        <charset val="134"/>
      </rPr>
      <t>千瓦分布式光伏发电项目</t>
    </r>
  </si>
  <si>
    <r>
      <rPr>
        <sz val="10"/>
        <rFont val="宋体"/>
        <charset val="134"/>
      </rPr>
      <t>冯铭辉佛山市南海区丹灶镇石联社区居民委员会西村民小组开发区街十号</t>
    </r>
    <r>
      <rPr>
        <sz val="10"/>
        <rFont val="Times New Roman"/>
        <charset val="134"/>
      </rPr>
      <t>20.01</t>
    </r>
    <r>
      <rPr>
        <sz val="10"/>
        <rFont val="宋体"/>
        <charset val="134"/>
      </rPr>
      <t>千瓦分布式光伏发电项目</t>
    </r>
  </si>
  <si>
    <t>冯剑辉</t>
  </si>
  <si>
    <r>
      <rPr>
        <sz val="10"/>
        <rFont val="宋体"/>
        <charset val="134"/>
      </rPr>
      <t>冯剑辉佛山市南海区丹灶镇石联石涌村上街西四巷</t>
    </r>
    <r>
      <rPr>
        <sz val="10"/>
        <rFont val="Times New Roman"/>
        <charset val="134"/>
      </rPr>
      <t>1</t>
    </r>
    <r>
      <rPr>
        <sz val="10"/>
        <rFont val="宋体"/>
        <charset val="134"/>
      </rPr>
      <t>号之一</t>
    </r>
    <r>
      <rPr>
        <sz val="10"/>
        <rFont val="Times New Roman"/>
        <charset val="134"/>
      </rPr>
      <t>8.12</t>
    </r>
    <r>
      <rPr>
        <sz val="10"/>
        <rFont val="宋体"/>
        <charset val="134"/>
      </rPr>
      <t>千瓦分布式光伏发电项目</t>
    </r>
  </si>
  <si>
    <t>何裕津</t>
  </si>
  <si>
    <r>
      <rPr>
        <sz val="10"/>
        <rFont val="宋体"/>
        <charset val="134"/>
      </rPr>
      <t>何裕津佛山市南海区丹灶镇沙滘村村尾街五巷</t>
    </r>
    <r>
      <rPr>
        <sz val="10"/>
        <rFont val="Times New Roman"/>
        <charset val="134"/>
      </rPr>
      <t>20.06</t>
    </r>
    <r>
      <rPr>
        <sz val="10"/>
        <rFont val="宋体"/>
        <charset val="134"/>
      </rPr>
      <t>千瓦分布式光伏发电项目</t>
    </r>
  </si>
  <si>
    <t>关剑荣</t>
  </si>
  <si>
    <r>
      <rPr>
        <sz val="10"/>
        <rFont val="宋体"/>
        <charset val="134"/>
      </rPr>
      <t>关剑荣佛山市南海区九江镇南方居委会红旗二经济社</t>
    </r>
    <r>
      <rPr>
        <sz val="10"/>
        <rFont val="Times New Roman"/>
        <charset val="134"/>
      </rPr>
      <t>182</t>
    </r>
    <r>
      <rPr>
        <sz val="10"/>
        <rFont val="宋体"/>
        <charset val="134"/>
      </rPr>
      <t>号</t>
    </r>
    <r>
      <rPr>
        <sz val="10"/>
        <rFont val="Times New Roman"/>
        <charset val="134"/>
      </rPr>
      <t>12.18</t>
    </r>
    <r>
      <rPr>
        <sz val="10"/>
        <rFont val="宋体"/>
        <charset val="134"/>
      </rPr>
      <t>千瓦分布式光伏发电项目</t>
    </r>
  </si>
  <si>
    <t>潘志杰</t>
  </si>
  <si>
    <r>
      <rPr>
        <sz val="10"/>
        <rFont val="宋体"/>
        <charset val="134"/>
      </rPr>
      <t>潘志杰佛山市南海区九江镇河清四村新村</t>
    </r>
    <r>
      <rPr>
        <sz val="10"/>
        <rFont val="Times New Roman"/>
        <charset val="134"/>
      </rPr>
      <t>12</t>
    </r>
    <r>
      <rPr>
        <sz val="10"/>
        <rFont val="宋体"/>
        <charset val="134"/>
      </rPr>
      <t>号</t>
    </r>
    <r>
      <rPr>
        <sz val="10"/>
        <rFont val="Times New Roman"/>
        <charset val="134"/>
      </rPr>
      <t>11.02</t>
    </r>
    <r>
      <rPr>
        <sz val="10"/>
        <rFont val="宋体"/>
        <charset val="134"/>
      </rPr>
      <t>千瓦分布式光伏发电项目</t>
    </r>
  </si>
  <si>
    <t>陈康年</t>
  </si>
  <si>
    <r>
      <rPr>
        <sz val="10"/>
        <rFont val="宋体"/>
        <charset val="134"/>
      </rPr>
      <t>陈康年佛山市南海区九江镇大谷兰昌村</t>
    </r>
    <r>
      <rPr>
        <sz val="10"/>
        <rFont val="Times New Roman"/>
        <charset val="134"/>
      </rPr>
      <t>85</t>
    </r>
    <r>
      <rPr>
        <sz val="10"/>
        <rFont val="宋体"/>
        <charset val="134"/>
      </rPr>
      <t>号</t>
    </r>
    <r>
      <rPr>
        <sz val="10"/>
        <rFont val="Times New Roman"/>
        <charset val="134"/>
      </rPr>
      <t>14.16</t>
    </r>
    <r>
      <rPr>
        <sz val="10"/>
        <rFont val="宋体"/>
        <charset val="134"/>
      </rPr>
      <t>千瓦分布式光伏发电项目</t>
    </r>
  </si>
  <si>
    <t>谢信泉</t>
  </si>
  <si>
    <r>
      <rPr>
        <sz val="10"/>
        <rFont val="宋体"/>
        <charset val="134"/>
      </rPr>
      <t>谢信泉佛山市南海区狮山镇石澎澎边村睦和里</t>
    </r>
    <r>
      <rPr>
        <sz val="10"/>
        <rFont val="Times New Roman"/>
        <charset val="134"/>
      </rPr>
      <t>15</t>
    </r>
    <r>
      <rPr>
        <sz val="10"/>
        <rFont val="宋体"/>
        <charset val="134"/>
      </rPr>
      <t>号</t>
    </r>
    <r>
      <rPr>
        <sz val="10"/>
        <rFont val="Times New Roman"/>
        <charset val="134"/>
      </rPr>
      <t>12.88</t>
    </r>
    <r>
      <rPr>
        <sz val="10"/>
        <rFont val="宋体"/>
        <charset val="134"/>
      </rPr>
      <t>千瓦分布式光伏发电项目</t>
    </r>
  </si>
  <si>
    <t>谢冠洲</t>
  </si>
  <si>
    <t>黄细润</t>
  </si>
  <si>
    <r>
      <rPr>
        <sz val="10"/>
        <rFont val="宋体"/>
        <charset val="134"/>
      </rPr>
      <t>何镇帮佛山市南海区桂城街道林岳南福村村头街二巷</t>
    </r>
    <r>
      <rPr>
        <sz val="10"/>
        <rFont val="Times New Roman"/>
        <charset val="134"/>
      </rPr>
      <t>4</t>
    </r>
    <r>
      <rPr>
        <sz val="10"/>
        <rFont val="宋体"/>
        <charset val="134"/>
      </rPr>
      <t>号</t>
    </r>
    <r>
      <rPr>
        <sz val="10"/>
        <rFont val="Times New Roman"/>
        <charset val="134"/>
      </rPr>
      <t>33.34</t>
    </r>
    <r>
      <rPr>
        <sz val="10"/>
        <rFont val="宋体"/>
        <charset val="134"/>
      </rPr>
      <t>千瓦分布式光伏发电项目</t>
    </r>
  </si>
  <si>
    <t>敖礼权</t>
  </si>
  <si>
    <r>
      <rPr>
        <sz val="10"/>
        <rFont val="宋体"/>
        <charset val="134"/>
      </rPr>
      <t>敖礼权佛山市南海区桂城平南社区梅园大街西巷北四巷</t>
    </r>
    <r>
      <rPr>
        <sz val="10"/>
        <rFont val="Times New Roman"/>
        <charset val="134"/>
      </rPr>
      <t>5</t>
    </r>
    <r>
      <rPr>
        <sz val="10"/>
        <rFont val="宋体"/>
        <charset val="134"/>
      </rPr>
      <t>号</t>
    </r>
    <r>
      <rPr>
        <sz val="10"/>
        <rFont val="Times New Roman"/>
        <charset val="134"/>
      </rPr>
      <t>7.56</t>
    </r>
    <r>
      <rPr>
        <sz val="10"/>
        <rFont val="宋体"/>
        <charset val="134"/>
      </rPr>
      <t>千瓦分布式光伏发电项目</t>
    </r>
  </si>
  <si>
    <t>李学明</t>
  </si>
  <si>
    <r>
      <rPr>
        <sz val="10"/>
        <rFont val="宋体"/>
        <charset val="134"/>
      </rPr>
      <t>李学明佛山市南海区西樵镇太平南胜村涌南</t>
    </r>
    <r>
      <rPr>
        <sz val="10"/>
        <rFont val="Times New Roman"/>
        <charset val="134"/>
      </rPr>
      <t>38</t>
    </r>
    <r>
      <rPr>
        <sz val="10"/>
        <rFont val="宋体"/>
        <charset val="134"/>
      </rPr>
      <t>号</t>
    </r>
    <r>
      <rPr>
        <sz val="10"/>
        <rFont val="Times New Roman"/>
        <charset val="134"/>
      </rPr>
      <t>14.82</t>
    </r>
    <r>
      <rPr>
        <sz val="10"/>
        <rFont val="宋体"/>
        <charset val="134"/>
      </rPr>
      <t>千瓦分布式光伏发电项目</t>
    </r>
  </si>
  <si>
    <t>郭其帮</t>
  </si>
  <si>
    <r>
      <rPr>
        <sz val="10"/>
        <rFont val="宋体"/>
        <charset val="134"/>
      </rPr>
      <t>郭其帮佛山市南海区西樵镇大同城区显星中路</t>
    </r>
    <r>
      <rPr>
        <sz val="10"/>
        <rFont val="Times New Roman"/>
        <charset val="134"/>
      </rPr>
      <t>51</t>
    </r>
    <r>
      <rPr>
        <sz val="10"/>
        <rFont val="宋体"/>
        <charset val="134"/>
      </rPr>
      <t>号之三</t>
    </r>
    <r>
      <rPr>
        <sz val="10"/>
        <rFont val="Times New Roman"/>
        <charset val="134"/>
      </rPr>
      <t>40.755</t>
    </r>
    <r>
      <rPr>
        <sz val="10"/>
        <rFont val="宋体"/>
        <charset val="134"/>
      </rPr>
      <t>千瓦分布式光伏发电项目</t>
    </r>
  </si>
  <si>
    <t>欧阳志滔</t>
  </si>
  <si>
    <r>
      <rPr>
        <sz val="10"/>
        <rFont val="宋体"/>
        <charset val="134"/>
      </rPr>
      <t>欧阳志滔佛山市南海区里水镇和顺金利横欧村大街南九巷南</t>
    </r>
    <r>
      <rPr>
        <sz val="10"/>
        <rFont val="Times New Roman"/>
        <charset val="134"/>
      </rPr>
      <t>1</t>
    </r>
    <r>
      <rPr>
        <sz val="10"/>
        <rFont val="宋体"/>
        <charset val="134"/>
      </rPr>
      <t>号</t>
    </r>
    <r>
      <rPr>
        <sz val="10"/>
        <rFont val="Times New Roman"/>
        <charset val="134"/>
      </rPr>
      <t>10</t>
    </r>
    <r>
      <rPr>
        <sz val="10"/>
        <rFont val="宋体"/>
        <charset val="134"/>
      </rPr>
      <t>千瓦分布式光伏发电项目</t>
    </r>
  </si>
  <si>
    <t>何清林</t>
  </si>
  <si>
    <r>
      <rPr>
        <sz val="10"/>
        <rFont val="宋体"/>
        <charset val="134"/>
      </rPr>
      <t>何清林佛山市南海区里水镇大冲展旗村</t>
    </r>
    <r>
      <rPr>
        <sz val="10"/>
        <rFont val="Times New Roman"/>
        <charset val="134"/>
      </rPr>
      <t>72</t>
    </r>
    <r>
      <rPr>
        <sz val="10"/>
        <rFont val="宋体"/>
        <charset val="134"/>
      </rPr>
      <t>号</t>
    </r>
    <r>
      <rPr>
        <sz val="10"/>
        <rFont val="Times New Roman"/>
        <charset val="134"/>
      </rPr>
      <t>10.26</t>
    </r>
    <r>
      <rPr>
        <sz val="10"/>
        <rFont val="宋体"/>
        <charset val="134"/>
      </rPr>
      <t>千瓦分布式光伏发电项目</t>
    </r>
  </si>
  <si>
    <t>吕渭挺</t>
  </si>
  <si>
    <r>
      <rPr>
        <sz val="10"/>
        <rFont val="宋体"/>
        <charset val="134"/>
      </rPr>
      <t>吕渭挺佛山市南海区里水镇大冲社区居民委员会明星村民小组裕南巷</t>
    </r>
    <r>
      <rPr>
        <sz val="10"/>
        <rFont val="Times New Roman"/>
        <charset val="134"/>
      </rPr>
      <t>9</t>
    </r>
    <r>
      <rPr>
        <sz val="10"/>
        <rFont val="宋体"/>
        <charset val="134"/>
      </rPr>
      <t>号</t>
    </r>
    <r>
      <rPr>
        <sz val="10"/>
        <rFont val="Times New Roman"/>
        <charset val="134"/>
      </rPr>
      <t>11.97</t>
    </r>
    <r>
      <rPr>
        <sz val="10"/>
        <rFont val="宋体"/>
        <charset val="134"/>
      </rPr>
      <t>千瓦分布式光伏发电项目</t>
    </r>
  </si>
  <si>
    <t>吕桐志</t>
  </si>
  <si>
    <r>
      <rPr>
        <sz val="10"/>
        <rFont val="宋体"/>
        <charset val="134"/>
      </rPr>
      <t>吕健文佛山市南海区里水镇大冲社区居民委员会明星村民小组上街巷</t>
    </r>
    <r>
      <rPr>
        <sz val="10"/>
        <rFont val="Times New Roman"/>
        <charset val="134"/>
      </rPr>
      <t>2</t>
    </r>
    <r>
      <rPr>
        <sz val="10"/>
        <rFont val="宋体"/>
        <charset val="134"/>
      </rPr>
      <t>号</t>
    </r>
    <r>
      <rPr>
        <sz val="10"/>
        <rFont val="Times New Roman"/>
        <charset val="134"/>
      </rPr>
      <t>7.125</t>
    </r>
    <r>
      <rPr>
        <sz val="10"/>
        <rFont val="宋体"/>
        <charset val="134"/>
      </rPr>
      <t>千瓦分布式光伏发电项目</t>
    </r>
  </si>
  <si>
    <t>吕健文</t>
  </si>
  <si>
    <t>仇冠杰</t>
  </si>
  <si>
    <r>
      <rPr>
        <sz val="10"/>
        <rFont val="宋体"/>
        <charset val="134"/>
      </rPr>
      <t>仇冠杰佛山市南海区大沥镇谢边西滘村东新街五巷</t>
    </r>
    <r>
      <rPr>
        <sz val="10"/>
        <rFont val="Times New Roman"/>
        <charset val="134"/>
      </rPr>
      <t>5</t>
    </r>
    <r>
      <rPr>
        <sz val="10"/>
        <rFont val="宋体"/>
        <charset val="134"/>
      </rPr>
      <t>号</t>
    </r>
    <r>
      <rPr>
        <sz val="10"/>
        <rFont val="Times New Roman"/>
        <charset val="134"/>
      </rPr>
      <t>13.275</t>
    </r>
    <r>
      <rPr>
        <sz val="10"/>
        <rFont val="宋体"/>
        <charset val="134"/>
      </rPr>
      <t>千瓦分布式光伏发电项目</t>
    </r>
  </si>
  <si>
    <t>钟浩权</t>
  </si>
  <si>
    <r>
      <rPr>
        <sz val="10"/>
        <rFont val="宋体"/>
        <charset val="134"/>
      </rPr>
      <t>钟耀强佛山市南海区大沥镇奇槎罗田一村邝家一巷</t>
    </r>
    <r>
      <rPr>
        <sz val="10"/>
        <rFont val="Times New Roman"/>
        <charset val="134"/>
      </rPr>
      <t>12</t>
    </r>
    <r>
      <rPr>
        <sz val="10"/>
        <rFont val="宋体"/>
        <charset val="134"/>
      </rPr>
      <t>号</t>
    </r>
    <r>
      <rPr>
        <sz val="10"/>
        <rFont val="Times New Roman"/>
        <charset val="134"/>
      </rPr>
      <t>16.52</t>
    </r>
    <r>
      <rPr>
        <sz val="10"/>
        <rFont val="宋体"/>
        <charset val="134"/>
      </rPr>
      <t>千瓦分布式光伏发电项目</t>
    </r>
  </si>
  <si>
    <t>钟耀强</t>
  </si>
  <si>
    <t>梁徭雄</t>
  </si>
  <si>
    <r>
      <rPr>
        <sz val="10"/>
        <rFont val="宋体"/>
        <charset val="134"/>
      </rPr>
      <t>梁徭雄佛山市南海区丹灶镇上安社区居委会郭家村村前街十九巷</t>
    </r>
    <r>
      <rPr>
        <sz val="10"/>
        <rFont val="Times New Roman"/>
        <charset val="134"/>
      </rPr>
      <t>13</t>
    </r>
    <r>
      <rPr>
        <sz val="10"/>
        <rFont val="宋体"/>
        <charset val="134"/>
      </rPr>
      <t>号</t>
    </r>
    <r>
      <rPr>
        <sz val="10"/>
        <rFont val="Times New Roman"/>
        <charset val="134"/>
      </rPr>
      <t>9</t>
    </r>
    <r>
      <rPr>
        <sz val="10"/>
        <rFont val="宋体"/>
        <charset val="134"/>
      </rPr>
      <t>千瓦分布式光伏发电项目</t>
    </r>
  </si>
  <si>
    <t>劳啟明</t>
  </si>
  <si>
    <r>
      <rPr>
        <sz val="10"/>
        <rFont val="宋体"/>
        <charset val="134"/>
      </rPr>
      <t>劳啟明佛山市南海区丹灶镇劳边社区居民委员会劳边村西上坊电管站南</t>
    </r>
    <r>
      <rPr>
        <sz val="10"/>
        <rFont val="Times New Roman"/>
        <charset val="134"/>
      </rPr>
      <t>21</t>
    </r>
    <r>
      <rPr>
        <sz val="10"/>
        <rFont val="宋体"/>
        <charset val="134"/>
      </rPr>
      <t>千瓦分布式光伏发电项目</t>
    </r>
  </si>
  <si>
    <t>劳永海</t>
  </si>
  <si>
    <r>
      <rPr>
        <sz val="10"/>
        <rFont val="宋体"/>
        <charset val="134"/>
      </rPr>
      <t>劳永海佛山市南海区丹灶镇劳边社区居民委员会劳边村西上坊</t>
    </r>
    <r>
      <rPr>
        <sz val="10"/>
        <rFont val="Times New Roman"/>
        <charset val="134"/>
      </rPr>
      <t>13</t>
    </r>
    <r>
      <rPr>
        <sz val="10"/>
        <rFont val="宋体"/>
        <charset val="134"/>
      </rPr>
      <t>号</t>
    </r>
    <r>
      <rPr>
        <sz val="10"/>
        <rFont val="Times New Roman"/>
        <charset val="134"/>
      </rPr>
      <t>15.9</t>
    </r>
    <r>
      <rPr>
        <sz val="10"/>
        <rFont val="宋体"/>
        <charset val="134"/>
      </rPr>
      <t>千瓦分布式光伏发电项目</t>
    </r>
  </si>
  <si>
    <t>梁健安</t>
  </si>
  <si>
    <r>
      <rPr>
        <sz val="10"/>
        <rFont val="宋体"/>
        <charset val="134"/>
      </rPr>
      <t>梁满泉佛山市南海区大沥镇奇槎罗田村梁家五巷</t>
    </r>
    <r>
      <rPr>
        <sz val="10"/>
        <rFont val="Times New Roman"/>
        <charset val="134"/>
      </rPr>
      <t>3</t>
    </r>
    <r>
      <rPr>
        <sz val="10"/>
        <rFont val="宋体"/>
        <charset val="134"/>
      </rPr>
      <t>号</t>
    </r>
    <r>
      <rPr>
        <sz val="10"/>
        <rFont val="Times New Roman"/>
        <charset val="134"/>
      </rPr>
      <t>6.84</t>
    </r>
    <r>
      <rPr>
        <sz val="10"/>
        <rFont val="宋体"/>
        <charset val="134"/>
      </rPr>
      <t>千瓦分布式光伏发电项目</t>
    </r>
  </si>
  <si>
    <t>梁满泉</t>
  </si>
  <si>
    <t>杨玮祥</t>
  </si>
  <si>
    <r>
      <rPr>
        <sz val="10"/>
        <rFont val="宋体"/>
        <charset val="134"/>
      </rPr>
      <t>李妙仪佛山市南海区狮山镇永和鹧鸪坑村镇潮里二巷</t>
    </r>
    <r>
      <rPr>
        <sz val="10"/>
        <rFont val="Times New Roman"/>
        <charset val="134"/>
      </rPr>
      <t>4</t>
    </r>
    <r>
      <rPr>
        <sz val="10"/>
        <rFont val="宋体"/>
        <charset val="134"/>
      </rPr>
      <t>号</t>
    </r>
    <r>
      <rPr>
        <sz val="10"/>
        <rFont val="Times New Roman"/>
        <charset val="134"/>
      </rPr>
      <t>11.97</t>
    </r>
    <r>
      <rPr>
        <sz val="10"/>
        <rFont val="宋体"/>
        <charset val="134"/>
      </rPr>
      <t>千瓦分布式光伏发电项目</t>
    </r>
  </si>
  <si>
    <t>陈伟良</t>
  </si>
  <si>
    <r>
      <rPr>
        <sz val="10"/>
        <rFont val="宋体"/>
        <charset val="134"/>
      </rPr>
      <t>陈伟良佛山市南海区大沥镇颜峰丹邱村东街五巷</t>
    </r>
    <r>
      <rPr>
        <sz val="10"/>
        <rFont val="Times New Roman"/>
        <charset val="134"/>
      </rPr>
      <t>2</t>
    </r>
    <r>
      <rPr>
        <sz val="10"/>
        <rFont val="宋体"/>
        <charset val="134"/>
      </rPr>
      <t>号</t>
    </r>
    <r>
      <rPr>
        <sz val="10"/>
        <rFont val="Times New Roman"/>
        <charset val="134"/>
      </rPr>
      <t>10</t>
    </r>
    <r>
      <rPr>
        <sz val="10"/>
        <rFont val="宋体"/>
        <charset val="134"/>
      </rPr>
      <t>千瓦分布式光伏发电项目</t>
    </r>
  </si>
  <si>
    <t>陈黄家和</t>
  </si>
  <si>
    <t>李妙仪</t>
  </si>
  <si>
    <r>
      <rPr>
        <sz val="10"/>
        <rFont val="宋体"/>
        <charset val="134"/>
      </rPr>
      <t>李妙仪佛山市南海区狮山镇永和鹧鸪坑村镇潮里一巷</t>
    </r>
    <r>
      <rPr>
        <sz val="10"/>
        <rFont val="Times New Roman"/>
        <charset val="134"/>
      </rPr>
      <t>5</t>
    </r>
    <r>
      <rPr>
        <sz val="10"/>
        <rFont val="宋体"/>
        <charset val="134"/>
      </rPr>
      <t>号</t>
    </r>
    <r>
      <rPr>
        <sz val="10"/>
        <rFont val="Times New Roman"/>
        <charset val="134"/>
      </rPr>
      <t>20</t>
    </r>
    <r>
      <rPr>
        <sz val="10"/>
        <rFont val="宋体"/>
        <charset val="134"/>
      </rPr>
      <t>千瓦分布式光伏发电项目</t>
    </r>
  </si>
  <si>
    <t>冯永同</t>
  </si>
  <si>
    <r>
      <rPr>
        <sz val="10"/>
        <rFont val="宋体"/>
        <charset val="134"/>
      </rPr>
      <t>冯永同佛山市南海区西樵镇吉水新村九街</t>
    </r>
    <r>
      <rPr>
        <sz val="10"/>
        <rFont val="Times New Roman"/>
        <charset val="134"/>
      </rPr>
      <t>6</t>
    </r>
    <r>
      <rPr>
        <sz val="10"/>
        <rFont val="宋体"/>
        <charset val="134"/>
      </rPr>
      <t>号</t>
    </r>
    <r>
      <rPr>
        <sz val="10"/>
        <rFont val="Times New Roman"/>
        <charset val="134"/>
      </rPr>
      <t>7.125</t>
    </r>
    <r>
      <rPr>
        <sz val="10"/>
        <rFont val="宋体"/>
        <charset val="134"/>
      </rPr>
      <t>千瓦分布式光伏发电项目</t>
    </r>
  </si>
  <si>
    <t>黄其杰</t>
  </si>
  <si>
    <r>
      <rPr>
        <sz val="10"/>
        <rFont val="宋体"/>
        <charset val="134"/>
      </rPr>
      <t>黄武略佛山市南海区狮山镇黄洞井头二村西三区</t>
    </r>
    <r>
      <rPr>
        <sz val="10"/>
        <rFont val="Times New Roman"/>
        <charset val="134"/>
      </rPr>
      <t>19</t>
    </r>
    <r>
      <rPr>
        <sz val="10"/>
        <rFont val="宋体"/>
        <charset val="134"/>
      </rPr>
      <t>号</t>
    </r>
    <r>
      <rPr>
        <sz val="10"/>
        <rFont val="Times New Roman"/>
        <charset val="134"/>
      </rPr>
      <t>10.08</t>
    </r>
    <r>
      <rPr>
        <sz val="10"/>
        <rFont val="宋体"/>
        <charset val="134"/>
      </rPr>
      <t>千瓦分布式光伏发电项目</t>
    </r>
  </si>
  <si>
    <t>黄武略</t>
  </si>
  <si>
    <t>邹桂昌</t>
  </si>
  <si>
    <r>
      <rPr>
        <sz val="10"/>
        <rFont val="宋体"/>
        <charset val="134"/>
      </rPr>
      <t>邹炽良佛山市南海区狮山镇官窑群岗大塘村北</t>
    </r>
    <r>
      <rPr>
        <sz val="10"/>
        <rFont val="Times New Roman"/>
        <charset val="134"/>
      </rPr>
      <t>1</t>
    </r>
    <r>
      <rPr>
        <sz val="10"/>
        <rFont val="宋体"/>
        <charset val="134"/>
      </rPr>
      <t>号</t>
    </r>
    <r>
      <rPr>
        <sz val="10"/>
        <rFont val="Times New Roman"/>
        <charset val="134"/>
      </rPr>
      <t>4.86</t>
    </r>
    <r>
      <rPr>
        <sz val="10"/>
        <rFont val="宋体"/>
        <charset val="134"/>
      </rPr>
      <t>千瓦分布式光伏发电项目</t>
    </r>
  </si>
  <si>
    <t>邹炽良</t>
  </si>
  <si>
    <t>彭伟汉</t>
  </si>
  <si>
    <r>
      <rPr>
        <sz val="10"/>
        <rFont val="宋体"/>
        <charset val="134"/>
      </rPr>
      <t>彭伟汉佛山市南海区桂城东二南兴村东区</t>
    </r>
    <r>
      <rPr>
        <sz val="10"/>
        <rFont val="Times New Roman"/>
        <charset val="134"/>
      </rPr>
      <t>15</t>
    </r>
    <r>
      <rPr>
        <sz val="10"/>
        <rFont val="宋体"/>
        <charset val="134"/>
      </rPr>
      <t>巷</t>
    </r>
    <r>
      <rPr>
        <sz val="10"/>
        <rFont val="Times New Roman"/>
        <charset val="134"/>
      </rPr>
      <t>1</t>
    </r>
    <r>
      <rPr>
        <sz val="10"/>
        <rFont val="宋体"/>
        <charset val="134"/>
      </rPr>
      <t>号</t>
    </r>
    <r>
      <rPr>
        <sz val="10"/>
        <rFont val="Times New Roman"/>
        <charset val="134"/>
      </rPr>
      <t>9.72</t>
    </r>
    <r>
      <rPr>
        <sz val="10"/>
        <rFont val="宋体"/>
        <charset val="134"/>
      </rPr>
      <t>千瓦分布式光伏发电项目</t>
    </r>
  </si>
  <si>
    <t>彭基柱</t>
  </si>
  <si>
    <t>郑奕亨</t>
  </si>
  <si>
    <r>
      <rPr>
        <sz val="10"/>
        <rFont val="宋体"/>
        <charset val="134"/>
      </rPr>
      <t>郑奕亨佛山市南海区九江镇下西翘南村</t>
    </r>
    <r>
      <rPr>
        <sz val="10"/>
        <rFont val="Times New Roman"/>
        <charset val="134"/>
      </rPr>
      <t>102</t>
    </r>
    <r>
      <rPr>
        <sz val="10"/>
        <rFont val="宋体"/>
        <charset val="134"/>
      </rPr>
      <t>号</t>
    </r>
    <r>
      <rPr>
        <sz val="10"/>
        <rFont val="Times New Roman"/>
        <charset val="134"/>
      </rPr>
      <t>11.6</t>
    </r>
    <r>
      <rPr>
        <sz val="10"/>
        <rFont val="宋体"/>
        <charset val="134"/>
      </rPr>
      <t>千瓦分布式光伏发电项目</t>
    </r>
  </si>
  <si>
    <t>关立宜</t>
  </si>
  <si>
    <r>
      <rPr>
        <sz val="10"/>
        <rFont val="宋体"/>
        <charset val="134"/>
      </rPr>
      <t>关立宜佛山市南海区九江镇上西相府村</t>
    </r>
    <r>
      <rPr>
        <sz val="10"/>
        <rFont val="Times New Roman"/>
        <charset val="134"/>
      </rPr>
      <t>277</t>
    </r>
    <r>
      <rPr>
        <sz val="10"/>
        <rFont val="宋体"/>
        <charset val="134"/>
      </rPr>
      <t>号</t>
    </r>
    <r>
      <rPr>
        <sz val="10"/>
        <rFont val="Times New Roman"/>
        <charset val="134"/>
      </rPr>
      <t>8.26</t>
    </r>
    <r>
      <rPr>
        <sz val="10"/>
        <rFont val="宋体"/>
        <charset val="134"/>
      </rPr>
      <t>千瓦分布式光伏发电项目</t>
    </r>
  </si>
  <si>
    <t>廖娣元</t>
  </si>
  <si>
    <r>
      <rPr>
        <sz val="10"/>
        <rFont val="宋体"/>
        <charset val="134"/>
      </rPr>
      <t>廖娣元佛山市南海区九江镇沙头英明村尾村永兴三巷</t>
    </r>
    <r>
      <rPr>
        <sz val="10"/>
        <rFont val="Times New Roman"/>
        <charset val="134"/>
      </rPr>
      <t>23</t>
    </r>
    <r>
      <rPr>
        <sz val="10"/>
        <rFont val="宋体"/>
        <charset val="134"/>
      </rPr>
      <t>号</t>
    </r>
    <r>
      <rPr>
        <sz val="10"/>
        <rFont val="Times New Roman"/>
        <charset val="134"/>
      </rPr>
      <t>9.45</t>
    </r>
    <r>
      <rPr>
        <sz val="10"/>
        <rFont val="宋体"/>
        <charset val="134"/>
      </rPr>
      <t>千瓦分布式光伏发电项目</t>
    </r>
  </si>
  <si>
    <t>冯兆兴</t>
  </si>
  <si>
    <r>
      <rPr>
        <sz val="10"/>
        <rFont val="宋体"/>
        <charset val="134"/>
      </rPr>
      <t>冯兆兴佛山市南海区九江镇下西太平村太三队</t>
    </r>
    <r>
      <rPr>
        <sz val="10"/>
        <rFont val="Times New Roman"/>
        <charset val="134"/>
      </rPr>
      <t>4.13</t>
    </r>
    <r>
      <rPr>
        <sz val="10"/>
        <rFont val="宋体"/>
        <charset val="134"/>
      </rPr>
      <t>千瓦分布式光伏发电项目</t>
    </r>
  </si>
  <si>
    <t>李耀宏</t>
  </si>
  <si>
    <r>
      <rPr>
        <sz val="10"/>
        <rFont val="宋体"/>
        <charset val="134"/>
      </rPr>
      <t>李耀宏佛山市南海区狮山镇松岗文明西路雅乐区二巷</t>
    </r>
    <r>
      <rPr>
        <sz val="10"/>
        <rFont val="Times New Roman"/>
        <charset val="134"/>
      </rPr>
      <t>23</t>
    </r>
    <r>
      <rPr>
        <sz val="10"/>
        <rFont val="宋体"/>
        <charset val="134"/>
      </rPr>
      <t>号</t>
    </r>
    <r>
      <rPr>
        <sz val="10"/>
        <rFont val="Times New Roman"/>
        <charset val="134"/>
      </rPr>
      <t>8</t>
    </r>
    <r>
      <rPr>
        <sz val="10"/>
        <rFont val="宋体"/>
        <charset val="134"/>
      </rPr>
      <t>千瓦分布式光伏发电项目</t>
    </r>
  </si>
  <si>
    <t>李宝强</t>
  </si>
  <si>
    <r>
      <rPr>
        <sz val="10"/>
        <rFont val="宋体"/>
        <charset val="134"/>
      </rPr>
      <t>李宝强佛山市南海区狮山镇官窑黎岗村礼东村民小组一巷</t>
    </r>
    <r>
      <rPr>
        <sz val="10"/>
        <rFont val="Times New Roman"/>
        <charset val="134"/>
      </rPr>
      <t>3</t>
    </r>
    <r>
      <rPr>
        <sz val="10"/>
        <rFont val="宋体"/>
        <charset val="134"/>
      </rPr>
      <t>号</t>
    </r>
    <r>
      <rPr>
        <sz val="10"/>
        <rFont val="Times New Roman"/>
        <charset val="134"/>
      </rPr>
      <t>12.18</t>
    </r>
    <r>
      <rPr>
        <sz val="10"/>
        <rFont val="宋体"/>
        <charset val="134"/>
      </rPr>
      <t>千瓦分布式光伏发电项目</t>
    </r>
  </si>
  <si>
    <t>李敏强</t>
  </si>
  <si>
    <r>
      <rPr>
        <sz val="10"/>
        <rFont val="宋体"/>
        <charset val="134"/>
      </rPr>
      <t>李敏强佛山市南海区狮山镇谭边联星沙巷街一巷</t>
    </r>
    <r>
      <rPr>
        <sz val="10"/>
        <rFont val="Times New Roman"/>
        <charset val="134"/>
      </rPr>
      <t>14</t>
    </r>
    <r>
      <rPr>
        <sz val="10"/>
        <rFont val="宋体"/>
        <charset val="134"/>
      </rPr>
      <t>号</t>
    </r>
    <r>
      <rPr>
        <sz val="10"/>
        <rFont val="Times New Roman"/>
        <charset val="134"/>
      </rPr>
      <t>16.24</t>
    </r>
    <r>
      <rPr>
        <sz val="10"/>
        <rFont val="宋体"/>
        <charset val="134"/>
      </rPr>
      <t>千瓦分布式光伏发电项目</t>
    </r>
  </si>
  <si>
    <t>李德明</t>
  </si>
  <si>
    <r>
      <rPr>
        <sz val="10"/>
        <rFont val="宋体"/>
        <charset val="134"/>
      </rPr>
      <t>邓志强佛山市南海区九江镇沙头水南沙涌南池石龙里</t>
    </r>
    <r>
      <rPr>
        <sz val="10"/>
        <rFont val="Times New Roman"/>
        <charset val="134"/>
      </rPr>
      <t>23</t>
    </r>
    <r>
      <rPr>
        <sz val="10"/>
        <rFont val="宋体"/>
        <charset val="134"/>
      </rPr>
      <t>号</t>
    </r>
    <r>
      <rPr>
        <sz val="10"/>
        <rFont val="Times New Roman"/>
        <charset val="134"/>
      </rPr>
      <t>15.4</t>
    </r>
    <r>
      <rPr>
        <sz val="10"/>
        <rFont val="宋体"/>
        <charset val="134"/>
      </rPr>
      <t>千瓦分布式光伏发电项目</t>
    </r>
  </si>
  <si>
    <t>何伯章</t>
  </si>
  <si>
    <r>
      <rPr>
        <sz val="10"/>
        <rFont val="宋体"/>
        <charset val="134"/>
      </rPr>
      <t>何伯章佛山市南海区狮山镇官窑大榄四村朝阳旧区北三巷八号</t>
    </r>
    <r>
      <rPr>
        <sz val="10"/>
        <rFont val="Times New Roman"/>
        <charset val="134"/>
      </rPr>
      <t>25.2</t>
    </r>
    <r>
      <rPr>
        <sz val="10"/>
        <rFont val="宋体"/>
        <charset val="134"/>
      </rPr>
      <t>千瓦分布式光伏发电项目</t>
    </r>
  </si>
  <si>
    <t>白松光</t>
  </si>
  <si>
    <r>
      <rPr>
        <sz val="10"/>
        <rFont val="宋体"/>
        <charset val="134"/>
      </rPr>
      <t>白松光佛山市南海区狮山镇塘头油榨村南队广居里新屋巷</t>
    </r>
    <r>
      <rPr>
        <sz val="10"/>
        <rFont val="Times New Roman"/>
        <charset val="134"/>
      </rPr>
      <t>13</t>
    </r>
    <r>
      <rPr>
        <sz val="10"/>
        <rFont val="宋体"/>
        <charset val="134"/>
      </rPr>
      <t>号</t>
    </r>
    <r>
      <rPr>
        <sz val="10"/>
        <rFont val="Times New Roman"/>
        <charset val="134"/>
      </rPr>
      <t>11</t>
    </r>
    <r>
      <rPr>
        <sz val="10"/>
        <rFont val="宋体"/>
        <charset val="134"/>
      </rPr>
      <t>千瓦分布式光伏发电项目</t>
    </r>
  </si>
  <si>
    <t>李兆辉</t>
  </si>
  <si>
    <r>
      <rPr>
        <sz val="10"/>
        <rFont val="宋体"/>
        <charset val="134"/>
      </rPr>
      <t>李兆辉佛山市南海区大沥镇盐步河西陆边村西炮楼</t>
    </r>
    <r>
      <rPr>
        <sz val="10"/>
        <rFont val="Times New Roman"/>
        <charset val="134"/>
      </rPr>
      <t>13</t>
    </r>
    <r>
      <rPr>
        <sz val="10"/>
        <rFont val="宋体"/>
        <charset val="134"/>
      </rPr>
      <t>号</t>
    </r>
    <r>
      <rPr>
        <sz val="10"/>
        <rFont val="Times New Roman"/>
        <charset val="134"/>
      </rPr>
      <t>14.4</t>
    </r>
    <r>
      <rPr>
        <sz val="10"/>
        <rFont val="宋体"/>
        <charset val="134"/>
      </rPr>
      <t>千瓦分布式光伏发电项目</t>
    </r>
  </si>
  <si>
    <t>何敏茹</t>
  </si>
  <si>
    <r>
      <rPr>
        <sz val="10"/>
        <rFont val="宋体"/>
        <charset val="134"/>
      </rPr>
      <t>何敏茹佛山市南海区狮山镇大榄一村联红新屋北区</t>
    </r>
    <r>
      <rPr>
        <sz val="10"/>
        <rFont val="Times New Roman"/>
        <charset val="134"/>
      </rPr>
      <t>23</t>
    </r>
    <r>
      <rPr>
        <sz val="10"/>
        <rFont val="宋体"/>
        <charset val="134"/>
      </rPr>
      <t>号</t>
    </r>
    <r>
      <rPr>
        <sz val="10"/>
        <rFont val="Times New Roman"/>
        <charset val="134"/>
      </rPr>
      <t>15</t>
    </r>
    <r>
      <rPr>
        <sz val="10"/>
        <rFont val="宋体"/>
        <charset val="134"/>
      </rPr>
      <t>千瓦分布式光伏发电项目</t>
    </r>
  </si>
  <si>
    <t>何永乐</t>
  </si>
  <si>
    <t>何再华</t>
  </si>
  <si>
    <r>
      <rPr>
        <sz val="10"/>
        <rFont val="宋体"/>
        <charset val="134"/>
      </rPr>
      <t>何再华佛山市南海区狮山镇大榄一村联红新屋北区</t>
    </r>
    <r>
      <rPr>
        <sz val="10"/>
        <rFont val="Times New Roman"/>
        <charset val="134"/>
      </rPr>
      <t>22</t>
    </r>
    <r>
      <rPr>
        <sz val="10"/>
        <rFont val="宋体"/>
        <charset val="134"/>
      </rPr>
      <t>号</t>
    </r>
    <r>
      <rPr>
        <sz val="10"/>
        <rFont val="Times New Roman"/>
        <charset val="134"/>
      </rPr>
      <t>11.48</t>
    </r>
    <r>
      <rPr>
        <sz val="10"/>
        <rFont val="宋体"/>
        <charset val="134"/>
      </rPr>
      <t>千瓦分布式光伏发电项目</t>
    </r>
  </si>
  <si>
    <t>何荣芬</t>
  </si>
  <si>
    <t>何永辉</t>
  </si>
  <si>
    <r>
      <rPr>
        <sz val="10"/>
        <rFont val="宋体"/>
        <charset val="134"/>
      </rPr>
      <t>何永辉佛山市南海区狮山镇大榄五村隔塘何大路边</t>
    </r>
    <r>
      <rPr>
        <sz val="10"/>
        <rFont val="Times New Roman"/>
        <charset val="134"/>
      </rPr>
      <t>1</t>
    </r>
    <r>
      <rPr>
        <sz val="10"/>
        <rFont val="宋体"/>
        <charset val="134"/>
      </rPr>
      <t>号</t>
    </r>
    <r>
      <rPr>
        <sz val="10"/>
        <rFont val="Times New Roman"/>
        <charset val="134"/>
      </rPr>
      <t>12.32</t>
    </r>
    <r>
      <rPr>
        <sz val="10"/>
        <rFont val="宋体"/>
        <charset val="134"/>
      </rPr>
      <t>千瓦分布式光伏发电项目</t>
    </r>
  </si>
  <si>
    <t>何啟雄</t>
  </si>
  <si>
    <t>邓婉琼</t>
  </si>
  <si>
    <r>
      <rPr>
        <sz val="10"/>
        <rFont val="宋体"/>
        <charset val="134"/>
      </rPr>
      <t>邓婉琼佛山市南海区狮山镇唐边村仁福队油南巷</t>
    </r>
    <r>
      <rPr>
        <sz val="10"/>
        <rFont val="Times New Roman"/>
        <charset val="134"/>
      </rPr>
      <t>10</t>
    </r>
    <r>
      <rPr>
        <sz val="10"/>
        <rFont val="宋体"/>
        <charset val="134"/>
      </rPr>
      <t>号</t>
    </r>
    <r>
      <rPr>
        <sz val="10"/>
        <rFont val="Times New Roman"/>
        <charset val="134"/>
      </rPr>
      <t>17.36</t>
    </r>
    <r>
      <rPr>
        <sz val="10"/>
        <rFont val="宋体"/>
        <charset val="134"/>
      </rPr>
      <t>千瓦分布式光伏发电项目</t>
    </r>
  </si>
  <si>
    <t>唐佐全</t>
  </si>
  <si>
    <t>岑湛昌</t>
  </si>
  <si>
    <r>
      <rPr>
        <sz val="10"/>
        <rFont val="宋体"/>
        <charset val="134"/>
      </rPr>
      <t>岑湛昌佛山市南海区九江镇上东奇山村红星</t>
    </r>
    <r>
      <rPr>
        <sz val="10"/>
        <rFont val="Times New Roman"/>
        <charset val="134"/>
      </rPr>
      <t>83</t>
    </r>
    <r>
      <rPr>
        <sz val="10"/>
        <rFont val="宋体"/>
        <charset val="134"/>
      </rPr>
      <t>号</t>
    </r>
    <r>
      <rPr>
        <sz val="10"/>
        <rFont val="Times New Roman"/>
        <charset val="134"/>
      </rPr>
      <t>5.04</t>
    </r>
    <r>
      <rPr>
        <sz val="10"/>
        <rFont val="宋体"/>
        <charset val="134"/>
      </rPr>
      <t>千瓦分布式光伏发电项目</t>
    </r>
  </si>
  <si>
    <t>何伯滔</t>
  </si>
  <si>
    <r>
      <rPr>
        <sz val="10"/>
        <rFont val="宋体"/>
        <charset val="134"/>
      </rPr>
      <t>何伯滔佛山市南海区狮山镇官窑育贤路一巷</t>
    </r>
    <r>
      <rPr>
        <sz val="10"/>
        <rFont val="Times New Roman"/>
        <charset val="134"/>
      </rPr>
      <t>6</t>
    </r>
    <r>
      <rPr>
        <sz val="10"/>
        <rFont val="宋体"/>
        <charset val="134"/>
      </rPr>
      <t>号（官华过境路北侧住宅区</t>
    </r>
    <r>
      <rPr>
        <sz val="10"/>
        <rFont val="Times New Roman"/>
        <charset val="134"/>
      </rPr>
      <t>62</t>
    </r>
    <r>
      <rPr>
        <sz val="10"/>
        <rFont val="宋体"/>
        <charset val="134"/>
      </rPr>
      <t>号）</t>
    </r>
    <r>
      <rPr>
        <sz val="10"/>
        <rFont val="Times New Roman"/>
        <charset val="134"/>
      </rPr>
      <t>10.08</t>
    </r>
    <r>
      <rPr>
        <sz val="10"/>
        <rFont val="宋体"/>
        <charset val="134"/>
      </rPr>
      <t>千瓦分布式光伏发电项目</t>
    </r>
  </si>
  <si>
    <t>彭锦存</t>
  </si>
  <si>
    <r>
      <rPr>
        <sz val="10"/>
        <rFont val="宋体"/>
        <charset val="134"/>
      </rPr>
      <t>彭建荣佛山市南海区大沥镇沥西敦和村镇和里</t>
    </r>
    <r>
      <rPr>
        <sz val="10"/>
        <rFont val="Times New Roman"/>
        <charset val="134"/>
      </rPr>
      <t>9</t>
    </r>
    <r>
      <rPr>
        <sz val="10"/>
        <rFont val="宋体"/>
        <charset val="134"/>
      </rPr>
      <t>号</t>
    </r>
    <r>
      <rPr>
        <sz val="10"/>
        <rFont val="Times New Roman"/>
        <charset val="134"/>
      </rPr>
      <t>20.235</t>
    </r>
    <r>
      <rPr>
        <sz val="10"/>
        <rFont val="宋体"/>
        <charset val="134"/>
      </rPr>
      <t>千瓦分布式光伏发电项目</t>
    </r>
  </si>
  <si>
    <t>卢铭球</t>
  </si>
  <si>
    <r>
      <rPr>
        <sz val="10"/>
        <rFont val="宋体"/>
        <charset val="134"/>
      </rPr>
      <t>卢铭球佛山市南海区大沥联滘上漖村民小组东区二十一巷</t>
    </r>
    <r>
      <rPr>
        <sz val="10"/>
        <rFont val="Times New Roman"/>
        <charset val="134"/>
      </rPr>
      <t>3</t>
    </r>
    <r>
      <rPr>
        <sz val="10"/>
        <rFont val="宋体"/>
        <charset val="134"/>
      </rPr>
      <t>号</t>
    </r>
    <r>
      <rPr>
        <sz val="10"/>
        <rFont val="Times New Roman"/>
        <charset val="134"/>
      </rPr>
      <t>9.52</t>
    </r>
    <r>
      <rPr>
        <sz val="10"/>
        <rFont val="宋体"/>
        <charset val="134"/>
      </rPr>
      <t>千瓦分布式光伏发电项目</t>
    </r>
  </si>
  <si>
    <r>
      <rPr>
        <sz val="10"/>
        <rFont val="宋体"/>
        <charset val="134"/>
      </rPr>
      <t>卢铭球佛山市南海区大沥联滘上漖村民小组东区二十一巷</t>
    </r>
    <r>
      <rPr>
        <sz val="10"/>
        <rFont val="Times New Roman"/>
        <charset val="134"/>
      </rPr>
      <t>2</t>
    </r>
    <r>
      <rPr>
        <sz val="10"/>
        <rFont val="宋体"/>
        <charset val="134"/>
      </rPr>
      <t>号</t>
    </r>
    <r>
      <rPr>
        <sz val="10"/>
        <rFont val="Times New Roman"/>
        <charset val="134"/>
      </rPr>
      <t>11.20</t>
    </r>
    <r>
      <rPr>
        <sz val="10"/>
        <rFont val="宋体"/>
        <charset val="134"/>
      </rPr>
      <t>千瓦分布式光伏发电项目</t>
    </r>
  </si>
  <si>
    <t>黄智光</t>
  </si>
  <si>
    <r>
      <rPr>
        <sz val="10"/>
        <rFont val="宋体"/>
        <charset val="134"/>
      </rPr>
      <t>黄智光佛山市南海区狮山镇黄洞德星村黄边园</t>
    </r>
    <r>
      <rPr>
        <sz val="10"/>
        <rFont val="Times New Roman"/>
        <charset val="134"/>
      </rPr>
      <t>21</t>
    </r>
    <r>
      <rPr>
        <sz val="10"/>
        <rFont val="宋体"/>
        <charset val="134"/>
      </rPr>
      <t>号</t>
    </r>
    <r>
      <rPr>
        <sz val="10"/>
        <rFont val="Times New Roman"/>
        <charset val="134"/>
      </rPr>
      <t>11.2</t>
    </r>
    <r>
      <rPr>
        <sz val="10"/>
        <rFont val="宋体"/>
        <charset val="134"/>
      </rPr>
      <t>千瓦分布式光伏发电项目</t>
    </r>
  </si>
  <si>
    <t>黄锦成</t>
  </si>
  <si>
    <r>
      <rPr>
        <sz val="10"/>
        <rFont val="宋体"/>
        <charset val="134"/>
      </rPr>
      <t>黄锦成佛山市南海区狮山镇黄洞福增社新村</t>
    </r>
    <r>
      <rPr>
        <sz val="10"/>
        <rFont val="Times New Roman"/>
        <charset val="134"/>
      </rPr>
      <t>93</t>
    </r>
    <r>
      <rPr>
        <sz val="10"/>
        <rFont val="宋体"/>
        <charset val="134"/>
      </rPr>
      <t>号</t>
    </r>
    <r>
      <rPr>
        <sz val="10"/>
        <rFont val="Times New Roman"/>
        <charset val="134"/>
      </rPr>
      <t>11.2</t>
    </r>
    <r>
      <rPr>
        <sz val="10"/>
        <rFont val="宋体"/>
        <charset val="134"/>
      </rPr>
      <t>千瓦分布式光伏发电项目</t>
    </r>
  </si>
  <si>
    <t>梁铭潮</t>
  </si>
  <si>
    <r>
      <rPr>
        <sz val="10"/>
        <rFont val="宋体"/>
        <charset val="134"/>
      </rPr>
      <t>梁嘉辉佛山市南海区大沥镇泌冲后海村西约大街九巷</t>
    </r>
    <r>
      <rPr>
        <sz val="10"/>
        <rFont val="Times New Roman"/>
        <charset val="134"/>
      </rPr>
      <t>2</t>
    </r>
    <r>
      <rPr>
        <sz val="10"/>
        <rFont val="宋体"/>
        <charset val="134"/>
      </rPr>
      <t>号</t>
    </r>
    <r>
      <rPr>
        <sz val="10"/>
        <rFont val="Times New Roman"/>
        <charset val="134"/>
      </rPr>
      <t>19.98</t>
    </r>
    <r>
      <rPr>
        <sz val="10"/>
        <rFont val="宋体"/>
        <charset val="134"/>
      </rPr>
      <t>千瓦分布式光伏发电项目</t>
    </r>
  </si>
  <si>
    <t>梁嘉辉</t>
  </si>
  <si>
    <t>陈浩锡</t>
  </si>
  <si>
    <r>
      <rPr>
        <sz val="10"/>
        <rFont val="宋体"/>
        <charset val="134"/>
      </rPr>
      <t>陈浩锡佛山市南海区大沥镇盐步河西溪头村桥西</t>
    </r>
    <r>
      <rPr>
        <sz val="10"/>
        <rFont val="Times New Roman"/>
        <charset val="134"/>
      </rPr>
      <t>73</t>
    </r>
    <r>
      <rPr>
        <sz val="10"/>
        <rFont val="宋体"/>
        <charset val="134"/>
      </rPr>
      <t>号</t>
    </r>
    <r>
      <rPr>
        <sz val="10"/>
        <rFont val="Times New Roman"/>
        <charset val="134"/>
      </rPr>
      <t>11.76</t>
    </r>
    <r>
      <rPr>
        <sz val="10"/>
        <rFont val="宋体"/>
        <charset val="134"/>
      </rPr>
      <t>千瓦分布式光伏发电项目</t>
    </r>
  </si>
  <si>
    <t>吴可青</t>
  </si>
  <si>
    <r>
      <rPr>
        <sz val="10"/>
        <rFont val="宋体"/>
        <charset val="134"/>
      </rPr>
      <t>吴可青佛山市南海区大沥镇盐步平地麦边村桥西横街</t>
    </r>
    <r>
      <rPr>
        <sz val="10"/>
        <rFont val="Times New Roman"/>
        <charset val="134"/>
      </rPr>
      <t>2</t>
    </r>
    <r>
      <rPr>
        <sz val="10"/>
        <rFont val="宋体"/>
        <charset val="134"/>
      </rPr>
      <t>号</t>
    </r>
    <r>
      <rPr>
        <sz val="10"/>
        <rFont val="Times New Roman"/>
        <charset val="134"/>
      </rPr>
      <t>15.4</t>
    </r>
    <r>
      <rPr>
        <sz val="10"/>
        <rFont val="宋体"/>
        <charset val="134"/>
      </rPr>
      <t>千瓦分布式光伏发电项目</t>
    </r>
  </si>
  <si>
    <t>黎炎辉</t>
  </si>
  <si>
    <r>
      <rPr>
        <sz val="10"/>
        <rFont val="宋体"/>
        <charset val="134"/>
      </rPr>
      <t>黎炎辉佛山市南海区大沥镇雅瑶上亨村北区四巷</t>
    </r>
    <r>
      <rPr>
        <sz val="10"/>
        <rFont val="Times New Roman"/>
        <charset val="134"/>
      </rPr>
      <t>16</t>
    </r>
    <r>
      <rPr>
        <sz val="10"/>
        <rFont val="宋体"/>
        <charset val="134"/>
      </rPr>
      <t>号</t>
    </r>
    <r>
      <rPr>
        <sz val="10"/>
        <rFont val="Times New Roman"/>
        <charset val="134"/>
      </rPr>
      <t>7</t>
    </r>
    <r>
      <rPr>
        <sz val="10"/>
        <rFont val="宋体"/>
        <charset val="134"/>
      </rPr>
      <t>千瓦分布式光伏发电项目</t>
    </r>
  </si>
  <si>
    <t>邝淑微</t>
  </si>
  <si>
    <r>
      <rPr>
        <sz val="10"/>
        <rFont val="宋体"/>
        <charset val="134"/>
      </rPr>
      <t>邝淑微佛山市南海区大沥镇金贸大道</t>
    </r>
    <r>
      <rPr>
        <sz val="10"/>
        <rFont val="Times New Roman"/>
        <charset val="134"/>
      </rPr>
      <t>53</t>
    </r>
    <r>
      <rPr>
        <sz val="10"/>
        <rFont val="宋体"/>
        <charset val="134"/>
      </rPr>
      <t>号沥兴花苑二巷西</t>
    </r>
    <r>
      <rPr>
        <sz val="10"/>
        <rFont val="Times New Roman"/>
        <charset val="134"/>
      </rPr>
      <t>20</t>
    </r>
    <r>
      <rPr>
        <sz val="10"/>
        <rFont val="宋体"/>
        <charset val="134"/>
      </rPr>
      <t>号</t>
    </r>
    <r>
      <rPr>
        <sz val="10"/>
        <rFont val="Times New Roman"/>
        <charset val="134"/>
      </rPr>
      <t>18.9</t>
    </r>
    <r>
      <rPr>
        <sz val="10"/>
        <rFont val="宋体"/>
        <charset val="134"/>
      </rPr>
      <t>千瓦分布式光伏发电项目</t>
    </r>
  </si>
  <si>
    <t>黎彦璟</t>
  </si>
  <si>
    <r>
      <rPr>
        <sz val="10"/>
        <rFont val="宋体"/>
        <charset val="134"/>
      </rPr>
      <t>黎彦璟佛山市南海区大沥镇雅瑶上亨村西区七巷</t>
    </r>
    <r>
      <rPr>
        <sz val="10"/>
        <rFont val="Times New Roman"/>
        <charset val="134"/>
      </rPr>
      <t>2</t>
    </r>
    <r>
      <rPr>
        <sz val="10"/>
        <rFont val="宋体"/>
        <charset val="134"/>
      </rPr>
      <t>号</t>
    </r>
    <r>
      <rPr>
        <sz val="10"/>
        <rFont val="Times New Roman"/>
        <charset val="134"/>
      </rPr>
      <t>5.22</t>
    </r>
    <r>
      <rPr>
        <sz val="10"/>
        <rFont val="宋体"/>
        <charset val="134"/>
      </rPr>
      <t>千瓦分布式光伏发电项目</t>
    </r>
  </si>
  <si>
    <t>邝耀恒</t>
  </si>
  <si>
    <r>
      <rPr>
        <sz val="10"/>
        <rFont val="宋体"/>
        <charset val="134"/>
      </rPr>
      <t>邝耀恒佛山市南海区大沥镇大镇点头村新东区一巷</t>
    </r>
    <r>
      <rPr>
        <sz val="10"/>
        <rFont val="Times New Roman"/>
        <charset val="134"/>
      </rPr>
      <t>2</t>
    </r>
    <r>
      <rPr>
        <sz val="10"/>
        <rFont val="宋体"/>
        <charset val="134"/>
      </rPr>
      <t>号</t>
    </r>
    <r>
      <rPr>
        <sz val="10"/>
        <rFont val="Times New Roman"/>
        <charset val="134"/>
      </rPr>
      <t>8.12</t>
    </r>
    <r>
      <rPr>
        <sz val="10"/>
        <rFont val="宋体"/>
        <charset val="134"/>
      </rPr>
      <t>千瓦分布式光伏发电项目</t>
    </r>
  </si>
  <si>
    <t>邝德权</t>
  </si>
  <si>
    <t>黄燕平</t>
  </si>
  <si>
    <r>
      <rPr>
        <sz val="10"/>
        <rFont val="宋体"/>
        <charset val="134"/>
      </rPr>
      <t>陈结琪佛山市南海区大沥镇联滘滘口村东区二巷</t>
    </r>
    <r>
      <rPr>
        <sz val="10"/>
        <rFont val="Times New Roman"/>
        <charset val="134"/>
      </rPr>
      <t>3</t>
    </r>
    <r>
      <rPr>
        <sz val="10"/>
        <rFont val="宋体"/>
        <charset val="134"/>
      </rPr>
      <t>号</t>
    </r>
    <r>
      <rPr>
        <sz val="10"/>
        <rFont val="Times New Roman"/>
        <charset val="134"/>
      </rPr>
      <t>11.34</t>
    </r>
    <r>
      <rPr>
        <sz val="10"/>
        <rFont val="宋体"/>
        <charset val="134"/>
      </rPr>
      <t>千瓦分布式光伏发电项目</t>
    </r>
  </si>
  <si>
    <t>区冠豪</t>
  </si>
  <si>
    <r>
      <rPr>
        <sz val="10"/>
        <rFont val="宋体"/>
        <charset val="134"/>
      </rPr>
      <t>区冠豪佛山市南海区大沥镇奇槎勒竹口东村南街九巷</t>
    </r>
    <r>
      <rPr>
        <sz val="10"/>
        <rFont val="Times New Roman"/>
        <charset val="134"/>
      </rPr>
      <t>7</t>
    </r>
    <r>
      <rPr>
        <sz val="10"/>
        <rFont val="宋体"/>
        <charset val="134"/>
      </rPr>
      <t>号</t>
    </r>
    <r>
      <rPr>
        <sz val="10"/>
        <rFont val="Times New Roman"/>
        <charset val="134"/>
      </rPr>
      <t>10.06</t>
    </r>
    <r>
      <rPr>
        <sz val="10"/>
        <rFont val="宋体"/>
        <charset val="134"/>
      </rPr>
      <t>千瓦分布式光伏发电项目</t>
    </r>
  </si>
  <si>
    <t>高连</t>
  </si>
  <si>
    <r>
      <rPr>
        <sz val="10"/>
        <rFont val="宋体"/>
        <charset val="134"/>
      </rPr>
      <t>姜惠冰佛山市南海区桂城街平北社区六村大道二十三巷横一</t>
    </r>
    <r>
      <rPr>
        <sz val="10"/>
        <rFont val="Times New Roman"/>
        <charset val="134"/>
      </rPr>
      <t>2</t>
    </r>
    <r>
      <rPr>
        <sz val="10"/>
        <rFont val="宋体"/>
        <charset val="134"/>
      </rPr>
      <t>号</t>
    </r>
    <r>
      <rPr>
        <sz val="10"/>
        <rFont val="Times New Roman"/>
        <charset val="134"/>
      </rPr>
      <t>8.1</t>
    </r>
    <r>
      <rPr>
        <sz val="10"/>
        <rFont val="宋体"/>
        <charset val="134"/>
      </rPr>
      <t>千瓦分布式光伏发电项目</t>
    </r>
  </si>
  <si>
    <t>陈丽琴</t>
  </si>
  <si>
    <r>
      <rPr>
        <sz val="10"/>
        <rFont val="宋体"/>
        <charset val="134"/>
      </rPr>
      <t>陈丽琴佛山市南海区大沥镇沥东荔西村荔新一路北一街</t>
    </r>
    <r>
      <rPr>
        <sz val="10"/>
        <rFont val="Times New Roman"/>
        <charset val="134"/>
      </rPr>
      <t>2</t>
    </r>
    <r>
      <rPr>
        <sz val="10"/>
        <rFont val="宋体"/>
        <charset val="134"/>
      </rPr>
      <t>号</t>
    </r>
    <r>
      <rPr>
        <sz val="10"/>
        <rFont val="Times New Roman"/>
        <charset val="134"/>
      </rPr>
      <t>22.26</t>
    </r>
    <r>
      <rPr>
        <sz val="10"/>
        <rFont val="宋体"/>
        <charset val="134"/>
      </rPr>
      <t>千瓦分布式光伏发电项目</t>
    </r>
  </si>
  <si>
    <t>冯穗锋</t>
  </si>
  <si>
    <r>
      <rPr>
        <sz val="10"/>
        <rFont val="宋体"/>
        <charset val="134"/>
      </rPr>
      <t>冯穗峰佛山市南海区大沥镇雅瑶上亨村东区六巷</t>
    </r>
    <r>
      <rPr>
        <sz val="10"/>
        <rFont val="Times New Roman"/>
        <charset val="134"/>
      </rPr>
      <t>33</t>
    </r>
    <r>
      <rPr>
        <sz val="10"/>
        <rFont val="宋体"/>
        <charset val="134"/>
      </rPr>
      <t>号</t>
    </r>
    <r>
      <rPr>
        <sz val="10"/>
        <rFont val="Times New Roman"/>
        <charset val="134"/>
      </rPr>
      <t>9.8</t>
    </r>
    <r>
      <rPr>
        <sz val="10"/>
        <rFont val="宋体"/>
        <charset val="134"/>
      </rPr>
      <t>千瓦分布式光伏发电项目</t>
    </r>
  </si>
  <si>
    <t>刘昭强</t>
  </si>
  <si>
    <r>
      <rPr>
        <sz val="10"/>
        <rFont val="宋体"/>
        <charset val="134"/>
      </rPr>
      <t>刘昭强佛山市南海区大沥镇太平石步二村大街五巷</t>
    </r>
    <r>
      <rPr>
        <sz val="10"/>
        <rFont val="Times New Roman"/>
        <charset val="134"/>
      </rPr>
      <t>3</t>
    </r>
    <r>
      <rPr>
        <sz val="10"/>
        <rFont val="宋体"/>
        <charset val="134"/>
      </rPr>
      <t>号</t>
    </r>
    <r>
      <rPr>
        <sz val="10"/>
        <rFont val="Times New Roman"/>
        <charset val="134"/>
      </rPr>
      <t>17</t>
    </r>
    <r>
      <rPr>
        <sz val="10"/>
        <rFont val="宋体"/>
        <charset val="134"/>
      </rPr>
      <t>千瓦分布式光伏发电项目</t>
    </r>
  </si>
  <si>
    <t>仇树添</t>
  </si>
  <si>
    <r>
      <rPr>
        <sz val="10"/>
        <rFont val="宋体"/>
        <charset val="134"/>
      </rPr>
      <t>仇树添佛山市南海区大沥镇奇槎勒竹口东村东街二十六巷</t>
    </r>
    <r>
      <rPr>
        <sz val="10"/>
        <rFont val="Times New Roman"/>
        <charset val="134"/>
      </rPr>
      <t>9</t>
    </r>
    <r>
      <rPr>
        <sz val="10"/>
        <rFont val="宋体"/>
        <charset val="134"/>
      </rPr>
      <t>号</t>
    </r>
    <r>
      <rPr>
        <sz val="10"/>
        <rFont val="Times New Roman"/>
        <charset val="134"/>
      </rPr>
      <t>8.12</t>
    </r>
    <r>
      <rPr>
        <sz val="10"/>
        <rFont val="宋体"/>
        <charset val="134"/>
      </rPr>
      <t>千瓦分布式光伏发电项目</t>
    </r>
  </si>
  <si>
    <t>罗祺植</t>
  </si>
  <si>
    <r>
      <rPr>
        <sz val="10"/>
        <rFont val="宋体"/>
        <charset val="134"/>
      </rPr>
      <t>罗祺植佛山市南海区大沥镇水头罗村西街北巷</t>
    </r>
    <r>
      <rPr>
        <sz val="10"/>
        <rFont val="Times New Roman"/>
        <charset val="134"/>
      </rPr>
      <t>9</t>
    </r>
    <r>
      <rPr>
        <sz val="10"/>
        <rFont val="宋体"/>
        <charset val="134"/>
      </rPr>
      <t>号</t>
    </r>
    <r>
      <rPr>
        <sz val="10"/>
        <rFont val="Times New Roman"/>
        <charset val="134"/>
      </rPr>
      <t>11.6</t>
    </r>
    <r>
      <rPr>
        <sz val="10"/>
        <rFont val="宋体"/>
        <charset val="134"/>
      </rPr>
      <t>千瓦分布式光伏发电项目</t>
    </r>
  </si>
  <si>
    <t>叶伟基</t>
  </si>
  <si>
    <r>
      <rPr>
        <sz val="10"/>
        <rFont val="宋体"/>
        <charset val="134"/>
      </rPr>
      <t>叶伟基佛山市南海区大沥镇盐步河西陆边村摇艇基</t>
    </r>
    <r>
      <rPr>
        <sz val="10"/>
        <rFont val="Times New Roman"/>
        <charset val="134"/>
      </rPr>
      <t>60</t>
    </r>
    <r>
      <rPr>
        <sz val="10"/>
        <rFont val="宋体"/>
        <charset val="134"/>
      </rPr>
      <t>号</t>
    </r>
    <r>
      <rPr>
        <sz val="10"/>
        <rFont val="Times New Roman"/>
        <charset val="134"/>
      </rPr>
      <t>16.82</t>
    </r>
    <r>
      <rPr>
        <sz val="10"/>
        <rFont val="宋体"/>
        <charset val="134"/>
      </rPr>
      <t>千瓦分布式光伏发电项目</t>
    </r>
  </si>
  <si>
    <t>陈国荣</t>
  </si>
  <si>
    <r>
      <rPr>
        <sz val="10"/>
        <rFont val="宋体"/>
        <charset val="134"/>
      </rPr>
      <t>陈欣健佛山市南海区大沥镇凤池西边一巷</t>
    </r>
    <r>
      <rPr>
        <sz val="10"/>
        <rFont val="Times New Roman"/>
        <charset val="134"/>
      </rPr>
      <t>12</t>
    </r>
    <r>
      <rPr>
        <sz val="10"/>
        <rFont val="宋体"/>
        <charset val="134"/>
      </rPr>
      <t>号</t>
    </r>
    <r>
      <rPr>
        <sz val="10"/>
        <rFont val="Times New Roman"/>
        <charset val="134"/>
      </rPr>
      <t>10.44</t>
    </r>
    <r>
      <rPr>
        <sz val="10"/>
        <rFont val="宋体"/>
        <charset val="134"/>
      </rPr>
      <t>千瓦分布式光伏发电项目</t>
    </r>
  </si>
  <si>
    <t>陈欣健</t>
  </si>
  <si>
    <t>李伟健</t>
  </si>
  <si>
    <r>
      <rPr>
        <sz val="10"/>
        <rFont val="宋体"/>
        <charset val="134"/>
      </rPr>
      <t>李伟健佛山市南海区大沥镇盐步东秀碧华村漱芳园</t>
    </r>
    <r>
      <rPr>
        <sz val="10"/>
        <rFont val="Times New Roman"/>
        <charset val="134"/>
      </rPr>
      <t>7</t>
    </r>
    <r>
      <rPr>
        <sz val="10"/>
        <rFont val="宋体"/>
        <charset val="134"/>
      </rPr>
      <t>号</t>
    </r>
    <r>
      <rPr>
        <sz val="10"/>
        <rFont val="Times New Roman"/>
        <charset val="134"/>
      </rPr>
      <t>8.41</t>
    </r>
    <r>
      <rPr>
        <sz val="10"/>
        <rFont val="宋体"/>
        <charset val="134"/>
      </rPr>
      <t>千瓦分布式光伏发电项目</t>
    </r>
  </si>
  <si>
    <t>李耀祥</t>
  </si>
  <si>
    <t>曾少容</t>
  </si>
  <si>
    <r>
      <rPr>
        <sz val="10"/>
        <rFont val="宋体"/>
        <charset val="134"/>
      </rPr>
      <t>陶浩强佛山市南海区狮山镇华涌六二村安和里四巷</t>
    </r>
    <r>
      <rPr>
        <sz val="10"/>
        <rFont val="Times New Roman"/>
        <charset val="134"/>
      </rPr>
      <t>17</t>
    </r>
    <r>
      <rPr>
        <sz val="10"/>
        <rFont val="宋体"/>
        <charset val="134"/>
      </rPr>
      <t>号</t>
    </r>
    <r>
      <rPr>
        <sz val="10"/>
        <rFont val="Times New Roman"/>
        <charset val="134"/>
      </rPr>
      <t>10.92</t>
    </r>
    <r>
      <rPr>
        <sz val="10"/>
        <rFont val="宋体"/>
        <charset val="134"/>
      </rPr>
      <t>千瓦分布式光伏发电项目</t>
    </r>
  </si>
  <si>
    <t>陶浩强</t>
  </si>
  <si>
    <t>冯锦新</t>
  </si>
  <si>
    <r>
      <rPr>
        <sz val="10"/>
        <rFont val="宋体"/>
        <charset val="134"/>
      </rPr>
      <t>冯剑锋佛山市南海区大沥镇雅瑶上亨村南区</t>
    </r>
    <r>
      <rPr>
        <sz val="10"/>
        <rFont val="Times New Roman"/>
        <charset val="134"/>
      </rPr>
      <t>25</t>
    </r>
    <r>
      <rPr>
        <sz val="10"/>
        <rFont val="宋体"/>
        <charset val="134"/>
      </rPr>
      <t>号</t>
    </r>
    <r>
      <rPr>
        <sz val="10"/>
        <rFont val="Times New Roman"/>
        <charset val="134"/>
      </rPr>
      <t>10</t>
    </r>
    <r>
      <rPr>
        <sz val="10"/>
        <rFont val="宋体"/>
        <charset val="134"/>
      </rPr>
      <t>千瓦分布式光伏发电项目</t>
    </r>
  </si>
  <si>
    <t>冯剑锋</t>
  </si>
  <si>
    <t>钟达麟</t>
  </si>
  <si>
    <r>
      <rPr>
        <sz val="10"/>
        <rFont val="宋体"/>
        <charset val="134"/>
      </rPr>
      <t>钟向明佛山市南海区大沥镇沥东龙腹村中区七巷</t>
    </r>
    <r>
      <rPr>
        <sz val="10"/>
        <rFont val="Times New Roman"/>
        <charset val="134"/>
      </rPr>
      <t>10</t>
    </r>
    <r>
      <rPr>
        <sz val="10"/>
        <rFont val="宋体"/>
        <charset val="134"/>
      </rPr>
      <t>号之一</t>
    </r>
    <r>
      <rPr>
        <sz val="10"/>
        <rFont val="Times New Roman"/>
        <charset val="134"/>
      </rPr>
      <t>16.245</t>
    </r>
    <r>
      <rPr>
        <sz val="10"/>
        <rFont val="宋体"/>
        <charset val="134"/>
      </rPr>
      <t>千瓦分布式光伏发电项目</t>
    </r>
  </si>
  <si>
    <t>钟向明</t>
  </si>
  <si>
    <t>钟显麟</t>
  </si>
  <si>
    <r>
      <rPr>
        <sz val="10"/>
        <rFont val="宋体"/>
        <charset val="134"/>
      </rPr>
      <t>钟向明佛山市南海区大沥镇沥东龙腹村中区九巷</t>
    </r>
    <r>
      <rPr>
        <sz val="10"/>
        <rFont val="Times New Roman"/>
        <charset val="134"/>
      </rPr>
      <t>8</t>
    </r>
    <r>
      <rPr>
        <sz val="10"/>
        <rFont val="宋体"/>
        <charset val="134"/>
      </rPr>
      <t>号</t>
    </r>
    <r>
      <rPr>
        <sz val="10"/>
        <rFont val="Times New Roman"/>
        <charset val="134"/>
      </rPr>
      <t>23</t>
    </r>
    <r>
      <rPr>
        <sz val="10"/>
        <rFont val="宋体"/>
        <charset val="134"/>
      </rPr>
      <t>千瓦分布式光伏发电项目</t>
    </r>
  </si>
  <si>
    <t>莫汉英</t>
  </si>
  <si>
    <r>
      <rPr>
        <sz val="10"/>
        <rFont val="宋体"/>
        <charset val="134"/>
      </rPr>
      <t>莫汉英佛山市南海区桂城街平北社区六村西边大街二巷</t>
    </r>
    <r>
      <rPr>
        <sz val="10"/>
        <rFont val="Times New Roman"/>
        <charset val="134"/>
      </rPr>
      <t>4</t>
    </r>
    <r>
      <rPr>
        <sz val="10"/>
        <rFont val="宋体"/>
        <charset val="134"/>
      </rPr>
      <t>号</t>
    </r>
    <r>
      <rPr>
        <sz val="10"/>
        <rFont val="Times New Roman"/>
        <charset val="134"/>
      </rPr>
      <t>7.125</t>
    </r>
    <r>
      <rPr>
        <sz val="10"/>
        <rFont val="宋体"/>
        <charset val="134"/>
      </rPr>
      <t>千瓦分布式光伏发电项目</t>
    </r>
  </si>
  <si>
    <t>颜永泉</t>
  </si>
  <si>
    <r>
      <rPr>
        <sz val="10"/>
        <rFont val="宋体"/>
        <charset val="134"/>
      </rPr>
      <t>颜永泉佛山市南海区西樵镇山根寨边大道七巷</t>
    </r>
    <r>
      <rPr>
        <sz val="10"/>
        <rFont val="Times New Roman"/>
        <charset val="134"/>
      </rPr>
      <t>12</t>
    </r>
    <r>
      <rPr>
        <sz val="10"/>
        <rFont val="宋体"/>
        <charset val="134"/>
      </rPr>
      <t>号</t>
    </r>
    <r>
      <rPr>
        <sz val="10"/>
        <rFont val="Times New Roman"/>
        <charset val="134"/>
      </rPr>
      <t>7</t>
    </r>
    <r>
      <rPr>
        <sz val="10"/>
        <rFont val="宋体"/>
        <charset val="134"/>
      </rPr>
      <t>千瓦分布式光伏发电项目</t>
    </r>
  </si>
  <si>
    <t>麦庆强</t>
  </si>
  <si>
    <r>
      <rPr>
        <sz val="10"/>
        <rFont val="宋体"/>
        <charset val="134"/>
      </rPr>
      <t>麦庆强佛山市南海区西樵镇爱国沙涌村新村北街</t>
    </r>
    <r>
      <rPr>
        <sz val="10"/>
        <rFont val="Times New Roman"/>
        <charset val="134"/>
      </rPr>
      <t>14</t>
    </r>
    <r>
      <rPr>
        <sz val="10"/>
        <rFont val="宋体"/>
        <charset val="134"/>
      </rPr>
      <t>号</t>
    </r>
    <r>
      <rPr>
        <sz val="10"/>
        <rFont val="Times New Roman"/>
        <charset val="134"/>
      </rPr>
      <t>3.36</t>
    </r>
    <r>
      <rPr>
        <sz val="10"/>
        <rFont val="宋体"/>
        <charset val="134"/>
      </rPr>
      <t>千瓦分布式光伏发电项目</t>
    </r>
  </si>
  <si>
    <t>麦锐佳</t>
  </si>
  <si>
    <r>
      <rPr>
        <sz val="10"/>
        <rFont val="宋体"/>
        <charset val="134"/>
      </rPr>
      <t>麦锐佳佛山市南海区西樵镇爱国龙瀛村四巷</t>
    </r>
    <r>
      <rPr>
        <sz val="10"/>
        <rFont val="Times New Roman"/>
        <charset val="134"/>
      </rPr>
      <t>3</t>
    </r>
    <r>
      <rPr>
        <sz val="10"/>
        <rFont val="宋体"/>
        <charset val="134"/>
      </rPr>
      <t>号</t>
    </r>
    <r>
      <rPr>
        <sz val="10"/>
        <rFont val="Times New Roman"/>
        <charset val="134"/>
      </rPr>
      <t>16.165</t>
    </r>
    <r>
      <rPr>
        <sz val="10"/>
        <rFont val="宋体"/>
        <charset val="134"/>
      </rPr>
      <t>千瓦分布式光伏发电项目</t>
    </r>
  </si>
  <si>
    <t>梁汝晖</t>
  </si>
  <si>
    <r>
      <rPr>
        <sz val="10"/>
        <rFont val="宋体"/>
        <charset val="134"/>
      </rPr>
      <t>梁汝晖佛山市南海区西樵镇岭西六队禄舟村环村大街</t>
    </r>
    <r>
      <rPr>
        <sz val="10"/>
        <rFont val="Times New Roman"/>
        <charset val="134"/>
      </rPr>
      <t>74</t>
    </r>
    <r>
      <rPr>
        <sz val="10"/>
        <rFont val="宋体"/>
        <charset val="134"/>
      </rPr>
      <t>号</t>
    </r>
    <r>
      <rPr>
        <sz val="10"/>
        <rFont val="Times New Roman"/>
        <charset val="134"/>
      </rPr>
      <t>17.1</t>
    </r>
    <r>
      <rPr>
        <sz val="10"/>
        <rFont val="宋体"/>
        <charset val="134"/>
      </rPr>
      <t>千瓦分布式光伏发电项目</t>
    </r>
  </si>
  <si>
    <t>黎月婵</t>
  </si>
  <si>
    <r>
      <rPr>
        <sz val="10"/>
        <rFont val="宋体"/>
        <charset val="134"/>
      </rPr>
      <t>潘永乐佛山市南海区桂城叠南陈丰村</t>
    </r>
    <r>
      <rPr>
        <sz val="10"/>
        <rFont val="Times New Roman"/>
        <charset val="134"/>
      </rPr>
      <t>551</t>
    </r>
    <r>
      <rPr>
        <sz val="10"/>
        <rFont val="宋体"/>
        <charset val="134"/>
      </rPr>
      <t>号</t>
    </r>
    <r>
      <rPr>
        <sz val="10"/>
        <rFont val="Times New Roman"/>
        <charset val="134"/>
      </rPr>
      <t>9.12</t>
    </r>
    <r>
      <rPr>
        <sz val="10"/>
        <rFont val="宋体"/>
        <charset val="134"/>
      </rPr>
      <t>千瓦分布式光伏发电项目</t>
    </r>
  </si>
  <si>
    <t>佛山市南海狮山煜星五金塑料工艺厂</t>
  </si>
  <si>
    <t>太阳能光伏发电</t>
  </si>
  <si>
    <t>陈耀基</t>
  </si>
  <si>
    <r>
      <rPr>
        <sz val="10"/>
        <rFont val="宋体"/>
        <charset val="134"/>
      </rPr>
      <t>陈耀基佛山市南海区大沥镇黄岐泌冲泌东约大街</t>
    </r>
    <r>
      <rPr>
        <sz val="10"/>
        <rFont val="Times New Roman"/>
        <charset val="134"/>
      </rPr>
      <t>20</t>
    </r>
    <r>
      <rPr>
        <sz val="10"/>
        <rFont val="宋体"/>
        <charset val="134"/>
      </rPr>
      <t>号</t>
    </r>
    <r>
      <rPr>
        <sz val="10"/>
        <rFont val="Times New Roman"/>
        <charset val="134"/>
      </rPr>
      <t>25.08</t>
    </r>
    <r>
      <rPr>
        <sz val="10"/>
        <rFont val="宋体"/>
        <charset val="134"/>
      </rPr>
      <t>千瓦分布式光伏发电项目</t>
    </r>
  </si>
  <si>
    <t>邹志宏</t>
  </si>
  <si>
    <r>
      <rPr>
        <sz val="10"/>
        <rFont val="宋体"/>
        <charset val="134"/>
      </rPr>
      <t>邹志宏佛山市南海区大沥镇黄岐泌冲泌二大街</t>
    </r>
    <r>
      <rPr>
        <sz val="10"/>
        <rFont val="Times New Roman"/>
        <charset val="134"/>
      </rPr>
      <t>22</t>
    </r>
    <r>
      <rPr>
        <sz val="10"/>
        <rFont val="宋体"/>
        <charset val="134"/>
      </rPr>
      <t>号</t>
    </r>
    <r>
      <rPr>
        <sz val="10"/>
        <rFont val="Times New Roman"/>
        <charset val="134"/>
      </rPr>
      <t>13.965</t>
    </r>
    <r>
      <rPr>
        <sz val="10"/>
        <rFont val="宋体"/>
        <charset val="134"/>
      </rPr>
      <t>千瓦分布式光伏发电项目</t>
    </r>
  </si>
  <si>
    <t>袁振宏</t>
  </si>
  <si>
    <r>
      <rPr>
        <sz val="10"/>
        <rFont val="宋体"/>
        <charset val="134"/>
      </rPr>
      <t>袁振宏佛山市南海区狮山镇松岗塘联北社村</t>
    </r>
    <r>
      <rPr>
        <sz val="10"/>
        <rFont val="Times New Roman"/>
        <charset val="134"/>
      </rPr>
      <t>7</t>
    </r>
    <r>
      <rPr>
        <sz val="10"/>
        <rFont val="宋体"/>
        <charset val="134"/>
      </rPr>
      <t>巷</t>
    </r>
    <r>
      <rPr>
        <sz val="10"/>
        <rFont val="Times New Roman"/>
        <charset val="134"/>
      </rPr>
      <t>36</t>
    </r>
    <r>
      <rPr>
        <sz val="10"/>
        <rFont val="宋体"/>
        <charset val="134"/>
      </rPr>
      <t>号</t>
    </r>
    <r>
      <rPr>
        <sz val="10"/>
        <rFont val="Times New Roman"/>
        <charset val="134"/>
      </rPr>
      <t>19.67</t>
    </r>
    <r>
      <rPr>
        <sz val="10"/>
        <rFont val="宋体"/>
        <charset val="134"/>
      </rPr>
      <t>千瓦分布式光伏发电项目</t>
    </r>
  </si>
  <si>
    <t>郭灿祺</t>
  </si>
  <si>
    <r>
      <rPr>
        <sz val="10"/>
        <rFont val="宋体"/>
        <charset val="134"/>
      </rPr>
      <t>郭灿祺佛山市南海区大沥镇黄岐泌冲大沙村北约新街三巷</t>
    </r>
    <r>
      <rPr>
        <sz val="10"/>
        <rFont val="Times New Roman"/>
        <charset val="134"/>
      </rPr>
      <t>4</t>
    </r>
    <r>
      <rPr>
        <sz val="10"/>
        <rFont val="宋体"/>
        <charset val="134"/>
      </rPr>
      <t>号之一</t>
    </r>
    <r>
      <rPr>
        <sz val="10"/>
        <rFont val="Times New Roman"/>
        <charset val="134"/>
      </rPr>
      <t>15.39</t>
    </r>
    <r>
      <rPr>
        <sz val="10"/>
        <rFont val="宋体"/>
        <charset val="134"/>
      </rPr>
      <t>千瓦分布式光伏发电项目</t>
    </r>
  </si>
  <si>
    <t>黄锦明</t>
  </si>
  <si>
    <r>
      <rPr>
        <sz val="10"/>
        <rFont val="宋体"/>
        <charset val="134"/>
      </rPr>
      <t>黄锦明佛山市南海区九江镇水南罗客村路接儒林巷</t>
    </r>
    <r>
      <rPr>
        <sz val="10"/>
        <rFont val="Times New Roman"/>
        <charset val="134"/>
      </rPr>
      <t>12</t>
    </r>
    <r>
      <rPr>
        <sz val="10"/>
        <rFont val="宋体"/>
        <charset val="134"/>
      </rPr>
      <t>号</t>
    </r>
    <r>
      <rPr>
        <sz val="10"/>
        <rFont val="Times New Roman"/>
        <charset val="134"/>
      </rPr>
      <t>14.5</t>
    </r>
    <r>
      <rPr>
        <sz val="10"/>
        <rFont val="宋体"/>
        <charset val="134"/>
      </rPr>
      <t>千瓦分布式光伏发电项目</t>
    </r>
  </si>
  <si>
    <t>李敏财</t>
  </si>
  <si>
    <r>
      <rPr>
        <sz val="10"/>
        <rFont val="宋体"/>
        <charset val="134"/>
      </rPr>
      <t>李敏财佛山市南海区狮山镇谭边校园街三巷</t>
    </r>
    <r>
      <rPr>
        <sz val="10"/>
        <rFont val="Times New Roman"/>
        <charset val="134"/>
      </rPr>
      <t>13</t>
    </r>
    <r>
      <rPr>
        <sz val="10"/>
        <rFont val="宋体"/>
        <charset val="134"/>
      </rPr>
      <t>号</t>
    </r>
    <r>
      <rPr>
        <sz val="10"/>
        <rFont val="Times New Roman"/>
        <charset val="134"/>
      </rPr>
      <t>17.6</t>
    </r>
    <r>
      <rPr>
        <sz val="10"/>
        <rFont val="宋体"/>
        <charset val="134"/>
      </rPr>
      <t>千瓦的分布式光伏发电项目</t>
    </r>
  </si>
  <si>
    <t>唐立华</t>
  </si>
  <si>
    <r>
      <rPr>
        <sz val="10"/>
        <rFont val="宋体"/>
        <charset val="134"/>
      </rPr>
      <t>唐立华佛山市南海区里水镇文教红棉村以义门巷</t>
    </r>
    <r>
      <rPr>
        <sz val="10"/>
        <rFont val="Times New Roman"/>
        <charset val="134"/>
      </rPr>
      <t>13</t>
    </r>
    <r>
      <rPr>
        <sz val="10"/>
        <rFont val="宋体"/>
        <charset val="134"/>
      </rPr>
      <t>号</t>
    </r>
    <r>
      <rPr>
        <sz val="10"/>
        <rFont val="Times New Roman"/>
        <charset val="134"/>
      </rPr>
      <t>13.2</t>
    </r>
    <r>
      <rPr>
        <sz val="10"/>
        <rFont val="宋体"/>
        <charset val="134"/>
      </rPr>
      <t>千瓦分布式光伏发电项目</t>
    </r>
  </si>
  <si>
    <t>唐浩海</t>
  </si>
  <si>
    <t>陈巨华</t>
  </si>
  <si>
    <r>
      <rPr>
        <sz val="10"/>
        <rFont val="宋体"/>
        <charset val="134"/>
      </rPr>
      <t>陈巨华佛山市南海区桂城街道平洲东村大街</t>
    </r>
    <r>
      <rPr>
        <sz val="10"/>
        <rFont val="Times New Roman"/>
        <charset val="134"/>
      </rPr>
      <t>46</t>
    </r>
    <r>
      <rPr>
        <sz val="10"/>
        <rFont val="宋体"/>
        <charset val="134"/>
      </rPr>
      <t>号</t>
    </r>
    <r>
      <rPr>
        <sz val="10"/>
        <rFont val="Times New Roman"/>
        <charset val="134"/>
      </rPr>
      <t>6.72</t>
    </r>
    <r>
      <rPr>
        <sz val="10"/>
        <rFont val="宋体"/>
        <charset val="134"/>
      </rPr>
      <t>千瓦分布式光伏发电项目</t>
    </r>
  </si>
  <si>
    <t>谢炳河</t>
  </si>
  <si>
    <r>
      <rPr>
        <sz val="10"/>
        <rFont val="宋体"/>
        <charset val="134"/>
      </rPr>
      <t>谢炳河佛山市南海区狮山镇石澎澎边村永安里南</t>
    </r>
    <r>
      <rPr>
        <sz val="10"/>
        <rFont val="Times New Roman"/>
        <charset val="134"/>
      </rPr>
      <t>2</t>
    </r>
    <r>
      <rPr>
        <sz val="10"/>
        <rFont val="宋体"/>
        <charset val="134"/>
      </rPr>
      <t>号</t>
    </r>
    <r>
      <rPr>
        <sz val="10"/>
        <rFont val="Times New Roman"/>
        <charset val="134"/>
      </rPr>
      <t>19.88</t>
    </r>
    <r>
      <rPr>
        <sz val="10"/>
        <rFont val="宋体"/>
        <charset val="134"/>
      </rPr>
      <t>千瓦分布式光伏发电项目</t>
    </r>
  </si>
  <si>
    <t>岑卓鸣</t>
  </si>
  <si>
    <r>
      <rPr>
        <sz val="10"/>
        <rFont val="宋体"/>
        <charset val="134"/>
      </rPr>
      <t>岑卓鸣佛山市南海区九江镇南方居委会柳木一经济社</t>
    </r>
    <r>
      <rPr>
        <sz val="10"/>
        <rFont val="Times New Roman"/>
        <charset val="134"/>
      </rPr>
      <t>191</t>
    </r>
    <r>
      <rPr>
        <sz val="10"/>
        <rFont val="宋体"/>
        <charset val="134"/>
      </rPr>
      <t>号</t>
    </r>
    <r>
      <rPr>
        <sz val="10"/>
        <rFont val="Times New Roman"/>
        <charset val="134"/>
      </rPr>
      <t>11.07</t>
    </r>
    <r>
      <rPr>
        <sz val="10"/>
        <rFont val="宋体"/>
        <charset val="134"/>
      </rPr>
      <t>千瓦分布式光伏发电项目</t>
    </r>
  </si>
  <si>
    <t>黄永洪</t>
  </si>
  <si>
    <r>
      <rPr>
        <sz val="10"/>
        <rFont val="宋体"/>
        <charset val="134"/>
      </rPr>
      <t>黄永洪佛山市南海区狮山镇松岗塘联旧社新居六巷</t>
    </r>
    <r>
      <rPr>
        <sz val="10"/>
        <rFont val="Times New Roman"/>
        <charset val="134"/>
      </rPr>
      <t>2</t>
    </r>
    <r>
      <rPr>
        <sz val="10"/>
        <rFont val="宋体"/>
        <charset val="134"/>
      </rPr>
      <t>号</t>
    </r>
    <r>
      <rPr>
        <sz val="10"/>
        <rFont val="Times New Roman"/>
        <charset val="134"/>
      </rPr>
      <t>19.67</t>
    </r>
    <r>
      <rPr>
        <sz val="10"/>
        <rFont val="宋体"/>
        <charset val="134"/>
      </rPr>
      <t>千瓦分布式光伏发电项目</t>
    </r>
  </si>
  <si>
    <t>沈运洪</t>
  </si>
  <si>
    <r>
      <rPr>
        <sz val="10"/>
        <rFont val="宋体"/>
        <charset val="134"/>
      </rPr>
      <t>沈运洪佛山市南海区里水镇北沙管理区大甫村上大甫二巷</t>
    </r>
    <r>
      <rPr>
        <sz val="10"/>
        <rFont val="Times New Roman"/>
        <charset val="134"/>
      </rPr>
      <t>3</t>
    </r>
    <r>
      <rPr>
        <sz val="10"/>
        <rFont val="宋体"/>
        <charset val="134"/>
      </rPr>
      <t>号</t>
    </r>
    <r>
      <rPr>
        <sz val="10"/>
        <rFont val="Times New Roman"/>
        <charset val="134"/>
      </rPr>
      <t>16.245</t>
    </r>
    <r>
      <rPr>
        <sz val="10"/>
        <rFont val="宋体"/>
        <charset val="134"/>
      </rPr>
      <t>千瓦分布式光伏发电项目</t>
    </r>
  </si>
  <si>
    <t>黄棣星</t>
  </si>
  <si>
    <r>
      <rPr>
        <sz val="10"/>
        <rFont val="宋体"/>
        <charset val="134"/>
      </rPr>
      <t>黄棣星佛山市南海区狮山镇松岗塘联新社村新居北十巷</t>
    </r>
    <r>
      <rPr>
        <sz val="10"/>
        <rFont val="Times New Roman"/>
        <charset val="134"/>
      </rPr>
      <t>2</t>
    </r>
    <r>
      <rPr>
        <sz val="10"/>
        <rFont val="宋体"/>
        <charset val="134"/>
      </rPr>
      <t>号</t>
    </r>
    <r>
      <rPr>
        <sz val="10"/>
        <rFont val="Times New Roman"/>
        <charset val="134"/>
      </rPr>
      <t>19.95</t>
    </r>
    <r>
      <rPr>
        <sz val="10"/>
        <rFont val="宋体"/>
        <charset val="134"/>
      </rPr>
      <t>千瓦分布式光伏发电项目</t>
    </r>
  </si>
  <si>
    <t>黎润教</t>
  </si>
  <si>
    <r>
      <rPr>
        <sz val="10"/>
        <rFont val="宋体"/>
        <charset val="134"/>
      </rPr>
      <t>黎润教佛山市南海区西樵镇西樵村民委员会吉水村东塱康胜新村</t>
    </r>
    <r>
      <rPr>
        <sz val="10"/>
        <rFont val="Times New Roman"/>
        <charset val="134"/>
      </rPr>
      <t>14</t>
    </r>
    <r>
      <rPr>
        <sz val="10"/>
        <rFont val="宋体"/>
        <charset val="134"/>
      </rPr>
      <t>号</t>
    </r>
    <r>
      <rPr>
        <sz val="10"/>
        <rFont val="Times New Roman"/>
        <charset val="134"/>
      </rPr>
      <t>10.44</t>
    </r>
    <r>
      <rPr>
        <sz val="10"/>
        <rFont val="宋体"/>
        <charset val="134"/>
      </rPr>
      <t>千瓦分布式光伏发电项目</t>
    </r>
  </si>
  <si>
    <t>麦国恩</t>
  </si>
  <si>
    <r>
      <rPr>
        <sz val="10"/>
        <rFont val="宋体"/>
        <charset val="134"/>
      </rPr>
      <t>麦国恩佛山市南海区西樵镇大岸村十一村民小组贤福新村北四巷</t>
    </r>
    <r>
      <rPr>
        <sz val="10"/>
        <rFont val="Times New Roman"/>
        <charset val="134"/>
      </rPr>
      <t>2</t>
    </r>
    <r>
      <rPr>
        <sz val="10"/>
        <rFont val="宋体"/>
        <charset val="134"/>
      </rPr>
      <t>号</t>
    </r>
    <r>
      <rPr>
        <sz val="10"/>
        <rFont val="Times New Roman"/>
        <charset val="134"/>
      </rPr>
      <t>6.38</t>
    </r>
    <r>
      <rPr>
        <sz val="10"/>
        <rFont val="宋体"/>
        <charset val="134"/>
      </rPr>
      <t>千瓦分布式光伏发电项目</t>
    </r>
  </si>
  <si>
    <t>叶炽雄</t>
  </si>
  <si>
    <r>
      <rPr>
        <sz val="10"/>
        <rFont val="宋体"/>
        <charset val="134"/>
      </rPr>
      <t>叶炽雄佛山市南海区罗村芦塘新村新区五巷</t>
    </r>
    <r>
      <rPr>
        <sz val="10"/>
        <rFont val="Times New Roman"/>
        <charset val="134"/>
      </rPr>
      <t>6</t>
    </r>
    <r>
      <rPr>
        <sz val="10"/>
        <rFont val="宋体"/>
        <charset val="134"/>
      </rPr>
      <t>号</t>
    </r>
    <r>
      <rPr>
        <sz val="10"/>
        <rFont val="Times New Roman"/>
        <charset val="134"/>
      </rPr>
      <t>11</t>
    </r>
    <r>
      <rPr>
        <sz val="10"/>
        <rFont val="宋体"/>
        <charset val="134"/>
      </rPr>
      <t>千瓦分布式光伏发电项目</t>
    </r>
  </si>
  <si>
    <t>林洪福</t>
  </si>
  <si>
    <r>
      <rPr>
        <sz val="10"/>
        <rFont val="宋体"/>
        <charset val="134"/>
      </rPr>
      <t>林洪福佛山市南海区里水镇新联里东村集贤坊</t>
    </r>
    <r>
      <rPr>
        <sz val="10"/>
        <rFont val="Times New Roman"/>
        <charset val="134"/>
      </rPr>
      <t>9</t>
    </r>
    <r>
      <rPr>
        <sz val="10"/>
        <rFont val="宋体"/>
        <charset val="134"/>
      </rPr>
      <t>号</t>
    </r>
    <r>
      <rPr>
        <sz val="10"/>
        <rFont val="Times New Roman"/>
        <charset val="134"/>
      </rPr>
      <t>13.63</t>
    </r>
    <r>
      <rPr>
        <sz val="10"/>
        <rFont val="宋体"/>
        <charset val="134"/>
      </rPr>
      <t>千瓦分布式光伏发电项目</t>
    </r>
  </si>
  <si>
    <t>刘剑恒</t>
  </si>
  <si>
    <r>
      <rPr>
        <sz val="10"/>
        <rFont val="宋体"/>
        <charset val="134"/>
      </rPr>
      <t>刘剑恒佛山市南海区西樵镇百西荣阳市场新村</t>
    </r>
    <r>
      <rPr>
        <sz val="10"/>
        <rFont val="Times New Roman"/>
        <charset val="134"/>
      </rPr>
      <t>18</t>
    </r>
    <r>
      <rPr>
        <sz val="10"/>
        <rFont val="宋体"/>
        <charset val="134"/>
      </rPr>
      <t>号</t>
    </r>
    <r>
      <rPr>
        <sz val="10"/>
        <rFont val="Times New Roman"/>
        <charset val="134"/>
      </rPr>
      <t>12.32</t>
    </r>
    <r>
      <rPr>
        <sz val="10"/>
        <rFont val="宋体"/>
        <charset val="134"/>
      </rPr>
      <t>千瓦分布式光伏发电项目</t>
    </r>
  </si>
  <si>
    <t>麦才初</t>
  </si>
  <si>
    <r>
      <rPr>
        <sz val="10"/>
        <rFont val="宋体"/>
        <charset val="134"/>
      </rPr>
      <t>麦钟和佛山市南海区西樵镇百东王侯村东二巷</t>
    </r>
    <r>
      <rPr>
        <sz val="10"/>
        <rFont val="Times New Roman"/>
        <charset val="134"/>
      </rPr>
      <t>3</t>
    </r>
    <r>
      <rPr>
        <sz val="10"/>
        <rFont val="宋体"/>
        <charset val="134"/>
      </rPr>
      <t>号</t>
    </r>
    <r>
      <rPr>
        <sz val="10"/>
        <rFont val="Times New Roman"/>
        <charset val="134"/>
      </rPr>
      <t>10</t>
    </r>
    <r>
      <rPr>
        <sz val="10"/>
        <rFont val="宋体"/>
        <charset val="134"/>
      </rPr>
      <t>千瓦分布式光伏发电项目</t>
    </r>
  </si>
  <si>
    <t>麦钟和</t>
  </si>
  <si>
    <t>梁耀明</t>
  </si>
  <si>
    <r>
      <rPr>
        <sz val="10"/>
        <rFont val="宋体"/>
        <charset val="134"/>
      </rPr>
      <t>梁耀明佛山市南海区西樵镇爱国村杏头村民小组长安路</t>
    </r>
    <r>
      <rPr>
        <sz val="10"/>
        <rFont val="Times New Roman"/>
        <charset val="134"/>
      </rPr>
      <t>3</t>
    </r>
    <r>
      <rPr>
        <sz val="10"/>
        <rFont val="宋体"/>
        <charset val="134"/>
      </rPr>
      <t>号</t>
    </r>
    <r>
      <rPr>
        <sz val="10"/>
        <rFont val="Times New Roman"/>
        <charset val="134"/>
      </rPr>
      <t>16.47</t>
    </r>
    <r>
      <rPr>
        <sz val="10"/>
        <rFont val="宋体"/>
        <charset val="134"/>
      </rPr>
      <t>千瓦分布式光伏发电项目</t>
    </r>
  </si>
  <si>
    <t>谢伟彬</t>
  </si>
  <si>
    <r>
      <rPr>
        <sz val="10"/>
        <rFont val="宋体"/>
        <charset val="134"/>
      </rPr>
      <t>谢伟彬佛山市南海区狮山镇官窑南浦村下社村民小组二巷</t>
    </r>
    <r>
      <rPr>
        <sz val="10"/>
        <rFont val="Times New Roman"/>
        <charset val="134"/>
      </rPr>
      <t>4</t>
    </r>
    <r>
      <rPr>
        <sz val="10"/>
        <rFont val="宋体"/>
        <charset val="134"/>
      </rPr>
      <t>号</t>
    </r>
    <r>
      <rPr>
        <sz val="10"/>
        <rFont val="Times New Roman"/>
        <charset val="134"/>
      </rPr>
      <t>8.4</t>
    </r>
    <r>
      <rPr>
        <sz val="10"/>
        <rFont val="宋体"/>
        <charset val="134"/>
      </rPr>
      <t>千瓦分布式光伏发电项目</t>
    </r>
  </si>
  <si>
    <t>谢敬行</t>
  </si>
  <si>
    <t>容燕华</t>
  </si>
  <si>
    <r>
      <rPr>
        <sz val="10"/>
        <rFont val="宋体"/>
        <charset val="134"/>
      </rPr>
      <t>容燕华佛山市南海区狮山镇官窑大榄七村起凤里</t>
    </r>
    <r>
      <rPr>
        <sz val="10"/>
        <rFont val="Times New Roman"/>
        <charset val="134"/>
      </rPr>
      <t>9</t>
    </r>
    <r>
      <rPr>
        <sz val="10"/>
        <rFont val="宋体"/>
        <charset val="134"/>
      </rPr>
      <t>号</t>
    </r>
    <r>
      <rPr>
        <sz val="10"/>
        <rFont val="Times New Roman"/>
        <charset val="134"/>
      </rPr>
      <t>14.5</t>
    </r>
    <r>
      <rPr>
        <sz val="10"/>
        <rFont val="宋体"/>
        <charset val="134"/>
      </rPr>
      <t>千瓦分布式光伏发电项目</t>
    </r>
  </si>
  <si>
    <t>刘锐庭</t>
  </si>
  <si>
    <r>
      <rPr>
        <sz val="10"/>
        <rFont val="宋体"/>
        <charset val="134"/>
      </rPr>
      <t>刘炽升佛山市南海区狮山镇松岗联表刘村雄硕巷</t>
    </r>
    <r>
      <rPr>
        <sz val="10"/>
        <rFont val="Times New Roman"/>
        <charset val="134"/>
      </rPr>
      <t>356</t>
    </r>
    <r>
      <rPr>
        <sz val="10"/>
        <rFont val="宋体"/>
        <charset val="134"/>
      </rPr>
      <t>号</t>
    </r>
    <r>
      <rPr>
        <sz val="10"/>
        <rFont val="Times New Roman"/>
        <charset val="134"/>
      </rPr>
      <t>3.3</t>
    </r>
    <r>
      <rPr>
        <sz val="10"/>
        <rFont val="宋体"/>
        <charset val="134"/>
      </rPr>
      <t>千瓦分布式光伏发电项目</t>
    </r>
  </si>
  <si>
    <t>刘炽升</t>
  </si>
  <si>
    <t>刘金棠</t>
  </si>
  <si>
    <r>
      <rPr>
        <sz val="10"/>
        <rFont val="宋体"/>
        <charset val="134"/>
      </rPr>
      <t>刘金棠佛山市南海区桂城街中区社区南村陈地大街</t>
    </r>
    <r>
      <rPr>
        <sz val="10"/>
        <rFont val="Times New Roman"/>
        <charset val="134"/>
      </rPr>
      <t>14</t>
    </r>
    <r>
      <rPr>
        <sz val="10"/>
        <rFont val="宋体"/>
        <charset val="134"/>
      </rPr>
      <t>号</t>
    </r>
    <r>
      <rPr>
        <sz val="10"/>
        <rFont val="Times New Roman"/>
        <charset val="134"/>
      </rPr>
      <t>16.53</t>
    </r>
    <r>
      <rPr>
        <sz val="10"/>
        <rFont val="宋体"/>
        <charset val="134"/>
      </rPr>
      <t>千瓦分布式光伏发电项目</t>
    </r>
  </si>
  <si>
    <t>苏绍培</t>
  </si>
  <si>
    <r>
      <rPr>
        <sz val="10"/>
        <rFont val="宋体"/>
        <charset val="134"/>
      </rPr>
      <t>苏绍培佛山市南海区九江镇海寿河江村</t>
    </r>
    <r>
      <rPr>
        <sz val="10"/>
        <rFont val="Times New Roman"/>
        <charset val="134"/>
      </rPr>
      <t>87</t>
    </r>
    <r>
      <rPr>
        <sz val="10"/>
        <rFont val="宋体"/>
        <charset val="134"/>
      </rPr>
      <t>号</t>
    </r>
    <r>
      <rPr>
        <sz val="10"/>
        <rFont val="Times New Roman"/>
        <charset val="134"/>
      </rPr>
      <t>8</t>
    </r>
    <r>
      <rPr>
        <sz val="10"/>
        <rFont val="宋体"/>
        <charset val="134"/>
      </rPr>
      <t>千瓦分布式光伏发电项目</t>
    </r>
  </si>
  <si>
    <t>区就成</t>
  </si>
  <si>
    <r>
      <rPr>
        <sz val="10"/>
        <rFont val="宋体"/>
        <charset val="134"/>
      </rPr>
      <t>区就成佛山市南海区九江镇海寿河江村</t>
    </r>
    <r>
      <rPr>
        <sz val="10"/>
        <rFont val="Times New Roman"/>
        <charset val="134"/>
      </rPr>
      <t>62</t>
    </r>
    <r>
      <rPr>
        <sz val="10"/>
        <rFont val="宋体"/>
        <charset val="134"/>
      </rPr>
      <t>号</t>
    </r>
    <r>
      <rPr>
        <sz val="10"/>
        <rFont val="Times New Roman"/>
        <charset val="134"/>
      </rPr>
      <t>10</t>
    </r>
    <r>
      <rPr>
        <sz val="10"/>
        <rFont val="宋体"/>
        <charset val="134"/>
      </rPr>
      <t>千瓦分布式光伏发电项目</t>
    </r>
  </si>
  <si>
    <t>叶继海</t>
  </si>
  <si>
    <r>
      <rPr>
        <sz val="10"/>
        <rFont val="宋体"/>
        <charset val="134"/>
      </rPr>
      <t>叶继海佛山市南海区桂城岗社区南约第六住宅区</t>
    </r>
    <r>
      <rPr>
        <sz val="10"/>
        <rFont val="Times New Roman"/>
        <charset val="134"/>
      </rPr>
      <t>244</t>
    </r>
    <r>
      <rPr>
        <sz val="10"/>
        <rFont val="宋体"/>
        <charset val="134"/>
      </rPr>
      <t>号</t>
    </r>
    <r>
      <rPr>
        <sz val="10"/>
        <rFont val="Times New Roman"/>
        <charset val="134"/>
      </rPr>
      <t>11</t>
    </r>
    <r>
      <rPr>
        <sz val="10"/>
        <rFont val="宋体"/>
        <charset val="134"/>
      </rPr>
      <t>千瓦分布式光伏发电项目</t>
    </r>
  </si>
  <si>
    <t>叶满东</t>
  </si>
  <si>
    <r>
      <rPr>
        <sz val="10"/>
        <rFont val="宋体"/>
        <charset val="134"/>
      </rPr>
      <t>叶满东佛山市南海区罗村街道沙坑东华村西便二街三巷</t>
    </r>
    <r>
      <rPr>
        <sz val="10"/>
        <rFont val="Times New Roman"/>
        <charset val="134"/>
      </rPr>
      <t>11</t>
    </r>
    <r>
      <rPr>
        <sz val="10"/>
        <rFont val="宋体"/>
        <charset val="134"/>
      </rPr>
      <t>号</t>
    </r>
    <r>
      <rPr>
        <sz val="10"/>
        <rFont val="Times New Roman"/>
        <charset val="134"/>
      </rPr>
      <t>10</t>
    </r>
    <r>
      <rPr>
        <sz val="10"/>
        <rFont val="宋体"/>
        <charset val="134"/>
      </rPr>
      <t>千瓦分布式光伏发电项目</t>
    </r>
  </si>
  <si>
    <t>黎锦明</t>
  </si>
  <si>
    <r>
      <rPr>
        <sz val="10"/>
        <rFont val="宋体"/>
        <charset val="134"/>
      </rPr>
      <t>黎锦明佛山市南海区丹灶镇仙岗村赤坎村小组如封坊</t>
    </r>
    <r>
      <rPr>
        <sz val="10"/>
        <rFont val="Times New Roman"/>
        <charset val="134"/>
      </rPr>
      <t>69</t>
    </r>
    <r>
      <rPr>
        <sz val="10"/>
        <rFont val="宋体"/>
        <charset val="134"/>
      </rPr>
      <t>号</t>
    </r>
    <r>
      <rPr>
        <sz val="10"/>
        <rFont val="Times New Roman"/>
        <charset val="134"/>
      </rPr>
      <t>2.24</t>
    </r>
    <r>
      <rPr>
        <sz val="10"/>
        <rFont val="宋体"/>
        <charset val="134"/>
      </rPr>
      <t>千瓦分布式光伏发电项目</t>
    </r>
  </si>
  <si>
    <t>佛山市启迈新能源有限公司</t>
  </si>
  <si>
    <r>
      <rPr>
        <sz val="10"/>
        <rFont val="宋体"/>
        <charset val="134"/>
      </rPr>
      <t>罗村联和恒桂中路</t>
    </r>
    <r>
      <rPr>
        <sz val="10"/>
        <rFont val="Times New Roman"/>
        <charset val="134"/>
      </rPr>
      <t>6</t>
    </r>
    <r>
      <rPr>
        <sz val="10"/>
        <rFont val="宋体"/>
        <charset val="134"/>
      </rPr>
      <t>号厂房</t>
    </r>
    <r>
      <rPr>
        <sz val="10"/>
        <rFont val="Times New Roman"/>
        <charset val="134"/>
      </rPr>
      <t>35kw</t>
    </r>
    <r>
      <rPr>
        <sz val="10"/>
        <rFont val="宋体"/>
        <charset val="134"/>
      </rPr>
      <t>光伏项目</t>
    </r>
  </si>
  <si>
    <t>吴志田</t>
  </si>
  <si>
    <r>
      <rPr>
        <sz val="10"/>
        <rFont val="宋体"/>
        <charset val="134"/>
      </rPr>
      <t>吴志田佛山市南海区丹灶镇荷村镇南村宝珠坊七巷</t>
    </r>
    <r>
      <rPr>
        <sz val="10"/>
        <rFont val="Times New Roman"/>
        <charset val="134"/>
      </rPr>
      <t>1</t>
    </r>
    <r>
      <rPr>
        <sz val="10"/>
        <rFont val="宋体"/>
        <charset val="134"/>
      </rPr>
      <t>号</t>
    </r>
    <r>
      <rPr>
        <sz val="10"/>
        <rFont val="Times New Roman"/>
        <charset val="134"/>
      </rPr>
      <t>15.6</t>
    </r>
    <r>
      <rPr>
        <sz val="10"/>
        <rFont val="宋体"/>
        <charset val="134"/>
      </rPr>
      <t>千瓦分布式光伏发电项目</t>
    </r>
  </si>
  <si>
    <t>梁彬元</t>
  </si>
  <si>
    <r>
      <rPr>
        <sz val="10"/>
        <rFont val="宋体"/>
        <charset val="134"/>
      </rPr>
      <t>梁彬元佛山市南海区丹灶镇石联南丰村百子里</t>
    </r>
    <r>
      <rPr>
        <sz val="10"/>
        <rFont val="Times New Roman"/>
        <charset val="134"/>
      </rPr>
      <t>1</t>
    </r>
    <r>
      <rPr>
        <sz val="10"/>
        <rFont val="宋体"/>
        <charset val="134"/>
      </rPr>
      <t>号</t>
    </r>
    <r>
      <rPr>
        <sz val="10"/>
        <rFont val="Times New Roman"/>
        <charset val="134"/>
      </rPr>
      <t>10.26</t>
    </r>
    <r>
      <rPr>
        <sz val="10"/>
        <rFont val="宋体"/>
        <charset val="134"/>
      </rPr>
      <t>千瓦分布式光伏发电项目</t>
    </r>
  </si>
  <si>
    <t>黎汝欢</t>
  </si>
  <si>
    <r>
      <rPr>
        <sz val="10"/>
        <rFont val="宋体"/>
        <charset val="134"/>
      </rPr>
      <t>黎汝欢佛山市南海区丹灶镇沙田新村</t>
    </r>
    <r>
      <rPr>
        <sz val="10"/>
        <rFont val="Times New Roman"/>
        <charset val="134"/>
      </rPr>
      <t>11</t>
    </r>
    <r>
      <rPr>
        <sz val="10"/>
        <rFont val="宋体"/>
        <charset val="134"/>
      </rPr>
      <t>街</t>
    </r>
    <r>
      <rPr>
        <sz val="10"/>
        <rFont val="Times New Roman"/>
        <charset val="134"/>
      </rPr>
      <t>3</t>
    </r>
    <r>
      <rPr>
        <sz val="10"/>
        <rFont val="宋体"/>
        <charset val="134"/>
      </rPr>
      <t>号</t>
    </r>
    <r>
      <rPr>
        <sz val="10"/>
        <rFont val="Times New Roman"/>
        <charset val="134"/>
      </rPr>
      <t>10</t>
    </r>
    <r>
      <rPr>
        <sz val="10"/>
        <rFont val="宋体"/>
        <charset val="134"/>
      </rPr>
      <t>千瓦分布式光伏发电项目</t>
    </r>
  </si>
  <si>
    <t>欧近明</t>
  </si>
  <si>
    <r>
      <rPr>
        <sz val="10"/>
        <rFont val="宋体"/>
        <charset val="134"/>
      </rPr>
      <t>欧近明佛山市南海区丹灶镇仙岗赤坎村赤溪坊</t>
    </r>
    <r>
      <rPr>
        <sz val="10"/>
        <rFont val="Times New Roman"/>
        <charset val="134"/>
      </rPr>
      <t>6</t>
    </r>
    <r>
      <rPr>
        <sz val="10"/>
        <rFont val="宋体"/>
        <charset val="134"/>
      </rPr>
      <t>号</t>
    </r>
    <r>
      <rPr>
        <sz val="10"/>
        <rFont val="Times New Roman"/>
        <charset val="134"/>
      </rPr>
      <t>13.3</t>
    </r>
    <r>
      <rPr>
        <sz val="10"/>
        <rFont val="宋体"/>
        <charset val="134"/>
      </rPr>
      <t>千瓦分布式光伏发电项目</t>
    </r>
  </si>
  <si>
    <t>邓仲华</t>
  </si>
  <si>
    <r>
      <rPr>
        <sz val="10"/>
        <rFont val="宋体"/>
        <charset val="134"/>
      </rPr>
      <t>邓仲华佛山市南海区里水镇和顺鲁岗沙岗村大街新十五巷</t>
    </r>
    <r>
      <rPr>
        <sz val="10"/>
        <rFont val="Times New Roman"/>
        <charset val="134"/>
      </rPr>
      <t>18</t>
    </r>
    <r>
      <rPr>
        <sz val="10"/>
        <rFont val="宋体"/>
        <charset val="134"/>
      </rPr>
      <t>号</t>
    </r>
    <r>
      <rPr>
        <sz val="10"/>
        <rFont val="Times New Roman"/>
        <charset val="134"/>
      </rPr>
      <t>20.7</t>
    </r>
    <r>
      <rPr>
        <sz val="10"/>
        <rFont val="宋体"/>
        <charset val="134"/>
      </rPr>
      <t>千瓦分布式光伏发电项目</t>
    </r>
  </si>
  <si>
    <t>张志强</t>
  </si>
  <si>
    <r>
      <rPr>
        <sz val="10"/>
        <rFont val="宋体"/>
        <charset val="134"/>
      </rPr>
      <t>张志强佛山市南海区里水镇宏岗村中心南街二巷</t>
    </r>
    <r>
      <rPr>
        <sz val="10"/>
        <rFont val="Times New Roman"/>
        <charset val="134"/>
      </rPr>
      <t>2</t>
    </r>
    <r>
      <rPr>
        <sz val="10"/>
        <rFont val="宋体"/>
        <charset val="134"/>
      </rPr>
      <t>号之二</t>
    </r>
    <r>
      <rPr>
        <sz val="10"/>
        <rFont val="Times New Roman"/>
        <charset val="134"/>
      </rPr>
      <t>6.9</t>
    </r>
    <r>
      <rPr>
        <sz val="10"/>
        <rFont val="宋体"/>
        <charset val="134"/>
      </rPr>
      <t>千瓦分布式光伏发电项目</t>
    </r>
  </si>
  <si>
    <t>杨汉林</t>
  </si>
  <si>
    <r>
      <rPr>
        <sz val="10"/>
        <rFont val="宋体"/>
        <charset val="134"/>
      </rPr>
      <t>杨汉林佛山市南海区罗村街道罗村社区罗南新村西二路</t>
    </r>
    <r>
      <rPr>
        <sz val="10"/>
        <rFont val="Times New Roman"/>
        <charset val="134"/>
      </rPr>
      <t>8</t>
    </r>
    <r>
      <rPr>
        <sz val="10"/>
        <rFont val="宋体"/>
        <charset val="134"/>
      </rPr>
      <t>号</t>
    </r>
    <r>
      <rPr>
        <sz val="10"/>
        <rFont val="Times New Roman"/>
        <charset val="134"/>
      </rPr>
      <t>5</t>
    </r>
    <r>
      <rPr>
        <sz val="10"/>
        <rFont val="宋体"/>
        <charset val="134"/>
      </rPr>
      <t>千瓦分布式光伏发电项目</t>
    </r>
  </si>
  <si>
    <t>何铭根</t>
  </si>
  <si>
    <r>
      <rPr>
        <sz val="10"/>
        <rFont val="宋体"/>
        <charset val="134"/>
      </rPr>
      <t>何铭根佛山市南海区狮山镇官窑大榄二村仁厚里</t>
    </r>
    <r>
      <rPr>
        <sz val="10"/>
        <rFont val="Times New Roman"/>
        <charset val="134"/>
      </rPr>
      <t>20</t>
    </r>
    <r>
      <rPr>
        <sz val="10"/>
        <rFont val="宋体"/>
        <charset val="134"/>
      </rPr>
      <t>号</t>
    </r>
    <r>
      <rPr>
        <sz val="10"/>
        <rFont val="Times New Roman"/>
        <charset val="134"/>
      </rPr>
      <t>10</t>
    </r>
    <r>
      <rPr>
        <sz val="10"/>
        <rFont val="宋体"/>
        <charset val="134"/>
      </rPr>
      <t>千瓦分布式光伏发电项目</t>
    </r>
  </si>
  <si>
    <t>黄敬坤</t>
  </si>
  <si>
    <r>
      <rPr>
        <sz val="10"/>
        <rFont val="宋体"/>
        <charset val="134"/>
      </rPr>
      <t>黄敬坤佛山市南海区狮山镇官窑群岗中心村八巷</t>
    </r>
    <r>
      <rPr>
        <sz val="10"/>
        <rFont val="Times New Roman"/>
        <charset val="134"/>
      </rPr>
      <t>7</t>
    </r>
    <r>
      <rPr>
        <sz val="10"/>
        <rFont val="宋体"/>
        <charset val="134"/>
      </rPr>
      <t>号</t>
    </r>
    <r>
      <rPr>
        <sz val="10"/>
        <rFont val="Times New Roman"/>
        <charset val="134"/>
      </rPr>
      <t>13.8</t>
    </r>
    <r>
      <rPr>
        <sz val="10"/>
        <rFont val="宋体"/>
        <charset val="134"/>
      </rPr>
      <t>千瓦光伏发电项目</t>
    </r>
  </si>
  <si>
    <t>陈拾生</t>
  </si>
  <si>
    <r>
      <rPr>
        <sz val="10"/>
        <rFont val="宋体"/>
        <charset val="134"/>
      </rPr>
      <t>陈拾生佛山市南海区九江镇南方上南村</t>
    </r>
    <r>
      <rPr>
        <sz val="10"/>
        <rFont val="Times New Roman"/>
        <charset val="134"/>
      </rPr>
      <t>17</t>
    </r>
    <r>
      <rPr>
        <sz val="10"/>
        <rFont val="宋体"/>
        <charset val="134"/>
      </rPr>
      <t>号</t>
    </r>
    <r>
      <rPr>
        <sz val="10"/>
        <rFont val="Times New Roman"/>
        <charset val="134"/>
      </rPr>
      <t>5</t>
    </r>
    <r>
      <rPr>
        <sz val="10"/>
        <rFont val="宋体"/>
        <charset val="134"/>
      </rPr>
      <t>千瓦分布式光伏发电项目</t>
    </r>
  </si>
  <si>
    <t>麦仕华</t>
  </si>
  <si>
    <r>
      <rPr>
        <sz val="10"/>
        <rFont val="宋体"/>
        <charset val="134"/>
      </rPr>
      <t>麦仕华佛山市南海区九江镇下东群星村文胜队</t>
    </r>
    <r>
      <rPr>
        <sz val="10"/>
        <rFont val="Times New Roman"/>
        <charset val="134"/>
      </rPr>
      <t>729</t>
    </r>
    <r>
      <rPr>
        <sz val="10"/>
        <rFont val="宋体"/>
        <charset val="134"/>
      </rPr>
      <t>号</t>
    </r>
    <r>
      <rPr>
        <sz val="10"/>
        <rFont val="Times New Roman"/>
        <charset val="134"/>
      </rPr>
      <t>13.8</t>
    </r>
    <r>
      <rPr>
        <sz val="10"/>
        <rFont val="宋体"/>
        <charset val="134"/>
      </rPr>
      <t>千瓦分布式光伏发电项目</t>
    </r>
  </si>
  <si>
    <t>邓伟祥</t>
  </si>
  <si>
    <r>
      <rPr>
        <sz val="10"/>
        <rFont val="宋体"/>
        <charset val="134"/>
      </rPr>
      <t>邓伟祥佛山市南海区桂城街平洲平胜瓜步新村东</t>
    </r>
    <r>
      <rPr>
        <sz val="10"/>
        <rFont val="Times New Roman"/>
        <charset val="134"/>
      </rPr>
      <t>55</t>
    </r>
    <r>
      <rPr>
        <sz val="10"/>
        <rFont val="宋体"/>
        <charset val="134"/>
      </rPr>
      <t>号</t>
    </r>
    <r>
      <rPr>
        <sz val="10"/>
        <rFont val="Times New Roman"/>
        <charset val="134"/>
      </rPr>
      <t>15</t>
    </r>
    <r>
      <rPr>
        <sz val="10"/>
        <rFont val="宋体"/>
        <charset val="134"/>
      </rPr>
      <t>千瓦分布式光伏发电项目</t>
    </r>
  </si>
  <si>
    <t>邓广洪</t>
  </si>
  <si>
    <r>
      <rPr>
        <sz val="10"/>
        <rFont val="宋体"/>
        <charset val="134"/>
      </rPr>
      <t>邓广洪佛山市南海区狮山镇官窑大榄新二村</t>
    </r>
    <r>
      <rPr>
        <sz val="10"/>
        <rFont val="Times New Roman"/>
        <charset val="134"/>
      </rPr>
      <t>4.83</t>
    </r>
    <r>
      <rPr>
        <sz val="10"/>
        <rFont val="宋体"/>
        <charset val="134"/>
      </rPr>
      <t>千瓦分布式光伏发电项目</t>
    </r>
  </si>
  <si>
    <t>吕汉希</t>
  </si>
  <si>
    <r>
      <rPr>
        <sz val="10"/>
        <rFont val="宋体"/>
        <charset val="134"/>
      </rPr>
      <t>吕汉希佛山市南海区里水镇大冲社区居民委员会明星村民小组大园二巷</t>
    </r>
    <r>
      <rPr>
        <sz val="10"/>
        <rFont val="Times New Roman"/>
        <charset val="134"/>
      </rPr>
      <t>13</t>
    </r>
    <r>
      <rPr>
        <sz val="10"/>
        <rFont val="宋体"/>
        <charset val="134"/>
      </rPr>
      <t>号</t>
    </r>
    <r>
      <rPr>
        <sz val="10"/>
        <rFont val="Times New Roman"/>
        <charset val="134"/>
      </rPr>
      <t>17.25</t>
    </r>
    <r>
      <rPr>
        <sz val="10"/>
        <rFont val="宋体"/>
        <charset val="134"/>
      </rPr>
      <t>千瓦分布式光伏发电项目</t>
    </r>
  </si>
  <si>
    <t>崔波培</t>
  </si>
  <si>
    <r>
      <rPr>
        <sz val="10"/>
        <rFont val="宋体"/>
        <charset val="134"/>
      </rPr>
      <t>崔德文佛山市南海区西樵镇山根樟坑村新区</t>
    </r>
    <r>
      <rPr>
        <sz val="10"/>
        <rFont val="Times New Roman"/>
        <charset val="134"/>
      </rPr>
      <t>51</t>
    </r>
    <r>
      <rPr>
        <sz val="10"/>
        <rFont val="宋体"/>
        <charset val="134"/>
      </rPr>
      <t>号</t>
    </r>
    <r>
      <rPr>
        <sz val="10"/>
        <rFont val="Times New Roman"/>
        <charset val="134"/>
      </rPr>
      <t>11</t>
    </r>
    <r>
      <rPr>
        <sz val="10"/>
        <rFont val="宋体"/>
        <charset val="134"/>
      </rPr>
      <t>千瓦分布式光伏发电项目</t>
    </r>
  </si>
  <si>
    <t>崔德文</t>
  </si>
  <si>
    <t>李锦安</t>
  </si>
  <si>
    <r>
      <rPr>
        <sz val="10"/>
        <rFont val="宋体"/>
        <charset val="134"/>
      </rPr>
      <t>李锦安佛山市南海区九江镇沙头石江南边村南胜里北二巷</t>
    </r>
    <r>
      <rPr>
        <sz val="10"/>
        <rFont val="Times New Roman"/>
        <charset val="134"/>
      </rPr>
      <t>5</t>
    </r>
    <r>
      <rPr>
        <sz val="10"/>
        <rFont val="宋体"/>
        <charset val="134"/>
      </rPr>
      <t>号</t>
    </r>
    <r>
      <rPr>
        <sz val="10"/>
        <rFont val="Times New Roman"/>
        <charset val="134"/>
      </rPr>
      <t>15</t>
    </r>
    <r>
      <rPr>
        <sz val="10"/>
        <rFont val="宋体"/>
        <charset val="134"/>
      </rPr>
      <t>千瓦分布式光伏发电项目</t>
    </r>
  </si>
  <si>
    <t>黄玉珍</t>
  </si>
  <si>
    <t>李星辉</t>
  </si>
  <si>
    <r>
      <rPr>
        <sz val="10"/>
        <rFont val="宋体"/>
        <charset val="134"/>
      </rPr>
      <t>李星辉佛山市南海区西樵镇太平村邓林村小组</t>
    </r>
    <r>
      <rPr>
        <sz val="10"/>
        <rFont val="Times New Roman"/>
        <charset val="134"/>
      </rPr>
      <t>45</t>
    </r>
    <r>
      <rPr>
        <sz val="10"/>
        <rFont val="宋体"/>
        <charset val="134"/>
      </rPr>
      <t>号</t>
    </r>
    <r>
      <rPr>
        <sz val="10"/>
        <rFont val="Times New Roman"/>
        <charset val="134"/>
      </rPr>
      <t>19.215</t>
    </r>
    <r>
      <rPr>
        <sz val="10"/>
        <rFont val="宋体"/>
        <charset val="134"/>
      </rPr>
      <t>千瓦分布式光伏发电项目</t>
    </r>
  </si>
  <si>
    <t>区国英</t>
  </si>
  <si>
    <r>
      <rPr>
        <sz val="10"/>
        <rFont val="宋体"/>
        <charset val="134"/>
      </rPr>
      <t>区国英佛山市南海区西樵镇民乐海边村西关四街</t>
    </r>
    <r>
      <rPr>
        <sz val="10"/>
        <rFont val="Times New Roman"/>
        <charset val="134"/>
      </rPr>
      <t>1</t>
    </r>
    <r>
      <rPr>
        <sz val="10"/>
        <rFont val="宋体"/>
        <charset val="134"/>
      </rPr>
      <t>号</t>
    </r>
    <r>
      <rPr>
        <sz val="10"/>
        <rFont val="Times New Roman"/>
        <charset val="134"/>
      </rPr>
      <t>5.2</t>
    </r>
    <r>
      <rPr>
        <sz val="10"/>
        <rFont val="宋体"/>
        <charset val="134"/>
      </rPr>
      <t>千瓦分布式光伏发电项目</t>
    </r>
  </si>
  <si>
    <t>麦佐德</t>
  </si>
  <si>
    <r>
      <rPr>
        <sz val="10"/>
        <rFont val="宋体"/>
        <charset val="134"/>
      </rPr>
      <t>麦佐德佛山市南海区西樵镇吉水村民小组新村八街</t>
    </r>
    <r>
      <rPr>
        <sz val="10"/>
        <rFont val="Times New Roman"/>
        <charset val="134"/>
      </rPr>
      <t>1</t>
    </r>
    <r>
      <rPr>
        <sz val="10"/>
        <rFont val="宋体"/>
        <charset val="134"/>
      </rPr>
      <t>号</t>
    </r>
    <r>
      <rPr>
        <sz val="10"/>
        <rFont val="Times New Roman"/>
        <charset val="134"/>
      </rPr>
      <t>21</t>
    </r>
    <r>
      <rPr>
        <sz val="10"/>
        <rFont val="宋体"/>
        <charset val="134"/>
      </rPr>
      <t>千瓦分布式光伏发电项目</t>
    </r>
  </si>
  <si>
    <t>唐镜津</t>
  </si>
  <si>
    <r>
      <rPr>
        <sz val="10"/>
        <rFont val="宋体"/>
        <charset val="134"/>
      </rPr>
      <t>唐福康佛山市南海区狮山镇唐边中秀村三队中三南巷</t>
    </r>
    <r>
      <rPr>
        <sz val="10"/>
        <rFont val="Times New Roman"/>
        <charset val="134"/>
      </rPr>
      <t>3</t>
    </r>
    <r>
      <rPr>
        <sz val="10"/>
        <rFont val="宋体"/>
        <charset val="134"/>
      </rPr>
      <t>号</t>
    </r>
    <r>
      <rPr>
        <sz val="10"/>
        <rFont val="Times New Roman"/>
        <charset val="134"/>
      </rPr>
      <t>19.98</t>
    </r>
    <r>
      <rPr>
        <sz val="10"/>
        <rFont val="宋体"/>
        <charset val="134"/>
      </rPr>
      <t>千瓦分布式光伏项目</t>
    </r>
  </si>
  <si>
    <t>陈永连</t>
  </si>
  <si>
    <r>
      <rPr>
        <sz val="10"/>
        <rFont val="宋体"/>
        <charset val="134"/>
      </rPr>
      <t>陈永深佛山市南海区狮山镇穆院村穆南队南约长乐里西巷</t>
    </r>
    <r>
      <rPr>
        <sz val="10"/>
        <rFont val="Times New Roman"/>
        <charset val="134"/>
      </rPr>
      <t>3</t>
    </r>
    <r>
      <rPr>
        <sz val="10"/>
        <rFont val="宋体"/>
        <charset val="134"/>
      </rPr>
      <t>号</t>
    </r>
    <r>
      <rPr>
        <sz val="10"/>
        <rFont val="Times New Roman"/>
        <charset val="134"/>
      </rPr>
      <t>22.95</t>
    </r>
    <r>
      <rPr>
        <sz val="10"/>
        <rFont val="宋体"/>
        <charset val="134"/>
      </rPr>
      <t>千瓦分布式光伏发电项目</t>
    </r>
  </si>
  <si>
    <t>黄锡昌</t>
  </si>
  <si>
    <r>
      <rPr>
        <sz val="10"/>
        <rFont val="宋体"/>
        <charset val="134"/>
      </rPr>
      <t>黄永伦佛山市南海区九江镇沙头万安社区东升直街潮源新村</t>
    </r>
    <r>
      <rPr>
        <sz val="10"/>
        <rFont val="Times New Roman"/>
        <charset val="134"/>
      </rPr>
      <t>7</t>
    </r>
    <r>
      <rPr>
        <sz val="10"/>
        <rFont val="宋体"/>
        <charset val="134"/>
      </rPr>
      <t>号</t>
    </r>
    <r>
      <rPr>
        <sz val="10"/>
        <rFont val="Times New Roman"/>
        <charset val="134"/>
      </rPr>
      <t>9.86</t>
    </r>
    <r>
      <rPr>
        <sz val="10"/>
        <rFont val="宋体"/>
        <charset val="134"/>
      </rPr>
      <t>千瓦分布式光伏发电项目</t>
    </r>
  </si>
  <si>
    <t>黄永伦</t>
  </si>
  <si>
    <t>廖炽华</t>
  </si>
  <si>
    <r>
      <rPr>
        <sz val="10"/>
        <rFont val="宋体"/>
        <charset val="134"/>
      </rPr>
      <t>廖锦权佛山市南海区狮山镇穆天子山庄椰树泉</t>
    </r>
    <r>
      <rPr>
        <sz val="10"/>
        <rFont val="Times New Roman"/>
        <charset val="134"/>
      </rPr>
      <t>16</t>
    </r>
    <r>
      <rPr>
        <sz val="10"/>
        <rFont val="宋体"/>
        <charset val="134"/>
      </rPr>
      <t>号别墅</t>
    </r>
    <r>
      <rPr>
        <sz val="10"/>
        <rFont val="Times New Roman"/>
        <charset val="134"/>
      </rPr>
      <t>10.36</t>
    </r>
    <r>
      <rPr>
        <sz val="10"/>
        <rFont val="宋体"/>
        <charset val="134"/>
      </rPr>
      <t>千瓦分布式光伏发电项目</t>
    </r>
  </si>
  <si>
    <t>廖锦权</t>
  </si>
  <si>
    <t>邝友佳</t>
  </si>
  <si>
    <r>
      <rPr>
        <sz val="10"/>
        <rFont val="宋体"/>
        <charset val="134"/>
      </rPr>
      <t>邝友佳佛山市南海区狮山镇凤岗邝村新三宅园</t>
    </r>
    <r>
      <rPr>
        <sz val="10"/>
        <rFont val="Times New Roman"/>
        <charset val="134"/>
      </rPr>
      <t>13</t>
    </r>
    <r>
      <rPr>
        <sz val="10"/>
        <rFont val="宋体"/>
        <charset val="134"/>
      </rPr>
      <t>号</t>
    </r>
    <r>
      <rPr>
        <sz val="10"/>
        <rFont val="Times New Roman"/>
        <charset val="134"/>
      </rPr>
      <t>10.8</t>
    </r>
    <r>
      <rPr>
        <sz val="10"/>
        <rFont val="宋体"/>
        <charset val="134"/>
      </rPr>
      <t>千瓦分布式光伏发电项目</t>
    </r>
  </si>
  <si>
    <t>黄健恒</t>
  </si>
  <si>
    <r>
      <rPr>
        <sz val="10"/>
        <rFont val="宋体"/>
        <charset val="134"/>
      </rPr>
      <t>黄健恒佛山市南海区罗村上柏亨美村新村</t>
    </r>
    <r>
      <rPr>
        <sz val="10"/>
        <rFont val="Times New Roman"/>
        <charset val="134"/>
      </rPr>
      <t>14.58</t>
    </r>
    <r>
      <rPr>
        <sz val="10"/>
        <rFont val="宋体"/>
        <charset val="134"/>
      </rPr>
      <t>千瓦分布式光伏发电项目</t>
    </r>
  </si>
  <si>
    <t>钟秀萍</t>
  </si>
  <si>
    <r>
      <rPr>
        <sz val="10"/>
        <rFont val="宋体"/>
        <charset val="134"/>
      </rPr>
      <t>钟秀萍佛山市南海区大沥镇沥东倣尧新区二路</t>
    </r>
    <r>
      <rPr>
        <sz val="10"/>
        <rFont val="Times New Roman"/>
        <charset val="134"/>
      </rPr>
      <t>4</t>
    </r>
    <r>
      <rPr>
        <sz val="10"/>
        <rFont val="宋体"/>
        <charset val="134"/>
      </rPr>
      <t>号</t>
    </r>
    <r>
      <rPr>
        <sz val="10"/>
        <rFont val="Times New Roman"/>
        <charset val="134"/>
      </rPr>
      <t>15.95</t>
    </r>
    <r>
      <rPr>
        <sz val="10"/>
        <rFont val="宋体"/>
        <charset val="134"/>
      </rPr>
      <t>千瓦分布式光伏发电项目</t>
    </r>
  </si>
  <si>
    <t>邓万良</t>
  </si>
  <si>
    <r>
      <rPr>
        <sz val="10"/>
        <rFont val="宋体"/>
        <charset val="134"/>
      </rPr>
      <t>邓万良佛山市南海区里水镇得胜南隅村石庙新村三巷</t>
    </r>
    <r>
      <rPr>
        <sz val="10"/>
        <rFont val="Times New Roman"/>
        <charset val="134"/>
      </rPr>
      <t>1</t>
    </r>
    <r>
      <rPr>
        <sz val="10"/>
        <rFont val="宋体"/>
        <charset val="134"/>
      </rPr>
      <t>号</t>
    </r>
    <r>
      <rPr>
        <sz val="10"/>
        <rFont val="Times New Roman"/>
        <charset val="134"/>
      </rPr>
      <t>12.88</t>
    </r>
    <r>
      <rPr>
        <sz val="10"/>
        <rFont val="宋体"/>
        <charset val="134"/>
      </rPr>
      <t>千瓦分布式光伏发电项目</t>
    </r>
  </si>
  <si>
    <t>邓贵兰</t>
  </si>
  <si>
    <r>
      <rPr>
        <sz val="10"/>
        <rFont val="宋体"/>
        <charset val="134"/>
      </rPr>
      <t>邓贵兰佛山市南海区大沥镇高边六溪村六溪大道新区</t>
    </r>
    <r>
      <rPr>
        <sz val="10"/>
        <rFont val="Times New Roman"/>
        <charset val="134"/>
      </rPr>
      <t>1</t>
    </r>
    <r>
      <rPr>
        <sz val="10"/>
        <rFont val="宋体"/>
        <charset val="134"/>
      </rPr>
      <t>号</t>
    </r>
    <r>
      <rPr>
        <sz val="10"/>
        <rFont val="Times New Roman"/>
        <charset val="134"/>
      </rPr>
      <t>23.01</t>
    </r>
    <r>
      <rPr>
        <sz val="10"/>
        <rFont val="宋体"/>
        <charset val="134"/>
      </rPr>
      <t>千瓦分布式光伏发电项目</t>
    </r>
  </si>
  <si>
    <t>黄幸临</t>
  </si>
  <si>
    <r>
      <rPr>
        <sz val="10"/>
        <rFont val="宋体"/>
        <charset val="134"/>
      </rPr>
      <t>黄幸临佛山市南海区里水镇白岗村黄张大街七巷</t>
    </r>
    <r>
      <rPr>
        <sz val="10"/>
        <rFont val="Times New Roman"/>
        <charset val="134"/>
      </rPr>
      <t>1</t>
    </r>
    <r>
      <rPr>
        <sz val="10"/>
        <rFont val="宋体"/>
        <charset val="134"/>
      </rPr>
      <t>号之一</t>
    </r>
    <r>
      <rPr>
        <sz val="10"/>
        <rFont val="Times New Roman"/>
        <charset val="134"/>
      </rPr>
      <t>5.31</t>
    </r>
    <r>
      <rPr>
        <sz val="10"/>
        <rFont val="宋体"/>
        <charset val="134"/>
      </rPr>
      <t>千瓦分布式光伏发电项目</t>
    </r>
  </si>
  <si>
    <t>张丽芳</t>
  </si>
  <si>
    <r>
      <rPr>
        <sz val="10"/>
        <rFont val="宋体"/>
        <charset val="134"/>
      </rPr>
      <t>张丽芳佛山市南海区西樵镇民乐陈家村四街</t>
    </r>
    <r>
      <rPr>
        <sz val="10"/>
        <rFont val="Times New Roman"/>
        <charset val="134"/>
      </rPr>
      <t>15</t>
    </r>
    <r>
      <rPr>
        <sz val="10"/>
        <rFont val="宋体"/>
        <charset val="134"/>
      </rPr>
      <t>号侧</t>
    </r>
    <r>
      <rPr>
        <sz val="10"/>
        <rFont val="Times New Roman"/>
        <charset val="134"/>
      </rPr>
      <t>14.79</t>
    </r>
    <r>
      <rPr>
        <sz val="10"/>
        <rFont val="宋体"/>
        <charset val="134"/>
      </rPr>
      <t>千瓦分布式光伏发电项目</t>
    </r>
  </si>
  <si>
    <t>梁家基</t>
  </si>
  <si>
    <r>
      <rPr>
        <sz val="10"/>
        <rFont val="宋体"/>
        <charset val="134"/>
      </rPr>
      <t>梁家基佛山市南海区西樵镇崇南涌口村一巷</t>
    </r>
    <r>
      <rPr>
        <sz val="10"/>
        <rFont val="Times New Roman"/>
        <charset val="134"/>
      </rPr>
      <t>5</t>
    </r>
    <r>
      <rPr>
        <sz val="10"/>
        <rFont val="宋体"/>
        <charset val="134"/>
      </rPr>
      <t>号</t>
    </r>
    <r>
      <rPr>
        <sz val="10"/>
        <rFont val="Times New Roman"/>
        <charset val="134"/>
      </rPr>
      <t>11.8</t>
    </r>
    <r>
      <rPr>
        <sz val="10"/>
        <rFont val="宋体"/>
        <charset val="134"/>
      </rPr>
      <t>千瓦分布式光伏发电项目</t>
    </r>
  </si>
  <si>
    <t>程达康</t>
  </si>
  <si>
    <r>
      <rPr>
        <sz val="10"/>
        <rFont val="宋体"/>
        <charset val="134"/>
      </rPr>
      <t>程达康佛山市南海区西樵镇民乐社区伊洛村新村南三街</t>
    </r>
    <r>
      <rPr>
        <sz val="10"/>
        <rFont val="Times New Roman"/>
        <charset val="134"/>
      </rPr>
      <t>9</t>
    </r>
    <r>
      <rPr>
        <sz val="10"/>
        <rFont val="宋体"/>
        <charset val="134"/>
      </rPr>
      <t>号</t>
    </r>
    <r>
      <rPr>
        <sz val="10"/>
        <rFont val="Times New Roman"/>
        <charset val="134"/>
      </rPr>
      <t>8.7</t>
    </r>
    <r>
      <rPr>
        <sz val="10"/>
        <rFont val="宋体"/>
        <charset val="134"/>
      </rPr>
      <t>千瓦分布式光伏发电项目</t>
    </r>
  </si>
  <si>
    <t>佛山市南海区洪森网络织造厂</t>
  </si>
  <si>
    <r>
      <rPr>
        <sz val="10"/>
        <rFont val="宋体"/>
        <charset val="134"/>
      </rPr>
      <t>佛山市南海区洪森网络织造厂</t>
    </r>
    <r>
      <rPr>
        <sz val="10"/>
        <rFont val="Times New Roman"/>
        <charset val="134"/>
      </rPr>
      <t>50KWp</t>
    </r>
    <r>
      <rPr>
        <sz val="10"/>
        <rFont val="宋体"/>
        <charset val="134"/>
      </rPr>
      <t>分布式光伏发电项目</t>
    </r>
  </si>
  <si>
    <t>广东大昌电器有限公司</t>
  </si>
  <si>
    <r>
      <rPr>
        <sz val="10"/>
        <rFont val="宋体"/>
        <charset val="134"/>
      </rPr>
      <t>广东大昌电器有限公司</t>
    </r>
    <r>
      <rPr>
        <sz val="10"/>
        <rFont val="Times New Roman"/>
        <charset val="134"/>
      </rPr>
      <t>300KWp</t>
    </r>
    <r>
      <rPr>
        <sz val="10"/>
        <rFont val="宋体"/>
        <charset val="134"/>
      </rPr>
      <t>分布式光伏发电项目</t>
    </r>
  </si>
  <si>
    <t>佛山市创峻能源有限公司</t>
  </si>
  <si>
    <r>
      <rPr>
        <sz val="10"/>
        <rFont val="宋体"/>
        <charset val="134"/>
      </rPr>
      <t>佛山市创峻新能源一期</t>
    </r>
    <r>
      <rPr>
        <sz val="10"/>
        <rFont val="Times New Roman"/>
        <charset val="134"/>
      </rPr>
      <t>340KWp</t>
    </r>
    <r>
      <rPr>
        <sz val="10"/>
        <rFont val="宋体"/>
        <charset val="134"/>
      </rPr>
      <t>光伏发电项目</t>
    </r>
  </si>
  <si>
    <t>佛山市华兴保温器皿有限公司</t>
  </si>
  <si>
    <t>佛山市华兴保温器皿有限公司分布式光伏发电项目</t>
  </si>
  <si>
    <t>佛山市华星五金电器有限公司</t>
  </si>
  <si>
    <t>佛山市华星威五金电器有限公司分布式光伏发电项目</t>
  </si>
  <si>
    <t>许伟洪</t>
  </si>
  <si>
    <r>
      <rPr>
        <sz val="10"/>
        <rFont val="宋体"/>
        <charset val="134"/>
      </rPr>
      <t>许伟洪佛山市南海区狮山镇兴贤村委会镇二村第五巷</t>
    </r>
    <r>
      <rPr>
        <sz val="10"/>
        <rFont val="Times New Roman"/>
        <charset val="134"/>
      </rPr>
      <t>7</t>
    </r>
    <r>
      <rPr>
        <sz val="10"/>
        <rFont val="宋体"/>
        <charset val="134"/>
      </rPr>
      <t>号</t>
    </r>
    <r>
      <rPr>
        <sz val="10"/>
        <rFont val="Times New Roman"/>
        <charset val="134"/>
      </rPr>
      <t>14</t>
    </r>
    <r>
      <rPr>
        <sz val="10"/>
        <rFont val="宋体"/>
        <charset val="134"/>
      </rPr>
      <t>千瓦分布式光伏发电项目</t>
    </r>
  </si>
  <si>
    <t>黄采卿</t>
  </si>
  <si>
    <r>
      <rPr>
        <sz val="10"/>
        <rFont val="宋体"/>
        <charset val="134"/>
      </rPr>
      <t>黄采卿佛山市南海区西樵镇大同一村井头街</t>
    </r>
    <r>
      <rPr>
        <sz val="10"/>
        <rFont val="Times New Roman"/>
        <charset val="134"/>
      </rPr>
      <t>51</t>
    </r>
    <r>
      <rPr>
        <sz val="10"/>
        <rFont val="宋体"/>
        <charset val="134"/>
      </rPr>
      <t>号</t>
    </r>
    <r>
      <rPr>
        <sz val="10"/>
        <rFont val="Times New Roman"/>
        <charset val="134"/>
      </rPr>
      <t>6</t>
    </r>
    <r>
      <rPr>
        <sz val="10"/>
        <rFont val="宋体"/>
        <charset val="134"/>
      </rPr>
      <t>千瓦分布式光伏发电项目</t>
    </r>
  </si>
  <si>
    <r>
      <rPr>
        <sz val="10"/>
        <rFont val="宋体"/>
        <charset val="134"/>
      </rPr>
      <t>何达鹏佛山市南海区桂城街平北社区六村大道十八巷</t>
    </r>
    <r>
      <rPr>
        <sz val="10"/>
        <rFont val="Times New Roman"/>
        <charset val="134"/>
      </rPr>
      <t>8</t>
    </r>
    <r>
      <rPr>
        <sz val="10"/>
        <rFont val="宋体"/>
        <charset val="134"/>
      </rPr>
      <t>号</t>
    </r>
    <r>
      <rPr>
        <sz val="10"/>
        <rFont val="Times New Roman"/>
        <charset val="134"/>
      </rPr>
      <t>9.45</t>
    </r>
    <r>
      <rPr>
        <sz val="10"/>
        <rFont val="宋体"/>
        <charset val="134"/>
      </rPr>
      <t>千瓦分布式光伏发电项目</t>
    </r>
  </si>
  <si>
    <t>区国彬</t>
  </si>
  <si>
    <r>
      <rPr>
        <sz val="10"/>
        <rFont val="宋体"/>
        <charset val="134"/>
      </rPr>
      <t>区国彬佛山市南海区西樵镇官山城区庆和街四巷</t>
    </r>
    <r>
      <rPr>
        <sz val="10"/>
        <rFont val="Times New Roman"/>
        <charset val="134"/>
      </rPr>
      <t>1</t>
    </r>
    <r>
      <rPr>
        <sz val="10"/>
        <rFont val="宋体"/>
        <charset val="134"/>
      </rPr>
      <t>号</t>
    </r>
    <r>
      <rPr>
        <sz val="10"/>
        <rFont val="Times New Roman"/>
        <charset val="134"/>
      </rPr>
      <t>9.45</t>
    </r>
    <r>
      <rPr>
        <sz val="10"/>
        <rFont val="宋体"/>
        <charset val="134"/>
      </rPr>
      <t>千瓦分布式光伏发电项目</t>
    </r>
  </si>
  <si>
    <t>杨倩文</t>
  </si>
  <si>
    <r>
      <rPr>
        <sz val="10"/>
        <rFont val="宋体"/>
        <charset val="134"/>
      </rPr>
      <t>杨倩文佛山市南海区罗村芦塘金湖新村五巷</t>
    </r>
    <r>
      <rPr>
        <sz val="10"/>
        <rFont val="Times New Roman"/>
        <charset val="134"/>
      </rPr>
      <t>1</t>
    </r>
    <r>
      <rPr>
        <sz val="10"/>
        <rFont val="宋体"/>
        <charset val="134"/>
      </rPr>
      <t>号</t>
    </r>
    <r>
      <rPr>
        <sz val="10"/>
        <rFont val="Times New Roman"/>
        <charset val="134"/>
      </rPr>
      <t>14.04</t>
    </r>
    <r>
      <rPr>
        <sz val="10"/>
        <rFont val="宋体"/>
        <charset val="134"/>
      </rPr>
      <t>千瓦分布式光伏发电项目</t>
    </r>
  </si>
  <si>
    <t>杨觉威</t>
  </si>
  <si>
    <t>潘有棉</t>
  </si>
  <si>
    <r>
      <rPr>
        <sz val="10"/>
        <rFont val="宋体"/>
        <charset val="134"/>
      </rPr>
      <t>潘大宏佛山市南海区西樵镇百西村头村东二区</t>
    </r>
    <r>
      <rPr>
        <sz val="10"/>
        <rFont val="Times New Roman"/>
        <charset val="134"/>
      </rPr>
      <t>7</t>
    </r>
    <r>
      <rPr>
        <sz val="10"/>
        <rFont val="宋体"/>
        <charset val="134"/>
      </rPr>
      <t>号</t>
    </r>
    <r>
      <rPr>
        <sz val="10"/>
        <rFont val="Times New Roman"/>
        <charset val="134"/>
      </rPr>
      <t>4.425</t>
    </r>
    <r>
      <rPr>
        <sz val="10"/>
        <rFont val="宋体"/>
        <charset val="134"/>
      </rPr>
      <t>千瓦分布式光伏发电项目</t>
    </r>
  </si>
  <si>
    <t>刘葵卿</t>
  </si>
  <si>
    <r>
      <rPr>
        <sz val="10"/>
        <rFont val="宋体"/>
        <charset val="134"/>
      </rPr>
      <t>刘葵卿佛山市南海区九江镇沙口横街</t>
    </r>
    <r>
      <rPr>
        <sz val="10"/>
        <rFont val="Times New Roman"/>
        <charset val="134"/>
      </rPr>
      <t>83</t>
    </r>
    <r>
      <rPr>
        <sz val="10"/>
        <rFont val="宋体"/>
        <charset val="134"/>
      </rPr>
      <t>号</t>
    </r>
    <r>
      <rPr>
        <sz val="10"/>
        <rFont val="Times New Roman"/>
        <charset val="134"/>
      </rPr>
      <t>14.7</t>
    </r>
    <r>
      <rPr>
        <sz val="10"/>
        <rFont val="宋体"/>
        <charset val="134"/>
      </rPr>
      <t>千瓦分布式光伏发电项目</t>
    </r>
  </si>
  <si>
    <t>刘继勇</t>
  </si>
  <si>
    <r>
      <rPr>
        <sz val="10"/>
        <rFont val="宋体"/>
        <charset val="134"/>
      </rPr>
      <t>刘继勇佛山市南海区九江镇下东南华村红星队</t>
    </r>
    <r>
      <rPr>
        <sz val="10"/>
        <rFont val="Times New Roman"/>
        <charset val="134"/>
      </rPr>
      <t>229</t>
    </r>
    <r>
      <rPr>
        <sz val="10"/>
        <rFont val="宋体"/>
        <charset val="134"/>
      </rPr>
      <t>号</t>
    </r>
    <r>
      <rPr>
        <sz val="10"/>
        <rFont val="Times New Roman"/>
        <charset val="134"/>
      </rPr>
      <t>15.3</t>
    </r>
    <r>
      <rPr>
        <sz val="10"/>
        <rFont val="宋体"/>
        <charset val="134"/>
      </rPr>
      <t>千瓦分布式光伏发电项目</t>
    </r>
  </si>
  <si>
    <t>关文基</t>
  </si>
  <si>
    <r>
      <rPr>
        <sz val="10"/>
        <rFont val="宋体"/>
        <charset val="134"/>
      </rPr>
      <t>关文基佛山市南海区九江镇南方金星村五星三队</t>
    </r>
    <r>
      <rPr>
        <sz val="10"/>
        <rFont val="Times New Roman"/>
        <charset val="134"/>
      </rPr>
      <t>139</t>
    </r>
    <r>
      <rPr>
        <sz val="10"/>
        <rFont val="宋体"/>
        <charset val="134"/>
      </rPr>
      <t>号</t>
    </r>
    <r>
      <rPr>
        <sz val="10"/>
        <rFont val="Times New Roman"/>
        <charset val="134"/>
      </rPr>
      <t>12</t>
    </r>
    <r>
      <rPr>
        <sz val="10"/>
        <rFont val="宋体"/>
        <charset val="134"/>
      </rPr>
      <t>千瓦分布式光伏发电项目</t>
    </r>
  </si>
  <si>
    <t>黄彩云</t>
  </si>
  <si>
    <r>
      <rPr>
        <sz val="10"/>
        <rFont val="宋体"/>
        <charset val="134"/>
      </rPr>
      <t>黄彩云佛山市南海区九江镇下西候王村南队</t>
    </r>
    <r>
      <rPr>
        <sz val="10"/>
        <rFont val="Times New Roman"/>
        <charset val="134"/>
      </rPr>
      <t>19</t>
    </r>
    <r>
      <rPr>
        <sz val="10"/>
        <rFont val="宋体"/>
        <charset val="134"/>
      </rPr>
      <t>号</t>
    </r>
    <r>
      <rPr>
        <sz val="10"/>
        <rFont val="Times New Roman"/>
        <charset val="134"/>
      </rPr>
      <t>20.4</t>
    </r>
    <r>
      <rPr>
        <sz val="10"/>
        <rFont val="宋体"/>
        <charset val="134"/>
      </rPr>
      <t>千瓦分布式光伏发电项目</t>
    </r>
  </si>
  <si>
    <t>何万林</t>
  </si>
  <si>
    <r>
      <rPr>
        <sz val="10"/>
        <rFont val="宋体"/>
        <charset val="134"/>
      </rPr>
      <t>何詠诗佛山市南海区大沥镇盐步河东南井村</t>
    </r>
    <r>
      <rPr>
        <sz val="10"/>
        <rFont val="Times New Roman"/>
        <charset val="134"/>
      </rPr>
      <t>217</t>
    </r>
    <r>
      <rPr>
        <sz val="10"/>
        <rFont val="宋体"/>
        <charset val="134"/>
      </rPr>
      <t>号</t>
    </r>
    <r>
      <rPr>
        <sz val="10"/>
        <rFont val="Times New Roman"/>
        <charset val="134"/>
      </rPr>
      <t>10.6</t>
    </r>
    <r>
      <rPr>
        <sz val="10"/>
        <rFont val="宋体"/>
        <charset val="134"/>
      </rPr>
      <t>千瓦分布式光伏发电项目</t>
    </r>
  </si>
  <si>
    <t>何詠诗</t>
  </si>
  <si>
    <r>
      <rPr>
        <sz val="10"/>
        <rFont val="宋体"/>
        <charset val="134"/>
      </rPr>
      <t>何詠诗佛山市南海区大沥镇盐步河东南井村</t>
    </r>
    <r>
      <rPr>
        <sz val="10"/>
        <rFont val="Times New Roman"/>
        <charset val="134"/>
      </rPr>
      <t>239</t>
    </r>
    <r>
      <rPr>
        <sz val="10"/>
        <rFont val="宋体"/>
        <charset val="134"/>
      </rPr>
      <t>号</t>
    </r>
    <r>
      <rPr>
        <sz val="10"/>
        <rFont val="Times New Roman"/>
        <charset val="134"/>
      </rPr>
      <t>10.6</t>
    </r>
    <r>
      <rPr>
        <sz val="10"/>
        <rFont val="宋体"/>
        <charset val="134"/>
      </rPr>
      <t>千瓦分布式光伏发电项目</t>
    </r>
  </si>
  <si>
    <t>梁秩同</t>
  </si>
  <si>
    <r>
      <rPr>
        <sz val="10"/>
        <rFont val="宋体"/>
        <charset val="134"/>
      </rPr>
      <t>梁秩同佛山市南海区西樵镇崇南斗头村西华苑</t>
    </r>
    <r>
      <rPr>
        <sz val="10"/>
        <rFont val="Times New Roman"/>
        <charset val="134"/>
      </rPr>
      <t>9</t>
    </r>
    <r>
      <rPr>
        <sz val="10"/>
        <rFont val="宋体"/>
        <charset val="134"/>
      </rPr>
      <t>号</t>
    </r>
    <r>
      <rPr>
        <sz val="10"/>
        <rFont val="Times New Roman"/>
        <charset val="134"/>
      </rPr>
      <t>15.39</t>
    </r>
    <r>
      <rPr>
        <sz val="10"/>
        <rFont val="宋体"/>
        <charset val="134"/>
      </rPr>
      <t>千瓦分布式光伏发电项目</t>
    </r>
  </si>
  <si>
    <t>梁庆驹</t>
  </si>
  <si>
    <r>
      <rPr>
        <sz val="10"/>
        <rFont val="宋体"/>
        <charset val="134"/>
      </rPr>
      <t>梁庆驹佛山市南海区西樵镇崇南北华新村宝福街</t>
    </r>
    <r>
      <rPr>
        <sz val="10"/>
        <rFont val="Times New Roman"/>
        <charset val="134"/>
      </rPr>
      <t>3</t>
    </r>
    <r>
      <rPr>
        <sz val="10"/>
        <rFont val="宋体"/>
        <charset val="134"/>
      </rPr>
      <t>号</t>
    </r>
    <r>
      <rPr>
        <sz val="10"/>
        <rFont val="Times New Roman"/>
        <charset val="134"/>
      </rPr>
      <t>19.875</t>
    </r>
    <r>
      <rPr>
        <sz val="10"/>
        <rFont val="宋体"/>
        <charset val="134"/>
      </rPr>
      <t>千瓦分布式光伏发电项目</t>
    </r>
  </si>
  <si>
    <t>李俭勤</t>
  </si>
  <si>
    <r>
      <rPr>
        <sz val="10"/>
        <rFont val="宋体"/>
        <charset val="134"/>
      </rPr>
      <t>李俭勤佛山市南海区九江镇沙头石江夏江村龙珠二巷</t>
    </r>
    <r>
      <rPr>
        <sz val="10"/>
        <rFont val="Times New Roman"/>
        <charset val="134"/>
      </rPr>
      <t>25</t>
    </r>
    <r>
      <rPr>
        <sz val="10"/>
        <rFont val="宋体"/>
        <charset val="134"/>
      </rPr>
      <t>号</t>
    </r>
    <r>
      <rPr>
        <sz val="10"/>
        <rFont val="Times New Roman"/>
        <charset val="134"/>
      </rPr>
      <t>9</t>
    </r>
    <r>
      <rPr>
        <sz val="10"/>
        <rFont val="宋体"/>
        <charset val="134"/>
      </rPr>
      <t>千瓦分布式光伏发电项目</t>
    </r>
  </si>
  <si>
    <t>关润余</t>
  </si>
  <si>
    <r>
      <rPr>
        <sz val="10"/>
        <rFont val="宋体"/>
        <charset val="134"/>
      </rPr>
      <t>关润余佛山市南海区九江镇上东三路村田北队</t>
    </r>
    <r>
      <rPr>
        <sz val="10"/>
        <rFont val="Times New Roman"/>
        <charset val="134"/>
      </rPr>
      <t>357</t>
    </r>
    <r>
      <rPr>
        <sz val="10"/>
        <rFont val="宋体"/>
        <charset val="134"/>
      </rPr>
      <t>号</t>
    </r>
    <r>
      <rPr>
        <sz val="10"/>
        <rFont val="Times New Roman"/>
        <charset val="134"/>
      </rPr>
      <t>8.64</t>
    </r>
    <r>
      <rPr>
        <sz val="10"/>
        <rFont val="宋体"/>
        <charset val="134"/>
      </rPr>
      <t>千瓦分布式光伏发电项目</t>
    </r>
  </si>
  <si>
    <t>关巧莲</t>
  </si>
  <si>
    <t>卢顺明</t>
  </si>
  <si>
    <r>
      <rPr>
        <sz val="10"/>
        <rFont val="宋体"/>
        <charset val="134"/>
      </rPr>
      <t>卢顺明佛山市南海区西樵镇二村社大桥北一巷一号</t>
    </r>
    <r>
      <rPr>
        <sz val="10"/>
        <rFont val="Times New Roman"/>
        <charset val="134"/>
      </rPr>
      <t>4.86</t>
    </r>
    <r>
      <rPr>
        <sz val="10"/>
        <rFont val="宋体"/>
        <charset val="134"/>
      </rPr>
      <t>千瓦分布式光伏发电项目</t>
    </r>
  </si>
  <si>
    <t>卢容根</t>
  </si>
  <si>
    <t>何卫安</t>
  </si>
  <si>
    <r>
      <rPr>
        <sz val="10"/>
        <rFont val="宋体"/>
        <charset val="134"/>
      </rPr>
      <t>麦雪贞佛山市南海区西樵镇江滨花园锦绣二街</t>
    </r>
    <r>
      <rPr>
        <sz val="10"/>
        <rFont val="Times New Roman"/>
        <charset val="134"/>
      </rPr>
      <t>13</t>
    </r>
    <r>
      <rPr>
        <sz val="10"/>
        <rFont val="宋体"/>
        <charset val="134"/>
      </rPr>
      <t>号</t>
    </r>
    <r>
      <rPr>
        <sz val="10"/>
        <rFont val="Times New Roman"/>
        <charset val="134"/>
      </rPr>
      <t>11.34</t>
    </r>
    <r>
      <rPr>
        <sz val="10"/>
        <rFont val="宋体"/>
        <charset val="134"/>
      </rPr>
      <t>千瓦分布式光伏发电项目</t>
    </r>
  </si>
  <si>
    <t>杨根祥</t>
  </si>
  <si>
    <r>
      <rPr>
        <sz val="10"/>
        <rFont val="宋体"/>
        <charset val="134"/>
      </rPr>
      <t>杨炜伟佛山市南海区罗村罗东新村南</t>
    </r>
    <r>
      <rPr>
        <sz val="10"/>
        <rFont val="Times New Roman"/>
        <charset val="134"/>
      </rPr>
      <t>4</t>
    </r>
    <r>
      <rPr>
        <sz val="10"/>
        <rFont val="宋体"/>
        <charset val="134"/>
      </rPr>
      <t>巷</t>
    </r>
    <r>
      <rPr>
        <sz val="10"/>
        <rFont val="Times New Roman"/>
        <charset val="134"/>
      </rPr>
      <t>5</t>
    </r>
    <r>
      <rPr>
        <sz val="10"/>
        <rFont val="宋体"/>
        <charset val="134"/>
      </rPr>
      <t>号</t>
    </r>
    <r>
      <rPr>
        <sz val="10"/>
        <rFont val="Times New Roman"/>
        <charset val="134"/>
      </rPr>
      <t>8</t>
    </r>
    <r>
      <rPr>
        <sz val="10"/>
        <rFont val="宋体"/>
        <charset val="134"/>
      </rPr>
      <t>千瓦分布式光伏发电项目</t>
    </r>
  </si>
  <si>
    <t>杨炜伟</t>
  </si>
  <si>
    <t>潘大兆</t>
  </si>
  <si>
    <r>
      <rPr>
        <sz val="10"/>
        <rFont val="宋体"/>
        <charset val="134"/>
      </rPr>
      <t>潘大兆佛山市南海区西樵镇百西村头村西低下圈</t>
    </r>
    <r>
      <rPr>
        <sz val="10"/>
        <rFont val="Times New Roman"/>
        <charset val="134"/>
      </rPr>
      <t>26</t>
    </r>
    <r>
      <rPr>
        <sz val="10"/>
        <rFont val="宋体"/>
        <charset val="134"/>
      </rPr>
      <t>号</t>
    </r>
    <r>
      <rPr>
        <sz val="10"/>
        <rFont val="Times New Roman"/>
        <charset val="134"/>
      </rPr>
      <t>13.92</t>
    </r>
    <r>
      <rPr>
        <sz val="10"/>
        <rFont val="宋体"/>
        <charset val="134"/>
      </rPr>
      <t>千瓦分布式光伏发电项目</t>
    </r>
  </si>
  <si>
    <t>关子维</t>
  </si>
  <si>
    <r>
      <rPr>
        <sz val="10"/>
        <rFont val="宋体"/>
        <charset val="134"/>
      </rPr>
      <t>关子维佛山市南海区九江镇下西翘南村大伸队</t>
    </r>
    <r>
      <rPr>
        <sz val="10"/>
        <rFont val="Times New Roman"/>
        <charset val="134"/>
      </rPr>
      <t>362</t>
    </r>
    <r>
      <rPr>
        <sz val="10"/>
        <rFont val="宋体"/>
        <charset val="134"/>
      </rPr>
      <t>号</t>
    </r>
    <r>
      <rPr>
        <sz val="10"/>
        <rFont val="Times New Roman"/>
        <charset val="134"/>
      </rPr>
      <t>7.29</t>
    </r>
    <r>
      <rPr>
        <sz val="10"/>
        <rFont val="宋体"/>
        <charset val="134"/>
      </rPr>
      <t>千瓦分布式光伏发电项目</t>
    </r>
  </si>
  <si>
    <r>
      <rPr>
        <sz val="10"/>
        <rFont val="宋体"/>
        <charset val="134"/>
      </rPr>
      <t>张以铿佛山市南海区西樵镇联新革新村清河三街</t>
    </r>
    <r>
      <rPr>
        <sz val="10"/>
        <rFont val="Times New Roman"/>
        <charset val="134"/>
      </rPr>
      <t>9</t>
    </r>
    <r>
      <rPr>
        <sz val="10"/>
        <rFont val="宋体"/>
        <charset val="134"/>
      </rPr>
      <t>号</t>
    </r>
    <r>
      <rPr>
        <sz val="10"/>
        <rFont val="Times New Roman"/>
        <charset val="134"/>
      </rPr>
      <t>15.66</t>
    </r>
    <r>
      <rPr>
        <sz val="10"/>
        <rFont val="宋体"/>
        <charset val="134"/>
      </rPr>
      <t>千瓦分布式光伏发电项目</t>
    </r>
  </si>
  <si>
    <t>陈媚珍</t>
  </si>
  <si>
    <r>
      <rPr>
        <sz val="10"/>
        <rFont val="宋体"/>
        <charset val="134"/>
      </rPr>
      <t>陈媚珍佛山市南海区沙头西桥楼涌新村六巷</t>
    </r>
    <r>
      <rPr>
        <sz val="10"/>
        <rFont val="Times New Roman"/>
        <charset val="134"/>
      </rPr>
      <t>3</t>
    </r>
    <r>
      <rPr>
        <sz val="10"/>
        <rFont val="宋体"/>
        <charset val="134"/>
      </rPr>
      <t>号</t>
    </r>
    <r>
      <rPr>
        <sz val="10"/>
        <rFont val="Times New Roman"/>
        <charset val="134"/>
      </rPr>
      <t>14</t>
    </r>
    <r>
      <rPr>
        <sz val="10"/>
        <rFont val="宋体"/>
        <charset val="134"/>
      </rPr>
      <t>千瓦分布式光伏发电项目</t>
    </r>
  </si>
  <si>
    <t>卢建强</t>
  </si>
  <si>
    <t>黎仕升</t>
  </si>
  <si>
    <r>
      <rPr>
        <sz val="10"/>
        <rFont val="宋体"/>
        <charset val="134"/>
      </rPr>
      <t>李淑群佛山市南海区丹灶镇金沙新安开发区新业路</t>
    </r>
    <r>
      <rPr>
        <sz val="10"/>
        <rFont val="Times New Roman"/>
        <charset val="134"/>
      </rPr>
      <t>11</t>
    </r>
    <r>
      <rPr>
        <sz val="10"/>
        <rFont val="宋体"/>
        <charset val="134"/>
      </rPr>
      <t>号</t>
    </r>
    <r>
      <rPr>
        <sz val="10"/>
        <rFont val="Times New Roman"/>
        <charset val="134"/>
      </rPr>
      <t>12</t>
    </r>
    <r>
      <rPr>
        <sz val="10"/>
        <rFont val="宋体"/>
        <charset val="134"/>
      </rPr>
      <t>千瓦分布式光伏发电项目</t>
    </r>
  </si>
  <si>
    <t>李淑群</t>
  </si>
  <si>
    <t>颜熙辉</t>
  </si>
  <si>
    <r>
      <rPr>
        <sz val="10"/>
        <rFont val="宋体"/>
        <charset val="134"/>
      </rPr>
      <t>李长根佛山市南海区西樵镇山根莘村二甲二巷</t>
    </r>
    <r>
      <rPr>
        <sz val="10"/>
        <rFont val="Times New Roman"/>
        <charset val="134"/>
      </rPr>
      <t>18</t>
    </r>
    <r>
      <rPr>
        <sz val="10"/>
        <rFont val="宋体"/>
        <charset val="134"/>
      </rPr>
      <t>号</t>
    </r>
    <r>
      <rPr>
        <sz val="10"/>
        <rFont val="Times New Roman"/>
        <charset val="134"/>
      </rPr>
      <t>13</t>
    </r>
    <r>
      <rPr>
        <sz val="10"/>
        <rFont val="宋体"/>
        <charset val="134"/>
      </rPr>
      <t>千瓦分布式光伏发电项目</t>
    </r>
  </si>
  <si>
    <t>李长根</t>
  </si>
  <si>
    <t>张家灶</t>
  </si>
  <si>
    <r>
      <rPr>
        <sz val="10"/>
        <rFont val="宋体"/>
        <charset val="134"/>
      </rPr>
      <t>张世添佛山市南海区西樵镇太平村</t>
    </r>
    <r>
      <rPr>
        <sz val="10"/>
        <rFont val="Times New Roman"/>
        <charset val="134"/>
      </rPr>
      <t>“</t>
    </r>
    <r>
      <rPr>
        <sz val="10"/>
        <rFont val="宋体"/>
        <charset val="134"/>
      </rPr>
      <t>国兴墩</t>
    </r>
    <r>
      <rPr>
        <sz val="10"/>
        <rFont val="Times New Roman"/>
        <charset val="134"/>
      </rPr>
      <t>”89</t>
    </r>
    <r>
      <rPr>
        <sz val="10"/>
        <rFont val="宋体"/>
        <charset val="134"/>
      </rPr>
      <t>千瓦分布式光伏发电项目</t>
    </r>
  </si>
  <si>
    <t>罗爱华</t>
  </si>
  <si>
    <r>
      <rPr>
        <sz val="10"/>
        <rFont val="宋体"/>
        <charset val="134"/>
      </rPr>
      <t>罗爱华佛山市南海区西樵镇大岸南队金花新村七巷</t>
    </r>
    <r>
      <rPr>
        <sz val="10"/>
        <rFont val="Times New Roman"/>
        <charset val="134"/>
      </rPr>
      <t>5</t>
    </r>
    <r>
      <rPr>
        <sz val="10"/>
        <rFont val="宋体"/>
        <charset val="134"/>
      </rPr>
      <t>号边</t>
    </r>
    <r>
      <rPr>
        <sz val="10"/>
        <rFont val="Times New Roman"/>
        <charset val="134"/>
      </rPr>
      <t>8.7</t>
    </r>
    <r>
      <rPr>
        <sz val="10"/>
        <rFont val="宋体"/>
        <charset val="134"/>
      </rPr>
      <t>千瓦分布式光伏发电项目</t>
    </r>
  </si>
  <si>
    <t>何显永</t>
  </si>
  <si>
    <t>徐敬培</t>
  </si>
  <si>
    <r>
      <rPr>
        <sz val="10"/>
        <rFont val="宋体"/>
        <charset val="134"/>
      </rPr>
      <t>徐敬培佛山市南海区狮山镇颜峰宁溪村十三巷</t>
    </r>
    <r>
      <rPr>
        <sz val="10"/>
        <rFont val="Times New Roman"/>
        <charset val="134"/>
      </rPr>
      <t>1</t>
    </r>
    <r>
      <rPr>
        <sz val="10"/>
        <rFont val="宋体"/>
        <charset val="134"/>
      </rPr>
      <t>号</t>
    </r>
    <r>
      <rPr>
        <sz val="10"/>
        <rFont val="Times New Roman"/>
        <charset val="134"/>
      </rPr>
      <t>4.275</t>
    </r>
    <r>
      <rPr>
        <sz val="10"/>
        <rFont val="宋体"/>
        <charset val="134"/>
      </rPr>
      <t>千瓦分布式光伏发电项目</t>
    </r>
  </si>
  <si>
    <t>黄培初</t>
  </si>
  <si>
    <r>
      <rPr>
        <sz val="10"/>
        <rFont val="宋体"/>
        <charset val="134"/>
      </rPr>
      <t>黄培初佛山市南海区九江镇水南罗客村安泰三巷</t>
    </r>
    <r>
      <rPr>
        <sz val="10"/>
        <rFont val="Times New Roman"/>
        <charset val="134"/>
      </rPr>
      <t>11</t>
    </r>
    <r>
      <rPr>
        <sz val="10"/>
        <rFont val="宋体"/>
        <charset val="134"/>
      </rPr>
      <t>号</t>
    </r>
    <r>
      <rPr>
        <sz val="10"/>
        <rFont val="Times New Roman"/>
        <charset val="134"/>
      </rPr>
      <t>11.21</t>
    </r>
    <r>
      <rPr>
        <sz val="10"/>
        <rFont val="宋体"/>
        <charset val="134"/>
      </rPr>
      <t>千瓦分布式光伏发电项目</t>
    </r>
  </si>
  <si>
    <t>李海洪</t>
  </si>
  <si>
    <r>
      <rPr>
        <sz val="10"/>
        <rFont val="宋体"/>
        <charset val="134"/>
      </rPr>
      <t>李海洪佛山市南海区九江镇沙头石江南边村世科里</t>
    </r>
    <r>
      <rPr>
        <sz val="10"/>
        <rFont val="Times New Roman"/>
        <charset val="134"/>
      </rPr>
      <t>12</t>
    </r>
    <r>
      <rPr>
        <sz val="10"/>
        <rFont val="宋体"/>
        <charset val="134"/>
      </rPr>
      <t>号</t>
    </r>
    <r>
      <rPr>
        <sz val="10"/>
        <rFont val="Times New Roman"/>
        <charset val="134"/>
      </rPr>
      <t>15</t>
    </r>
    <r>
      <rPr>
        <sz val="10"/>
        <rFont val="宋体"/>
        <charset val="134"/>
      </rPr>
      <t>千瓦分布式光伏发电项目</t>
    </r>
  </si>
  <si>
    <t>彭卓华</t>
  </si>
  <si>
    <r>
      <rPr>
        <sz val="10"/>
        <rFont val="宋体"/>
        <charset val="134"/>
      </rPr>
      <t>彭泽雄佛山市南海区桂城桂澜路桂海花园</t>
    </r>
    <r>
      <rPr>
        <sz val="10"/>
        <rFont val="Times New Roman"/>
        <charset val="134"/>
      </rPr>
      <t>1</t>
    </r>
    <r>
      <rPr>
        <sz val="10"/>
        <rFont val="宋体"/>
        <charset val="134"/>
      </rPr>
      <t>区</t>
    </r>
    <r>
      <rPr>
        <sz val="10"/>
        <rFont val="Times New Roman"/>
        <charset val="134"/>
      </rPr>
      <t>55</t>
    </r>
    <r>
      <rPr>
        <sz val="10"/>
        <rFont val="宋体"/>
        <charset val="134"/>
      </rPr>
      <t>号</t>
    </r>
    <r>
      <rPr>
        <sz val="10"/>
        <rFont val="Times New Roman"/>
        <charset val="134"/>
      </rPr>
      <t>4.13</t>
    </r>
    <r>
      <rPr>
        <sz val="10"/>
        <rFont val="宋体"/>
        <charset val="134"/>
      </rPr>
      <t>千瓦分布式光伏发电项目</t>
    </r>
  </si>
  <si>
    <t>彭泽雄</t>
  </si>
  <si>
    <t>蒙海金</t>
  </si>
  <si>
    <r>
      <rPr>
        <sz val="10"/>
        <rFont val="宋体"/>
        <charset val="134"/>
      </rPr>
      <t>蒙志颖佛山市南海区狮山镇罗村沙坑养正村南便片</t>
    </r>
    <r>
      <rPr>
        <sz val="10"/>
        <rFont val="Times New Roman"/>
        <charset val="134"/>
      </rPr>
      <t>4</t>
    </r>
    <r>
      <rPr>
        <sz val="10"/>
        <rFont val="宋体"/>
        <charset val="134"/>
      </rPr>
      <t>号</t>
    </r>
    <r>
      <rPr>
        <sz val="10"/>
        <rFont val="Times New Roman"/>
        <charset val="134"/>
      </rPr>
      <t>5.31</t>
    </r>
    <r>
      <rPr>
        <sz val="10"/>
        <rFont val="宋体"/>
        <charset val="134"/>
      </rPr>
      <t>千瓦分布式光伏发电项目</t>
    </r>
  </si>
  <si>
    <t>蒙志颖</t>
  </si>
  <si>
    <t>万伟豪</t>
  </si>
  <si>
    <r>
      <rPr>
        <sz val="10"/>
        <rFont val="宋体"/>
        <charset val="134"/>
      </rPr>
      <t>万伟豪佛山市南海区狮山镇松岗万石村委会万石村新区西一巷</t>
    </r>
    <r>
      <rPr>
        <sz val="10"/>
        <rFont val="Times New Roman"/>
        <charset val="134"/>
      </rPr>
      <t>1</t>
    </r>
    <r>
      <rPr>
        <sz val="10"/>
        <rFont val="宋体"/>
        <charset val="134"/>
      </rPr>
      <t>号</t>
    </r>
    <r>
      <rPr>
        <sz val="10"/>
        <rFont val="Times New Roman"/>
        <charset val="134"/>
      </rPr>
      <t>3.54</t>
    </r>
    <r>
      <rPr>
        <sz val="10"/>
        <rFont val="宋体"/>
        <charset val="134"/>
      </rPr>
      <t>千瓦分布式光伏发电项目</t>
    </r>
  </si>
  <si>
    <t>万锦祥</t>
  </si>
  <si>
    <t>孔祥挺</t>
  </si>
  <si>
    <r>
      <rPr>
        <sz val="10"/>
        <rFont val="宋体"/>
        <charset val="134"/>
      </rPr>
      <t>孔祥挺佛山市南海区里水镇和顺共同孔村南街二巷</t>
    </r>
    <r>
      <rPr>
        <sz val="10"/>
        <rFont val="Times New Roman"/>
        <charset val="134"/>
      </rPr>
      <t>9</t>
    </r>
    <r>
      <rPr>
        <sz val="10"/>
        <rFont val="宋体"/>
        <charset val="134"/>
      </rPr>
      <t>号</t>
    </r>
    <r>
      <rPr>
        <sz val="10"/>
        <rFont val="Times New Roman"/>
        <charset val="134"/>
      </rPr>
      <t>4.13</t>
    </r>
    <r>
      <rPr>
        <sz val="10"/>
        <rFont val="宋体"/>
        <charset val="134"/>
      </rPr>
      <t>千瓦分布式光伏发电项目</t>
    </r>
  </si>
  <si>
    <t>孔繁勉</t>
  </si>
  <si>
    <t>郭珍</t>
  </si>
  <si>
    <r>
      <rPr>
        <sz val="10"/>
        <rFont val="宋体"/>
        <charset val="134"/>
      </rPr>
      <t>何兆生佛山市南海区桂城叠北村民委员会东胜村民小组</t>
    </r>
    <r>
      <rPr>
        <sz val="10"/>
        <rFont val="Times New Roman"/>
        <charset val="134"/>
      </rPr>
      <t>113</t>
    </r>
    <r>
      <rPr>
        <sz val="10"/>
        <rFont val="宋体"/>
        <charset val="134"/>
      </rPr>
      <t>号之二</t>
    </r>
    <r>
      <rPr>
        <sz val="10"/>
        <rFont val="Times New Roman"/>
        <charset val="134"/>
      </rPr>
      <t>5.9</t>
    </r>
    <r>
      <rPr>
        <sz val="10"/>
        <rFont val="宋体"/>
        <charset val="134"/>
      </rPr>
      <t>千瓦分布式光伏发电项目</t>
    </r>
  </si>
  <si>
    <t>林丽燕</t>
  </si>
  <si>
    <r>
      <rPr>
        <sz val="10"/>
        <rFont val="宋体"/>
        <charset val="134"/>
      </rPr>
      <t>林丽燕佛山市南海区里水镇北沙鹤暧岗村鹤北七巷</t>
    </r>
    <r>
      <rPr>
        <sz val="10"/>
        <rFont val="Times New Roman"/>
        <charset val="134"/>
      </rPr>
      <t>1</t>
    </r>
    <r>
      <rPr>
        <sz val="10"/>
        <rFont val="宋体"/>
        <charset val="134"/>
      </rPr>
      <t>号</t>
    </r>
    <r>
      <rPr>
        <sz val="10"/>
        <rFont val="Times New Roman"/>
        <charset val="134"/>
      </rPr>
      <t>11</t>
    </r>
    <r>
      <rPr>
        <sz val="10"/>
        <rFont val="宋体"/>
        <charset val="134"/>
      </rPr>
      <t>千瓦分布式光伏发电项目</t>
    </r>
  </si>
  <si>
    <t>谭浩林</t>
  </si>
  <si>
    <r>
      <rPr>
        <sz val="10"/>
        <rFont val="宋体"/>
        <charset val="134"/>
      </rPr>
      <t>谭浩林佛山市南海区大沥镇盐步联安谭约西村</t>
    </r>
    <r>
      <rPr>
        <sz val="10"/>
        <rFont val="Times New Roman"/>
        <charset val="134"/>
      </rPr>
      <t>61</t>
    </r>
    <r>
      <rPr>
        <sz val="10"/>
        <rFont val="宋体"/>
        <charset val="134"/>
      </rPr>
      <t>号</t>
    </r>
    <r>
      <rPr>
        <sz val="10"/>
        <rFont val="Times New Roman"/>
        <charset val="134"/>
      </rPr>
      <t>11.39</t>
    </r>
    <r>
      <rPr>
        <sz val="10"/>
        <rFont val="宋体"/>
        <charset val="134"/>
      </rPr>
      <t>千瓦分布式光伏发电项目</t>
    </r>
  </si>
  <si>
    <t>梁庆根</t>
  </si>
  <si>
    <r>
      <rPr>
        <sz val="10"/>
        <rFont val="宋体"/>
        <charset val="134"/>
      </rPr>
      <t>梁庆根佛山市南海区狮山镇狮南大江社三村物华里</t>
    </r>
    <r>
      <rPr>
        <sz val="10"/>
        <rFont val="Times New Roman"/>
        <charset val="134"/>
      </rPr>
      <t>13</t>
    </r>
    <r>
      <rPr>
        <sz val="10"/>
        <rFont val="宋体"/>
        <charset val="134"/>
      </rPr>
      <t>号</t>
    </r>
    <r>
      <rPr>
        <sz val="10"/>
        <rFont val="Times New Roman"/>
        <charset val="134"/>
      </rPr>
      <t>17.38</t>
    </r>
    <r>
      <rPr>
        <sz val="10"/>
        <rFont val="宋体"/>
        <charset val="134"/>
      </rPr>
      <t>千瓦分布式光伏发电项目</t>
    </r>
  </si>
  <si>
    <t>卢妙琼</t>
  </si>
  <si>
    <r>
      <rPr>
        <sz val="10"/>
        <rFont val="宋体"/>
        <charset val="134"/>
      </rPr>
      <t>卢妙琼佛山市南海区里水镇和顺沿江北路三巷</t>
    </r>
    <r>
      <rPr>
        <sz val="10"/>
        <rFont val="Times New Roman"/>
        <charset val="134"/>
      </rPr>
      <t>9</t>
    </r>
    <r>
      <rPr>
        <sz val="10"/>
        <rFont val="宋体"/>
        <charset val="134"/>
      </rPr>
      <t>号</t>
    </r>
    <r>
      <rPr>
        <sz val="10"/>
        <rFont val="Times New Roman"/>
        <charset val="134"/>
      </rPr>
      <t>10.15</t>
    </r>
    <r>
      <rPr>
        <sz val="10"/>
        <rFont val="宋体"/>
        <charset val="134"/>
      </rPr>
      <t>千瓦分布式光伏发电项目</t>
    </r>
  </si>
  <si>
    <t>梁颂贤</t>
  </si>
  <si>
    <r>
      <rPr>
        <sz val="10"/>
        <rFont val="宋体"/>
        <charset val="134"/>
      </rPr>
      <t>梁颂贤佛山市南海区里水镇和顺市场一路</t>
    </r>
    <r>
      <rPr>
        <sz val="10"/>
        <rFont val="Times New Roman"/>
        <charset val="134"/>
      </rPr>
      <t>16</t>
    </r>
    <r>
      <rPr>
        <sz val="10"/>
        <rFont val="宋体"/>
        <charset val="134"/>
      </rPr>
      <t>号</t>
    </r>
    <r>
      <rPr>
        <sz val="10"/>
        <rFont val="Times New Roman"/>
        <charset val="134"/>
      </rPr>
      <t>19.95</t>
    </r>
    <r>
      <rPr>
        <sz val="10"/>
        <rFont val="宋体"/>
        <charset val="134"/>
      </rPr>
      <t>千瓦分布式光伏发电项目</t>
    </r>
  </si>
  <si>
    <t>张德生</t>
  </si>
  <si>
    <r>
      <rPr>
        <sz val="10"/>
        <rFont val="宋体"/>
        <charset val="134"/>
      </rPr>
      <t>张德生佛山市南海区九江镇上东沙村永红队</t>
    </r>
    <r>
      <rPr>
        <sz val="10"/>
        <rFont val="Times New Roman"/>
        <charset val="134"/>
      </rPr>
      <t>54</t>
    </r>
    <r>
      <rPr>
        <sz val="10"/>
        <rFont val="宋体"/>
        <charset val="134"/>
      </rPr>
      <t>号</t>
    </r>
    <r>
      <rPr>
        <sz val="10"/>
        <rFont val="Times New Roman"/>
        <charset val="134"/>
      </rPr>
      <t>14</t>
    </r>
    <r>
      <rPr>
        <sz val="10"/>
        <rFont val="宋体"/>
        <charset val="134"/>
      </rPr>
      <t>千瓦分布式光伏发电项目</t>
    </r>
  </si>
  <si>
    <t>周国全</t>
  </si>
  <si>
    <r>
      <rPr>
        <sz val="10"/>
        <rFont val="宋体"/>
        <charset val="134"/>
      </rPr>
      <t>周国全佛山市南海区桂城街平西社区上海大道十八巷</t>
    </r>
    <r>
      <rPr>
        <sz val="10"/>
        <rFont val="Times New Roman"/>
        <charset val="134"/>
      </rPr>
      <t>11</t>
    </r>
    <r>
      <rPr>
        <sz val="10"/>
        <rFont val="宋体"/>
        <charset val="134"/>
      </rPr>
      <t>号</t>
    </r>
    <r>
      <rPr>
        <sz val="10"/>
        <rFont val="Times New Roman"/>
        <charset val="134"/>
      </rPr>
      <t>23.94</t>
    </r>
    <r>
      <rPr>
        <sz val="10"/>
        <rFont val="宋体"/>
        <charset val="134"/>
      </rPr>
      <t>千瓦分布式光伏发电项目</t>
    </r>
  </si>
  <si>
    <t>陈颂滔</t>
  </si>
  <si>
    <r>
      <rPr>
        <sz val="10"/>
        <rFont val="宋体"/>
        <charset val="134"/>
      </rPr>
      <t>陈颂滔佛山市南海区大沥镇东秀亨漖村三房厅街</t>
    </r>
    <r>
      <rPr>
        <sz val="10"/>
        <rFont val="Times New Roman"/>
        <charset val="134"/>
      </rPr>
      <t>16</t>
    </r>
    <r>
      <rPr>
        <sz val="10"/>
        <rFont val="宋体"/>
        <charset val="134"/>
      </rPr>
      <t>号</t>
    </r>
    <r>
      <rPr>
        <sz val="10"/>
        <rFont val="Times New Roman"/>
        <charset val="134"/>
      </rPr>
      <t>9.28</t>
    </r>
    <r>
      <rPr>
        <sz val="10"/>
        <rFont val="宋体"/>
        <charset val="134"/>
      </rPr>
      <t>千瓦分布式光伏发电项目</t>
    </r>
  </si>
  <si>
    <t>张景明</t>
  </si>
  <si>
    <r>
      <rPr>
        <sz val="10"/>
        <rFont val="宋体"/>
        <charset val="134"/>
      </rPr>
      <t>张景明佛山市南海区狮山镇横岗马洞村三巷</t>
    </r>
    <r>
      <rPr>
        <sz val="10"/>
        <rFont val="Times New Roman"/>
        <charset val="134"/>
      </rPr>
      <t>11</t>
    </r>
    <r>
      <rPr>
        <sz val="10"/>
        <rFont val="宋体"/>
        <charset val="134"/>
      </rPr>
      <t>号</t>
    </r>
    <r>
      <rPr>
        <sz val="10"/>
        <rFont val="Times New Roman"/>
        <charset val="134"/>
      </rPr>
      <t>20</t>
    </r>
    <r>
      <rPr>
        <sz val="10"/>
        <rFont val="宋体"/>
        <charset val="134"/>
      </rPr>
      <t>千瓦分布式光伏发电项目</t>
    </r>
  </si>
  <si>
    <t>许绍英</t>
  </si>
  <si>
    <r>
      <rPr>
        <sz val="10"/>
        <rFont val="宋体"/>
        <charset val="134"/>
      </rPr>
      <t>许绍英佛山市南海区狮山镇兴贤下北村下街</t>
    </r>
    <r>
      <rPr>
        <sz val="10"/>
        <rFont val="Times New Roman"/>
        <charset val="134"/>
      </rPr>
      <t>8</t>
    </r>
    <r>
      <rPr>
        <sz val="10"/>
        <rFont val="宋体"/>
        <charset val="134"/>
      </rPr>
      <t>号</t>
    </r>
    <r>
      <rPr>
        <sz val="10"/>
        <rFont val="Times New Roman"/>
        <charset val="134"/>
      </rPr>
      <t>14.28</t>
    </r>
    <r>
      <rPr>
        <sz val="10"/>
        <rFont val="宋体"/>
        <charset val="134"/>
      </rPr>
      <t>千瓦分布式光伏发电项目</t>
    </r>
  </si>
  <si>
    <t>孔令楠</t>
  </si>
  <si>
    <r>
      <rPr>
        <sz val="10"/>
        <rFont val="宋体"/>
        <charset val="134"/>
      </rPr>
      <t>孔令楠佛山市南海区桂城叠南东风村</t>
    </r>
    <r>
      <rPr>
        <sz val="10"/>
        <rFont val="Times New Roman"/>
        <charset val="134"/>
      </rPr>
      <t>218</t>
    </r>
    <r>
      <rPr>
        <sz val="10"/>
        <rFont val="宋体"/>
        <charset val="134"/>
      </rPr>
      <t>号</t>
    </r>
    <r>
      <rPr>
        <sz val="10"/>
        <rFont val="Times New Roman"/>
        <charset val="134"/>
      </rPr>
      <t>5.98</t>
    </r>
    <r>
      <rPr>
        <sz val="10"/>
        <rFont val="宋体"/>
        <charset val="134"/>
      </rPr>
      <t>千瓦分布式光伏发电项目</t>
    </r>
  </si>
  <si>
    <t>邹洁洪</t>
  </si>
  <si>
    <r>
      <rPr>
        <sz val="10"/>
        <rFont val="宋体"/>
        <charset val="134"/>
      </rPr>
      <t>邹洁洪佛山市南海区里水镇逢涌逢涌新村五巷</t>
    </r>
    <r>
      <rPr>
        <sz val="10"/>
        <rFont val="Times New Roman"/>
        <charset val="134"/>
      </rPr>
      <t>28</t>
    </r>
    <r>
      <rPr>
        <sz val="10"/>
        <rFont val="宋体"/>
        <charset val="134"/>
      </rPr>
      <t>号</t>
    </r>
    <r>
      <rPr>
        <sz val="10"/>
        <rFont val="Times New Roman"/>
        <charset val="134"/>
      </rPr>
      <t>20</t>
    </r>
    <r>
      <rPr>
        <sz val="10"/>
        <rFont val="宋体"/>
        <charset val="134"/>
      </rPr>
      <t>千瓦分布式光伏发电项目</t>
    </r>
  </si>
  <si>
    <t>梁勤佳</t>
  </si>
  <si>
    <r>
      <rPr>
        <sz val="10"/>
        <rFont val="宋体"/>
        <charset val="134"/>
      </rPr>
      <t>梁勤佳佛山市南海区狮山镇狮南大江社三村新村街</t>
    </r>
    <r>
      <rPr>
        <sz val="10"/>
        <rFont val="Times New Roman"/>
        <charset val="134"/>
      </rPr>
      <t>16</t>
    </r>
    <r>
      <rPr>
        <sz val="10"/>
        <rFont val="宋体"/>
        <charset val="134"/>
      </rPr>
      <t>号之一</t>
    </r>
    <r>
      <rPr>
        <sz val="10"/>
        <rFont val="Times New Roman"/>
        <charset val="134"/>
      </rPr>
      <t>18.24</t>
    </r>
    <r>
      <rPr>
        <sz val="10"/>
        <rFont val="宋体"/>
        <charset val="134"/>
      </rPr>
      <t>千瓦分布式光伏发电项目</t>
    </r>
  </si>
  <si>
    <t>关玉枝</t>
  </si>
  <si>
    <r>
      <rPr>
        <sz val="10"/>
        <rFont val="宋体"/>
        <charset val="134"/>
      </rPr>
      <t>李炽章佛山市南海区狮山镇松岗松晖路桃晖一区二巷</t>
    </r>
    <r>
      <rPr>
        <sz val="10"/>
        <rFont val="Times New Roman"/>
        <charset val="134"/>
      </rPr>
      <t>6</t>
    </r>
    <r>
      <rPr>
        <sz val="10"/>
        <rFont val="宋体"/>
        <charset val="134"/>
      </rPr>
      <t>号</t>
    </r>
    <r>
      <rPr>
        <sz val="10"/>
        <rFont val="Times New Roman"/>
        <charset val="134"/>
      </rPr>
      <t>14.79</t>
    </r>
    <r>
      <rPr>
        <sz val="10"/>
        <rFont val="宋体"/>
        <charset val="134"/>
      </rPr>
      <t>千瓦分布式光伏发电项目</t>
    </r>
  </si>
  <si>
    <t>梁卓华</t>
  </si>
  <si>
    <r>
      <rPr>
        <sz val="10"/>
        <rFont val="宋体"/>
        <charset val="134"/>
      </rPr>
      <t>梁卓华佛山市南海区大沥镇谢边石一村西便街一巷</t>
    </r>
    <r>
      <rPr>
        <sz val="10"/>
        <rFont val="Times New Roman"/>
        <charset val="134"/>
      </rPr>
      <t>14</t>
    </r>
    <r>
      <rPr>
        <sz val="10"/>
        <rFont val="宋体"/>
        <charset val="134"/>
      </rPr>
      <t>号</t>
    </r>
    <r>
      <rPr>
        <sz val="10"/>
        <rFont val="Times New Roman"/>
        <charset val="134"/>
      </rPr>
      <t>12.54</t>
    </r>
    <r>
      <rPr>
        <sz val="10"/>
        <rFont val="宋体"/>
        <charset val="134"/>
      </rPr>
      <t>千瓦分布式光伏发电项目</t>
    </r>
  </si>
  <si>
    <t>梁伟伦</t>
  </si>
  <si>
    <r>
      <rPr>
        <sz val="10"/>
        <rFont val="宋体"/>
        <charset val="134"/>
      </rPr>
      <t>梁伟伦佛山市南海区狮山镇谭边村校园新区四巷</t>
    </r>
    <r>
      <rPr>
        <sz val="10"/>
        <rFont val="Times New Roman"/>
        <charset val="134"/>
      </rPr>
      <t>16</t>
    </r>
    <r>
      <rPr>
        <sz val="10"/>
        <rFont val="宋体"/>
        <charset val="134"/>
      </rPr>
      <t>号</t>
    </r>
    <r>
      <rPr>
        <sz val="10"/>
        <rFont val="Times New Roman"/>
        <charset val="134"/>
      </rPr>
      <t>15.39</t>
    </r>
    <r>
      <rPr>
        <sz val="10"/>
        <rFont val="宋体"/>
        <charset val="134"/>
      </rPr>
      <t>千瓦分布式光伏发电项目</t>
    </r>
  </si>
  <si>
    <t>梁叶兴</t>
  </si>
  <si>
    <r>
      <rPr>
        <sz val="10"/>
        <rFont val="宋体"/>
        <charset val="134"/>
      </rPr>
      <t>梁叶兴佛山市南海区小塘狮南大江社一村新村街</t>
    </r>
    <r>
      <rPr>
        <sz val="10"/>
        <rFont val="Times New Roman"/>
        <charset val="134"/>
      </rPr>
      <t>4</t>
    </r>
    <r>
      <rPr>
        <sz val="10"/>
        <rFont val="宋体"/>
        <charset val="134"/>
      </rPr>
      <t>号</t>
    </r>
    <r>
      <rPr>
        <sz val="10"/>
        <rFont val="Times New Roman"/>
        <charset val="134"/>
      </rPr>
      <t>13.11</t>
    </r>
    <r>
      <rPr>
        <sz val="10"/>
        <rFont val="宋体"/>
        <charset val="134"/>
      </rPr>
      <t>千瓦分布式光伏发电项目</t>
    </r>
  </si>
  <si>
    <t>刘尚珍</t>
  </si>
  <si>
    <r>
      <rPr>
        <sz val="10"/>
        <rFont val="宋体"/>
        <charset val="134"/>
      </rPr>
      <t>刘志昌佛山市南海区狮山镇官窑社区居委会厚东村南十二巷</t>
    </r>
    <r>
      <rPr>
        <sz val="10"/>
        <rFont val="Times New Roman"/>
        <charset val="134"/>
      </rPr>
      <t>9</t>
    </r>
    <r>
      <rPr>
        <sz val="10"/>
        <rFont val="宋体"/>
        <charset val="134"/>
      </rPr>
      <t>号</t>
    </r>
    <r>
      <rPr>
        <sz val="10"/>
        <rFont val="Times New Roman"/>
        <charset val="134"/>
      </rPr>
      <t>13.68</t>
    </r>
    <r>
      <rPr>
        <sz val="10"/>
        <rFont val="宋体"/>
        <charset val="134"/>
      </rPr>
      <t>千瓦分布式光伏发电项目</t>
    </r>
  </si>
  <si>
    <t>邓弼</t>
  </si>
  <si>
    <r>
      <rPr>
        <sz val="10"/>
        <rFont val="宋体"/>
        <charset val="134"/>
      </rPr>
      <t>邓弼佛山市南海区里水镇草场村草场大街七巷</t>
    </r>
    <r>
      <rPr>
        <sz val="10"/>
        <rFont val="Times New Roman"/>
        <charset val="134"/>
      </rPr>
      <t>4</t>
    </r>
    <r>
      <rPr>
        <sz val="10"/>
        <rFont val="宋体"/>
        <charset val="134"/>
      </rPr>
      <t>号</t>
    </r>
    <r>
      <rPr>
        <sz val="10"/>
        <rFont val="Times New Roman"/>
        <charset val="134"/>
      </rPr>
      <t>14.25</t>
    </r>
    <r>
      <rPr>
        <sz val="10"/>
        <rFont val="宋体"/>
        <charset val="134"/>
      </rPr>
      <t>千瓦分布式光伏发电项目</t>
    </r>
  </si>
  <si>
    <t>梁首羿</t>
  </si>
  <si>
    <r>
      <rPr>
        <sz val="10"/>
        <rFont val="宋体"/>
        <charset val="134"/>
      </rPr>
      <t>梁首羿佛山市南海区黄岐岐南新村九巷</t>
    </r>
    <r>
      <rPr>
        <sz val="10"/>
        <rFont val="Times New Roman"/>
        <charset val="134"/>
      </rPr>
      <t>3</t>
    </r>
    <r>
      <rPr>
        <sz val="10"/>
        <rFont val="宋体"/>
        <charset val="134"/>
      </rPr>
      <t>号</t>
    </r>
    <r>
      <rPr>
        <sz val="10"/>
        <rFont val="Times New Roman"/>
        <charset val="134"/>
      </rPr>
      <t>10.44</t>
    </r>
    <r>
      <rPr>
        <sz val="10"/>
        <rFont val="宋体"/>
        <charset val="134"/>
      </rPr>
      <t>千瓦分布式光伏发电项目</t>
    </r>
  </si>
  <si>
    <t>蔡瑞明</t>
  </si>
  <si>
    <r>
      <rPr>
        <sz val="10"/>
        <rFont val="宋体"/>
        <charset val="134"/>
      </rPr>
      <t>蔡瑞明佛山市南海区罗村上柏蔡边</t>
    </r>
    <r>
      <rPr>
        <sz val="10"/>
        <rFont val="Times New Roman"/>
        <charset val="134"/>
      </rPr>
      <t>7.98</t>
    </r>
    <r>
      <rPr>
        <sz val="10"/>
        <rFont val="宋体"/>
        <charset val="134"/>
      </rPr>
      <t>千瓦分布式光伏发电项目</t>
    </r>
  </si>
  <si>
    <t>白焕娣</t>
  </si>
  <si>
    <r>
      <rPr>
        <sz val="10"/>
        <rFont val="宋体"/>
        <charset val="134"/>
      </rPr>
      <t>白焕娣佛山市南海区罗村街道上柏西三村丹桂里</t>
    </r>
    <r>
      <rPr>
        <sz val="10"/>
        <rFont val="Times New Roman"/>
        <charset val="134"/>
      </rPr>
      <t>4</t>
    </r>
    <r>
      <rPr>
        <sz val="10"/>
        <rFont val="宋体"/>
        <charset val="134"/>
      </rPr>
      <t>号</t>
    </r>
    <r>
      <rPr>
        <sz val="10"/>
        <rFont val="Times New Roman"/>
        <charset val="134"/>
      </rPr>
      <t>14.25</t>
    </r>
    <r>
      <rPr>
        <sz val="10"/>
        <rFont val="宋体"/>
        <charset val="134"/>
      </rPr>
      <t>千瓦分布式光伏发电项目</t>
    </r>
  </si>
  <si>
    <t>冯仪</t>
  </si>
  <si>
    <r>
      <rPr>
        <sz val="10"/>
        <rFont val="宋体"/>
        <charset val="134"/>
      </rPr>
      <t>冯仪佛山市南海区狮山罗村街道塱沙南星村二队西区</t>
    </r>
    <r>
      <rPr>
        <sz val="10"/>
        <rFont val="Times New Roman"/>
        <charset val="134"/>
      </rPr>
      <t>172</t>
    </r>
    <r>
      <rPr>
        <sz val="10"/>
        <rFont val="宋体"/>
        <charset val="134"/>
      </rPr>
      <t>号</t>
    </r>
    <r>
      <rPr>
        <sz val="10"/>
        <rFont val="Times New Roman"/>
        <charset val="134"/>
      </rPr>
      <t>15</t>
    </r>
    <r>
      <rPr>
        <sz val="10"/>
        <rFont val="宋体"/>
        <charset val="134"/>
      </rPr>
      <t>千瓦分布式光伏发电项目</t>
    </r>
  </si>
  <si>
    <t>何耀华</t>
  </si>
  <si>
    <r>
      <rPr>
        <sz val="10"/>
        <rFont val="宋体"/>
        <charset val="134"/>
      </rPr>
      <t>何耀华佛山市南海区大沥镇黄岐沙溪路东横十巷</t>
    </r>
    <r>
      <rPr>
        <sz val="10"/>
        <rFont val="Times New Roman"/>
        <charset val="134"/>
      </rPr>
      <t>1</t>
    </r>
    <r>
      <rPr>
        <sz val="10"/>
        <rFont val="宋体"/>
        <charset val="134"/>
      </rPr>
      <t>号</t>
    </r>
    <r>
      <rPr>
        <sz val="10"/>
        <rFont val="Times New Roman"/>
        <charset val="134"/>
      </rPr>
      <t>13.05</t>
    </r>
    <r>
      <rPr>
        <sz val="10"/>
        <rFont val="宋体"/>
        <charset val="134"/>
      </rPr>
      <t>千瓦分布式光伏发电项目</t>
    </r>
  </si>
  <si>
    <t>唐赐景</t>
  </si>
  <si>
    <r>
      <rPr>
        <sz val="10"/>
        <rFont val="宋体"/>
        <charset val="134"/>
      </rPr>
      <t>唐赐景佛山市南海区和顺鹤峰高边村西新一街一巷</t>
    </r>
    <r>
      <rPr>
        <sz val="10"/>
        <rFont val="Times New Roman"/>
        <charset val="134"/>
      </rPr>
      <t>13</t>
    </r>
    <r>
      <rPr>
        <sz val="10"/>
        <rFont val="宋体"/>
        <charset val="134"/>
      </rPr>
      <t>号</t>
    </r>
    <r>
      <rPr>
        <sz val="10"/>
        <rFont val="Times New Roman"/>
        <charset val="134"/>
      </rPr>
      <t>20</t>
    </r>
    <r>
      <rPr>
        <sz val="10"/>
        <rFont val="宋体"/>
        <charset val="134"/>
      </rPr>
      <t>千瓦分布式光伏发电项目</t>
    </r>
  </si>
  <si>
    <t>徐广伟</t>
  </si>
  <si>
    <r>
      <rPr>
        <sz val="10"/>
        <rFont val="宋体"/>
        <charset val="134"/>
      </rPr>
      <t>徐广伟佛山市南海区丹灶镇金沙西联二甲村新村东二巷</t>
    </r>
    <r>
      <rPr>
        <sz val="10"/>
        <rFont val="Times New Roman"/>
        <charset val="134"/>
      </rPr>
      <t>1</t>
    </r>
    <r>
      <rPr>
        <sz val="10"/>
        <rFont val="宋体"/>
        <charset val="134"/>
      </rPr>
      <t>号</t>
    </r>
    <r>
      <rPr>
        <sz val="10"/>
        <rFont val="Times New Roman"/>
        <charset val="134"/>
      </rPr>
      <t>18.52</t>
    </r>
    <r>
      <rPr>
        <sz val="10"/>
        <rFont val="宋体"/>
        <charset val="134"/>
      </rPr>
      <t>千瓦分布式光伏发电项目</t>
    </r>
  </si>
  <si>
    <t>朱家江</t>
  </si>
  <si>
    <r>
      <rPr>
        <sz val="10"/>
        <rFont val="宋体"/>
        <charset val="134"/>
      </rPr>
      <t>朱家江佛山市南海区九江镇大正路南</t>
    </r>
    <r>
      <rPr>
        <sz val="10"/>
        <rFont val="Times New Roman"/>
        <charset val="134"/>
      </rPr>
      <t>69</t>
    </r>
    <r>
      <rPr>
        <sz val="10"/>
        <rFont val="宋体"/>
        <charset val="134"/>
      </rPr>
      <t>号</t>
    </r>
    <r>
      <rPr>
        <sz val="10"/>
        <rFont val="Times New Roman"/>
        <charset val="134"/>
      </rPr>
      <t>30</t>
    </r>
    <r>
      <rPr>
        <sz val="10"/>
        <rFont val="宋体"/>
        <charset val="134"/>
      </rPr>
      <t>千瓦分布式光伏发电项目</t>
    </r>
  </si>
  <si>
    <t>陈顺芬</t>
  </si>
  <si>
    <r>
      <rPr>
        <sz val="10"/>
        <rFont val="宋体"/>
        <charset val="134"/>
      </rPr>
      <t>陈顺芬佛山市南海区九江镇南方居委会东升三经济社</t>
    </r>
    <r>
      <rPr>
        <sz val="10"/>
        <rFont val="Times New Roman"/>
        <charset val="134"/>
      </rPr>
      <t>310</t>
    </r>
    <r>
      <rPr>
        <sz val="10"/>
        <rFont val="宋体"/>
        <charset val="134"/>
      </rPr>
      <t>号</t>
    </r>
    <r>
      <rPr>
        <sz val="10"/>
        <rFont val="Times New Roman"/>
        <charset val="134"/>
      </rPr>
      <t>19.8</t>
    </r>
    <r>
      <rPr>
        <sz val="10"/>
        <rFont val="宋体"/>
        <charset val="134"/>
      </rPr>
      <t>千瓦分布式光伏发电项目</t>
    </r>
  </si>
  <si>
    <t>陈绮程</t>
  </si>
  <si>
    <r>
      <rPr>
        <sz val="10"/>
        <rFont val="宋体"/>
        <charset val="134"/>
      </rPr>
      <t>陈绮程佛山市南海区大沥镇黄岐白沙兴隆西街</t>
    </r>
    <r>
      <rPr>
        <sz val="10"/>
        <rFont val="Times New Roman"/>
        <charset val="134"/>
      </rPr>
      <t>17</t>
    </r>
    <r>
      <rPr>
        <sz val="10"/>
        <rFont val="宋体"/>
        <charset val="134"/>
      </rPr>
      <t>号</t>
    </r>
    <r>
      <rPr>
        <sz val="10"/>
        <rFont val="Times New Roman"/>
        <charset val="134"/>
      </rPr>
      <t>18.85</t>
    </r>
    <r>
      <rPr>
        <sz val="10"/>
        <rFont val="宋体"/>
        <charset val="134"/>
      </rPr>
      <t>千瓦分布式光伏发电项目</t>
    </r>
  </si>
  <si>
    <t>陈振杰</t>
  </si>
  <si>
    <r>
      <rPr>
        <sz val="10"/>
        <rFont val="宋体"/>
        <charset val="134"/>
      </rPr>
      <t>陈振杰佛山市南海区大沥镇黄岐白沙兴龙一新村南三街</t>
    </r>
    <r>
      <rPr>
        <sz val="10"/>
        <rFont val="Times New Roman"/>
        <charset val="134"/>
      </rPr>
      <t>7</t>
    </r>
    <r>
      <rPr>
        <sz val="10"/>
        <rFont val="宋体"/>
        <charset val="134"/>
      </rPr>
      <t>号</t>
    </r>
    <r>
      <rPr>
        <sz val="10"/>
        <rFont val="Times New Roman"/>
        <charset val="134"/>
      </rPr>
      <t>13.44</t>
    </r>
    <r>
      <rPr>
        <sz val="10"/>
        <rFont val="宋体"/>
        <charset val="134"/>
      </rPr>
      <t>千瓦分布式光伏发电项目</t>
    </r>
  </si>
  <si>
    <t>梁鉴辉</t>
  </si>
  <si>
    <r>
      <rPr>
        <sz val="10"/>
        <rFont val="宋体"/>
        <charset val="134"/>
      </rPr>
      <t>梁鉴辉佛山市南海区里水镇和顺文教路和顺花园</t>
    </r>
    <r>
      <rPr>
        <sz val="10"/>
        <rFont val="Times New Roman"/>
        <charset val="134"/>
      </rPr>
      <t>3</t>
    </r>
    <r>
      <rPr>
        <sz val="10"/>
        <rFont val="宋体"/>
        <charset val="134"/>
      </rPr>
      <t>号</t>
    </r>
    <r>
      <rPr>
        <sz val="10"/>
        <rFont val="Times New Roman"/>
        <charset val="134"/>
      </rPr>
      <t>23.94</t>
    </r>
    <r>
      <rPr>
        <sz val="10"/>
        <rFont val="宋体"/>
        <charset val="134"/>
      </rPr>
      <t>千瓦分布式光伏发电项目</t>
    </r>
  </si>
  <si>
    <t>张学林</t>
  </si>
  <si>
    <r>
      <rPr>
        <sz val="10"/>
        <rFont val="宋体"/>
        <charset val="134"/>
      </rPr>
      <t>张学林佛山市南海区狮山镇高边张边北村门口田新区东西大街</t>
    </r>
    <r>
      <rPr>
        <sz val="10"/>
        <rFont val="Times New Roman"/>
        <charset val="134"/>
      </rPr>
      <t>11</t>
    </r>
    <r>
      <rPr>
        <sz val="10"/>
        <rFont val="宋体"/>
        <charset val="134"/>
      </rPr>
      <t>号</t>
    </r>
    <r>
      <rPr>
        <sz val="10"/>
        <rFont val="Times New Roman"/>
        <charset val="134"/>
      </rPr>
      <t>15.96</t>
    </r>
    <r>
      <rPr>
        <sz val="10"/>
        <rFont val="宋体"/>
        <charset val="134"/>
      </rPr>
      <t>千瓦分布式光伏发电项目</t>
    </r>
  </si>
  <si>
    <t>钟伟生</t>
  </si>
  <si>
    <r>
      <rPr>
        <sz val="10"/>
        <rFont val="宋体"/>
        <charset val="134"/>
      </rPr>
      <t>钟伟生佛山市南海区里水镇葡萄苑东五街</t>
    </r>
    <r>
      <rPr>
        <sz val="10"/>
        <rFont val="Times New Roman"/>
        <charset val="134"/>
      </rPr>
      <t>17</t>
    </r>
    <r>
      <rPr>
        <sz val="10"/>
        <rFont val="宋体"/>
        <charset val="134"/>
      </rPr>
      <t>号</t>
    </r>
    <r>
      <rPr>
        <sz val="10"/>
        <rFont val="Times New Roman"/>
        <charset val="134"/>
      </rPr>
      <t>13.96</t>
    </r>
    <r>
      <rPr>
        <sz val="10"/>
        <rFont val="宋体"/>
        <charset val="134"/>
      </rPr>
      <t>千瓦分布式光伏发电项目</t>
    </r>
  </si>
  <si>
    <t>叶国衍</t>
  </si>
  <si>
    <r>
      <rPr>
        <sz val="10"/>
        <rFont val="宋体"/>
        <charset val="134"/>
      </rPr>
      <t>叶国衍佛山市南海区里水镇和顺市场二路</t>
    </r>
    <r>
      <rPr>
        <sz val="10"/>
        <rFont val="Times New Roman"/>
        <charset val="134"/>
      </rPr>
      <t>25</t>
    </r>
    <r>
      <rPr>
        <sz val="10"/>
        <rFont val="宋体"/>
        <charset val="134"/>
      </rPr>
      <t>号</t>
    </r>
    <r>
      <rPr>
        <sz val="10"/>
        <rFont val="Times New Roman"/>
        <charset val="134"/>
      </rPr>
      <t>16.8</t>
    </r>
    <r>
      <rPr>
        <sz val="10"/>
        <rFont val="宋体"/>
        <charset val="134"/>
      </rPr>
      <t>千瓦分布式光伏发电项目</t>
    </r>
  </si>
  <si>
    <t>汤国良</t>
  </si>
  <si>
    <r>
      <rPr>
        <sz val="10"/>
        <rFont val="宋体"/>
        <charset val="134"/>
      </rPr>
      <t>汤国良佛山市南海区里水镇和顺汤村汤南村新村十四巷</t>
    </r>
    <r>
      <rPr>
        <sz val="10"/>
        <rFont val="Times New Roman"/>
        <charset val="134"/>
      </rPr>
      <t>2</t>
    </r>
    <r>
      <rPr>
        <sz val="10"/>
        <rFont val="宋体"/>
        <charset val="134"/>
      </rPr>
      <t>号</t>
    </r>
    <r>
      <rPr>
        <sz val="10"/>
        <rFont val="Times New Roman"/>
        <charset val="134"/>
      </rPr>
      <t>22.23</t>
    </r>
    <r>
      <rPr>
        <sz val="10"/>
        <rFont val="宋体"/>
        <charset val="134"/>
      </rPr>
      <t>千瓦分布式光伏发电项目</t>
    </r>
  </si>
  <si>
    <t>杨国祥</t>
  </si>
  <si>
    <r>
      <rPr>
        <sz val="10"/>
        <rFont val="宋体"/>
        <charset val="134"/>
      </rPr>
      <t>杨国祥佛山市南海区罗村罗东村新村南一巷</t>
    </r>
    <r>
      <rPr>
        <sz val="10"/>
        <rFont val="Times New Roman"/>
        <charset val="134"/>
      </rPr>
      <t>7</t>
    </r>
    <r>
      <rPr>
        <sz val="10"/>
        <rFont val="宋体"/>
        <charset val="134"/>
      </rPr>
      <t>号</t>
    </r>
    <r>
      <rPr>
        <sz val="10"/>
        <rFont val="Times New Roman"/>
        <charset val="134"/>
      </rPr>
      <t>10.26</t>
    </r>
    <r>
      <rPr>
        <sz val="10"/>
        <rFont val="宋体"/>
        <charset val="134"/>
      </rPr>
      <t>千瓦分布式光伏发电项目</t>
    </r>
  </si>
  <si>
    <t>林锦生</t>
  </si>
  <si>
    <r>
      <rPr>
        <sz val="10"/>
        <rFont val="宋体"/>
        <charset val="134"/>
      </rPr>
      <t>林锦生佛山市南海区大沥镇黄岐六联南村大同西区三巷</t>
    </r>
    <r>
      <rPr>
        <sz val="10"/>
        <rFont val="Times New Roman"/>
        <charset val="134"/>
      </rPr>
      <t>5</t>
    </r>
    <r>
      <rPr>
        <sz val="10"/>
        <rFont val="宋体"/>
        <charset val="134"/>
      </rPr>
      <t>号</t>
    </r>
    <r>
      <rPr>
        <sz val="10"/>
        <rFont val="Times New Roman"/>
        <charset val="134"/>
      </rPr>
      <t>11.89</t>
    </r>
    <r>
      <rPr>
        <sz val="10"/>
        <rFont val="宋体"/>
        <charset val="134"/>
      </rPr>
      <t>千瓦分布式光伏发电项目</t>
    </r>
  </si>
  <si>
    <t>梁毅成</t>
  </si>
  <si>
    <r>
      <rPr>
        <sz val="10"/>
        <rFont val="宋体"/>
        <charset val="134"/>
      </rPr>
      <t>梁毅成佛山市南海区九江镇上东三路村三路队</t>
    </r>
    <r>
      <rPr>
        <sz val="10"/>
        <rFont val="Times New Roman"/>
        <charset val="134"/>
      </rPr>
      <t>198</t>
    </r>
    <r>
      <rPr>
        <sz val="10"/>
        <rFont val="宋体"/>
        <charset val="134"/>
      </rPr>
      <t>号</t>
    </r>
    <r>
      <rPr>
        <sz val="10"/>
        <rFont val="Times New Roman"/>
        <charset val="134"/>
      </rPr>
      <t>9.12</t>
    </r>
    <r>
      <rPr>
        <sz val="10"/>
        <rFont val="宋体"/>
        <charset val="134"/>
      </rPr>
      <t>千瓦分布式光伏发电项目</t>
    </r>
  </si>
  <si>
    <t>彭剑成</t>
  </si>
  <si>
    <r>
      <rPr>
        <sz val="10"/>
        <rFont val="宋体"/>
        <charset val="134"/>
      </rPr>
      <t>彭剑成佛山市南海区里水镇得胜大朗村东街十二巷</t>
    </r>
    <r>
      <rPr>
        <sz val="10"/>
        <rFont val="Times New Roman"/>
        <charset val="134"/>
      </rPr>
      <t>1</t>
    </r>
    <r>
      <rPr>
        <sz val="10"/>
        <rFont val="宋体"/>
        <charset val="134"/>
      </rPr>
      <t>号</t>
    </r>
    <r>
      <rPr>
        <sz val="10"/>
        <rFont val="Times New Roman"/>
        <charset val="134"/>
      </rPr>
      <t>10.26</t>
    </r>
    <r>
      <rPr>
        <sz val="10"/>
        <rFont val="宋体"/>
        <charset val="134"/>
      </rPr>
      <t>千瓦分布式光伏发电项目</t>
    </r>
  </si>
  <si>
    <t>黄祐长</t>
  </si>
  <si>
    <r>
      <rPr>
        <sz val="10"/>
        <rFont val="宋体"/>
        <charset val="134"/>
      </rPr>
      <t>黄祐长佛山市南海区狮山镇招大小坑尾新村四巷</t>
    </r>
    <r>
      <rPr>
        <sz val="10"/>
        <rFont val="Times New Roman"/>
        <charset val="134"/>
      </rPr>
      <t>1</t>
    </r>
    <r>
      <rPr>
        <sz val="10"/>
        <rFont val="宋体"/>
        <charset val="134"/>
      </rPr>
      <t>号</t>
    </r>
    <r>
      <rPr>
        <sz val="10"/>
        <rFont val="Times New Roman"/>
        <charset val="134"/>
      </rPr>
      <t>18.81</t>
    </r>
    <r>
      <rPr>
        <sz val="10"/>
        <rFont val="宋体"/>
        <charset val="134"/>
      </rPr>
      <t>千瓦分布式光伏发电项目</t>
    </r>
  </si>
  <si>
    <t>黄伟祺</t>
  </si>
  <si>
    <r>
      <rPr>
        <sz val="10"/>
        <rFont val="宋体"/>
        <charset val="134"/>
      </rPr>
      <t>邓伟燕佛山市南海区里水镇麻奢东隅村红桥五巷</t>
    </r>
    <r>
      <rPr>
        <sz val="10"/>
        <rFont val="Times New Roman"/>
        <charset val="134"/>
      </rPr>
      <t>5</t>
    </r>
    <r>
      <rPr>
        <sz val="10"/>
        <rFont val="宋体"/>
        <charset val="134"/>
      </rPr>
      <t>号</t>
    </r>
    <r>
      <rPr>
        <sz val="10"/>
        <rFont val="Times New Roman"/>
        <charset val="134"/>
      </rPr>
      <t>4.425</t>
    </r>
    <r>
      <rPr>
        <sz val="10"/>
        <rFont val="宋体"/>
        <charset val="134"/>
      </rPr>
      <t>千瓦分布式光伏发电项目</t>
    </r>
  </si>
  <si>
    <t>邓伟燕</t>
  </si>
  <si>
    <r>
      <rPr>
        <sz val="10"/>
        <rFont val="宋体"/>
        <charset val="134"/>
      </rPr>
      <t>邓伟燕佛山市南海区里水镇麻奢东隅村红桥五巷</t>
    </r>
    <r>
      <rPr>
        <sz val="10"/>
        <rFont val="Times New Roman"/>
        <charset val="134"/>
      </rPr>
      <t>5</t>
    </r>
    <r>
      <rPr>
        <sz val="10"/>
        <rFont val="宋体"/>
        <charset val="134"/>
      </rPr>
      <t>号</t>
    </r>
    <r>
      <rPr>
        <sz val="10"/>
        <rFont val="Times New Roman"/>
        <charset val="134"/>
      </rPr>
      <t>4.426</t>
    </r>
    <r>
      <rPr>
        <sz val="10"/>
        <rFont val="宋体"/>
        <charset val="134"/>
      </rPr>
      <t>千瓦分布式光伏发电项目</t>
    </r>
  </si>
  <si>
    <t>刘国联</t>
  </si>
  <si>
    <r>
      <rPr>
        <sz val="10"/>
        <rFont val="宋体"/>
        <charset val="134"/>
      </rPr>
      <t>刘绍良佛山市南海区里水镇北沙管理区沈村</t>
    </r>
    <r>
      <rPr>
        <sz val="10"/>
        <rFont val="Times New Roman"/>
        <charset val="134"/>
      </rPr>
      <t>7.08</t>
    </r>
    <r>
      <rPr>
        <sz val="10"/>
        <rFont val="宋体"/>
        <charset val="134"/>
      </rPr>
      <t>千瓦分布式光伏发电项目</t>
    </r>
  </si>
  <si>
    <t>刘绍良</t>
  </si>
  <si>
    <t>李前护</t>
  </si>
  <si>
    <r>
      <rPr>
        <sz val="10"/>
        <rFont val="宋体"/>
        <charset val="134"/>
      </rPr>
      <t>李前护佛山市南海区九江镇敦根西华村</t>
    </r>
    <r>
      <rPr>
        <sz val="10"/>
        <rFont val="Times New Roman"/>
        <charset val="134"/>
      </rPr>
      <t>6</t>
    </r>
    <r>
      <rPr>
        <sz val="10"/>
        <rFont val="宋体"/>
        <charset val="134"/>
      </rPr>
      <t>号</t>
    </r>
    <r>
      <rPr>
        <sz val="10"/>
        <rFont val="Times New Roman"/>
        <charset val="134"/>
      </rPr>
      <t>25</t>
    </r>
    <r>
      <rPr>
        <sz val="10"/>
        <rFont val="宋体"/>
        <charset val="134"/>
      </rPr>
      <t>千瓦分布式光伏发电项目</t>
    </r>
  </si>
  <si>
    <t>李前鸿</t>
  </si>
  <si>
    <r>
      <rPr>
        <sz val="10"/>
        <rFont val="宋体"/>
        <charset val="134"/>
      </rPr>
      <t>李前鸿佛山市南海区九江镇敦根村德厚组</t>
    </r>
    <r>
      <rPr>
        <sz val="10"/>
        <rFont val="Times New Roman"/>
        <charset val="134"/>
      </rPr>
      <t>16</t>
    </r>
    <r>
      <rPr>
        <sz val="10"/>
        <rFont val="宋体"/>
        <charset val="134"/>
      </rPr>
      <t>号</t>
    </r>
    <r>
      <rPr>
        <sz val="10"/>
        <rFont val="Times New Roman"/>
        <charset val="134"/>
      </rPr>
      <t>12</t>
    </r>
    <r>
      <rPr>
        <sz val="10"/>
        <rFont val="宋体"/>
        <charset val="134"/>
      </rPr>
      <t>千瓦分布式光伏发电项目</t>
    </r>
  </si>
  <si>
    <t>何德标</t>
  </si>
  <si>
    <r>
      <rPr>
        <sz val="10"/>
        <rFont val="宋体"/>
        <charset val="134"/>
      </rPr>
      <t>何德标佛山市南海区九江镇北村何四仁和里</t>
    </r>
    <r>
      <rPr>
        <sz val="10"/>
        <rFont val="Times New Roman"/>
        <charset val="134"/>
      </rPr>
      <t>3</t>
    </r>
    <r>
      <rPr>
        <sz val="10"/>
        <rFont val="宋体"/>
        <charset val="134"/>
      </rPr>
      <t>号</t>
    </r>
    <r>
      <rPr>
        <sz val="10"/>
        <rFont val="Times New Roman"/>
        <charset val="134"/>
      </rPr>
      <t>10.2</t>
    </r>
    <r>
      <rPr>
        <sz val="10"/>
        <rFont val="宋体"/>
        <charset val="134"/>
      </rPr>
      <t>千瓦分布式光伏发电项目</t>
    </r>
  </si>
  <si>
    <t>黄旭文</t>
  </si>
  <si>
    <r>
      <rPr>
        <sz val="10"/>
        <rFont val="宋体"/>
        <charset val="134"/>
      </rPr>
      <t>黄旭文佛山市南海区九江镇下北大伸村樵江路三巷</t>
    </r>
    <r>
      <rPr>
        <sz val="10"/>
        <rFont val="Times New Roman"/>
        <charset val="134"/>
      </rPr>
      <t>31</t>
    </r>
    <r>
      <rPr>
        <sz val="10"/>
        <rFont val="宋体"/>
        <charset val="134"/>
      </rPr>
      <t>号</t>
    </r>
    <r>
      <rPr>
        <sz val="10"/>
        <rFont val="Times New Roman"/>
        <charset val="134"/>
      </rPr>
      <t>12</t>
    </r>
    <r>
      <rPr>
        <sz val="10"/>
        <rFont val="宋体"/>
        <charset val="134"/>
      </rPr>
      <t>千瓦分布式光伏发电项目</t>
    </r>
  </si>
  <si>
    <t>崔海成</t>
  </si>
  <si>
    <r>
      <rPr>
        <sz val="10"/>
        <rFont val="宋体"/>
        <charset val="134"/>
      </rPr>
      <t>崔海成佛山市南海区九江镇沙头青平新村</t>
    </r>
    <r>
      <rPr>
        <sz val="10"/>
        <rFont val="Times New Roman"/>
        <charset val="134"/>
      </rPr>
      <t>9</t>
    </r>
    <r>
      <rPr>
        <sz val="10"/>
        <rFont val="宋体"/>
        <charset val="134"/>
      </rPr>
      <t>号</t>
    </r>
    <r>
      <rPr>
        <sz val="10"/>
        <rFont val="Times New Roman"/>
        <charset val="134"/>
      </rPr>
      <t>10.8</t>
    </r>
    <r>
      <rPr>
        <sz val="10"/>
        <rFont val="宋体"/>
        <charset val="134"/>
      </rPr>
      <t>千瓦分布式光伏发电项目</t>
    </r>
  </si>
  <si>
    <r>
      <rPr>
        <sz val="10"/>
        <rFont val="宋体"/>
        <charset val="134"/>
      </rPr>
      <t>李前鸿佛山市南海区九江镇敦根西华村</t>
    </r>
    <r>
      <rPr>
        <sz val="10"/>
        <rFont val="Times New Roman"/>
        <charset val="134"/>
      </rPr>
      <t>21</t>
    </r>
    <r>
      <rPr>
        <sz val="10"/>
        <rFont val="宋体"/>
        <charset val="134"/>
      </rPr>
      <t>号</t>
    </r>
    <r>
      <rPr>
        <sz val="10"/>
        <rFont val="Times New Roman"/>
        <charset val="134"/>
      </rPr>
      <t>10.8</t>
    </r>
    <r>
      <rPr>
        <sz val="10"/>
        <rFont val="宋体"/>
        <charset val="134"/>
      </rPr>
      <t>千瓦分布式光伏发电项目</t>
    </r>
  </si>
  <si>
    <t>佛山市南海豪晟金属制品厂</t>
  </si>
  <si>
    <r>
      <rPr>
        <sz val="10"/>
        <rFont val="宋体"/>
        <charset val="134"/>
      </rPr>
      <t>佛山市南海豪晟金属制品厂</t>
    </r>
    <r>
      <rPr>
        <sz val="10"/>
        <rFont val="Times New Roman"/>
        <charset val="134"/>
      </rPr>
      <t>999.845</t>
    </r>
    <r>
      <rPr>
        <sz val="10"/>
        <rFont val="宋体"/>
        <charset val="134"/>
      </rPr>
      <t>千瓦分布式光伏发电项目</t>
    </r>
  </si>
  <si>
    <t>董志坚</t>
  </si>
  <si>
    <r>
      <rPr>
        <sz val="10"/>
        <rFont val="宋体"/>
        <charset val="134"/>
      </rPr>
      <t>董志坚佛山市南海区狮山镇狮岭大珠江村新村二巷</t>
    </r>
    <r>
      <rPr>
        <sz val="10"/>
        <rFont val="Times New Roman"/>
        <charset val="134"/>
      </rPr>
      <t>1</t>
    </r>
    <r>
      <rPr>
        <sz val="10"/>
        <rFont val="宋体"/>
        <charset val="134"/>
      </rPr>
      <t>号</t>
    </r>
    <r>
      <rPr>
        <sz val="10"/>
        <rFont val="Times New Roman"/>
        <charset val="134"/>
      </rPr>
      <t>16.5</t>
    </r>
    <r>
      <rPr>
        <sz val="10"/>
        <rFont val="宋体"/>
        <charset val="134"/>
      </rPr>
      <t>千瓦分布式光伏发电项目</t>
    </r>
  </si>
  <si>
    <t>利燕玲</t>
  </si>
  <si>
    <r>
      <rPr>
        <sz val="10"/>
        <rFont val="宋体"/>
        <charset val="134"/>
      </rPr>
      <t>利燕玲佛山市南海区大沥镇钟边胜塘村北一四巷</t>
    </r>
    <r>
      <rPr>
        <sz val="10"/>
        <rFont val="Times New Roman"/>
        <charset val="134"/>
      </rPr>
      <t>6</t>
    </r>
    <r>
      <rPr>
        <sz val="10"/>
        <rFont val="宋体"/>
        <charset val="134"/>
      </rPr>
      <t>号</t>
    </r>
    <r>
      <rPr>
        <sz val="10"/>
        <rFont val="Times New Roman"/>
        <charset val="134"/>
      </rPr>
      <t>11.1</t>
    </r>
    <r>
      <rPr>
        <sz val="10"/>
        <rFont val="宋体"/>
        <charset val="134"/>
      </rPr>
      <t>千瓦分布式光伏发电项目</t>
    </r>
  </si>
  <si>
    <t>陈楚能</t>
  </si>
  <si>
    <r>
      <rPr>
        <sz val="10"/>
        <rFont val="宋体"/>
        <charset val="134"/>
      </rPr>
      <t>陈楚能佛山市南海区丹灶镇仙岗赤坎村地塘岗一期开发区四巷</t>
    </r>
    <r>
      <rPr>
        <sz val="10"/>
        <rFont val="Times New Roman"/>
        <charset val="134"/>
      </rPr>
      <t>4</t>
    </r>
    <r>
      <rPr>
        <sz val="10"/>
        <rFont val="宋体"/>
        <charset val="134"/>
      </rPr>
      <t>号</t>
    </r>
    <r>
      <rPr>
        <sz val="10"/>
        <rFont val="Times New Roman"/>
        <charset val="134"/>
      </rPr>
      <t>5</t>
    </r>
    <r>
      <rPr>
        <sz val="10"/>
        <rFont val="宋体"/>
        <charset val="134"/>
      </rPr>
      <t>千瓦分布式光伏发电项目</t>
    </r>
  </si>
  <si>
    <t>罗广坤</t>
  </si>
  <si>
    <r>
      <rPr>
        <sz val="10"/>
        <rFont val="宋体"/>
        <charset val="134"/>
      </rPr>
      <t>罗广坤佛山市南海区里水镇共同鹿鸣村北街二巷</t>
    </r>
    <r>
      <rPr>
        <sz val="10"/>
        <rFont val="Times New Roman"/>
        <charset val="134"/>
      </rPr>
      <t>6</t>
    </r>
    <r>
      <rPr>
        <sz val="10"/>
        <rFont val="宋体"/>
        <charset val="134"/>
      </rPr>
      <t>号</t>
    </r>
    <r>
      <rPr>
        <sz val="10"/>
        <rFont val="Times New Roman"/>
        <charset val="134"/>
      </rPr>
      <t>10</t>
    </r>
    <r>
      <rPr>
        <sz val="10"/>
        <rFont val="宋体"/>
        <charset val="134"/>
      </rPr>
      <t>千瓦分布式光伏发电项目</t>
    </r>
  </si>
  <si>
    <t>陈有枝</t>
  </si>
  <si>
    <r>
      <rPr>
        <sz val="10"/>
        <rFont val="宋体"/>
        <charset val="134"/>
      </rPr>
      <t>陈有枝佛山市南海区丹灶镇银河苏村庙口坊</t>
    </r>
    <r>
      <rPr>
        <sz val="10"/>
        <rFont val="Times New Roman"/>
        <charset val="134"/>
      </rPr>
      <t>10</t>
    </r>
    <r>
      <rPr>
        <sz val="10"/>
        <rFont val="宋体"/>
        <charset val="134"/>
      </rPr>
      <t>号</t>
    </r>
    <r>
      <rPr>
        <sz val="10"/>
        <rFont val="Times New Roman"/>
        <charset val="134"/>
      </rPr>
      <t>10</t>
    </r>
    <r>
      <rPr>
        <sz val="10"/>
        <rFont val="宋体"/>
        <charset val="134"/>
      </rPr>
      <t>千瓦分布式光伏发电项目</t>
    </r>
  </si>
  <si>
    <t>张松基</t>
  </si>
  <si>
    <r>
      <rPr>
        <sz val="10"/>
        <rFont val="宋体"/>
        <charset val="134"/>
      </rPr>
      <t>张松基佛山市南海区狮山镇狮岭管理区黄顶村张队</t>
    </r>
    <r>
      <rPr>
        <sz val="10"/>
        <rFont val="Times New Roman"/>
        <charset val="134"/>
      </rPr>
      <t>9</t>
    </r>
    <r>
      <rPr>
        <sz val="10"/>
        <rFont val="宋体"/>
        <charset val="134"/>
      </rPr>
      <t>巷</t>
    </r>
    <r>
      <rPr>
        <sz val="10"/>
        <rFont val="Times New Roman"/>
        <charset val="134"/>
      </rPr>
      <t>5</t>
    </r>
    <r>
      <rPr>
        <sz val="10"/>
        <rFont val="宋体"/>
        <charset val="134"/>
      </rPr>
      <t>号</t>
    </r>
    <r>
      <rPr>
        <sz val="10"/>
        <rFont val="Times New Roman"/>
        <charset val="134"/>
      </rPr>
      <t>11.89</t>
    </r>
    <r>
      <rPr>
        <sz val="10"/>
        <rFont val="宋体"/>
        <charset val="134"/>
      </rPr>
      <t>千瓦分布式光伏发电项目</t>
    </r>
  </si>
  <si>
    <t>麦汝成</t>
  </si>
  <si>
    <r>
      <rPr>
        <sz val="10"/>
        <rFont val="宋体"/>
        <charset val="134"/>
      </rPr>
      <t>麦汝成佛山市南海区狮山镇莲子塘村南二经济社十九巷</t>
    </r>
    <r>
      <rPr>
        <sz val="10"/>
        <rFont val="Times New Roman"/>
        <charset val="134"/>
      </rPr>
      <t>4</t>
    </r>
    <r>
      <rPr>
        <sz val="10"/>
        <rFont val="宋体"/>
        <charset val="134"/>
      </rPr>
      <t>号</t>
    </r>
    <r>
      <rPr>
        <sz val="10"/>
        <rFont val="Times New Roman"/>
        <charset val="134"/>
      </rPr>
      <t>12</t>
    </r>
    <r>
      <rPr>
        <sz val="10"/>
        <rFont val="宋体"/>
        <charset val="134"/>
      </rPr>
      <t>千瓦分布式光伏发电项目</t>
    </r>
  </si>
  <si>
    <t>佛山市南海罗村英达利塑料厂</t>
  </si>
  <si>
    <r>
      <rPr>
        <sz val="10"/>
        <rFont val="宋体"/>
        <charset val="134"/>
      </rPr>
      <t>佛山市南海罗村英达利塑料厂</t>
    </r>
    <r>
      <rPr>
        <sz val="10"/>
        <rFont val="Times New Roman"/>
        <charset val="134"/>
      </rPr>
      <t>40</t>
    </r>
    <r>
      <rPr>
        <sz val="10"/>
        <rFont val="宋体"/>
        <charset val="134"/>
      </rPr>
      <t>千瓦分布式光伏发电项目</t>
    </r>
  </si>
  <si>
    <t>李光良</t>
  </si>
  <si>
    <r>
      <rPr>
        <sz val="10"/>
        <rFont val="宋体"/>
        <charset val="134"/>
      </rPr>
      <t>李光良佛山市南海区和顺鹤峰村一街四巷</t>
    </r>
    <r>
      <rPr>
        <sz val="10"/>
        <rFont val="Times New Roman"/>
        <charset val="134"/>
      </rPr>
      <t>4</t>
    </r>
    <r>
      <rPr>
        <sz val="10"/>
        <rFont val="宋体"/>
        <charset val="134"/>
      </rPr>
      <t>号</t>
    </r>
    <r>
      <rPr>
        <sz val="10"/>
        <rFont val="Times New Roman"/>
        <charset val="134"/>
      </rPr>
      <t>20</t>
    </r>
    <r>
      <rPr>
        <sz val="10"/>
        <rFont val="宋体"/>
        <charset val="134"/>
      </rPr>
      <t>千瓦分布式光伏发电项目</t>
    </r>
  </si>
  <si>
    <t>曾宪勇</t>
  </si>
  <si>
    <r>
      <rPr>
        <sz val="10"/>
        <rFont val="宋体"/>
        <charset val="134"/>
      </rPr>
      <t>曾宪勇佛山市南海区狮山镇松岗联表刘新村南二五路</t>
    </r>
    <r>
      <rPr>
        <sz val="10"/>
        <rFont val="Times New Roman"/>
        <charset val="134"/>
      </rPr>
      <t>77</t>
    </r>
    <r>
      <rPr>
        <sz val="10"/>
        <rFont val="宋体"/>
        <charset val="134"/>
      </rPr>
      <t>号</t>
    </r>
    <r>
      <rPr>
        <sz val="10"/>
        <rFont val="Times New Roman"/>
        <charset val="134"/>
      </rPr>
      <t>15.5</t>
    </r>
    <r>
      <rPr>
        <sz val="10"/>
        <rFont val="宋体"/>
        <charset val="134"/>
      </rPr>
      <t>千瓦分布式光伏发电项目</t>
    </r>
  </si>
  <si>
    <t>罗志强</t>
  </si>
  <si>
    <r>
      <rPr>
        <sz val="10"/>
        <rFont val="宋体"/>
        <charset val="134"/>
      </rPr>
      <t>罗志强佛山市南海区丹灶镇塱心上尧村下尧罗家巷</t>
    </r>
    <r>
      <rPr>
        <sz val="10"/>
        <rFont val="Times New Roman"/>
        <charset val="134"/>
      </rPr>
      <t>14.7</t>
    </r>
    <r>
      <rPr>
        <sz val="10"/>
        <rFont val="宋体"/>
        <charset val="134"/>
      </rPr>
      <t>千瓦分布式光伏发电项目</t>
    </r>
  </si>
  <si>
    <t>冯铭松</t>
  </si>
  <si>
    <r>
      <rPr>
        <sz val="10"/>
        <rFont val="宋体"/>
        <charset val="134"/>
      </rPr>
      <t>冯铭松佛山市南海区罗村朗沙上罗沙村前街十六巷</t>
    </r>
    <r>
      <rPr>
        <sz val="10"/>
        <rFont val="Times New Roman"/>
        <charset val="134"/>
      </rPr>
      <t>1</t>
    </r>
    <r>
      <rPr>
        <sz val="10"/>
        <rFont val="宋体"/>
        <charset val="134"/>
      </rPr>
      <t>号</t>
    </r>
    <r>
      <rPr>
        <sz val="10"/>
        <rFont val="Times New Roman"/>
        <charset val="134"/>
      </rPr>
      <t>10.64</t>
    </r>
    <r>
      <rPr>
        <sz val="10"/>
        <rFont val="宋体"/>
        <charset val="134"/>
      </rPr>
      <t>千瓦分布式光伏发电项目</t>
    </r>
  </si>
  <si>
    <t>朱炽能</t>
  </si>
  <si>
    <r>
      <rPr>
        <sz val="10"/>
        <rFont val="宋体"/>
        <charset val="134"/>
      </rPr>
      <t>朱炽能佛山市南海区九江镇大谷三约村五队一巷</t>
    </r>
    <r>
      <rPr>
        <sz val="10"/>
        <rFont val="Times New Roman"/>
        <charset val="134"/>
      </rPr>
      <t>1</t>
    </r>
    <r>
      <rPr>
        <sz val="10"/>
        <rFont val="宋体"/>
        <charset val="134"/>
      </rPr>
      <t>号</t>
    </r>
    <r>
      <rPr>
        <sz val="10"/>
        <rFont val="Times New Roman"/>
        <charset val="134"/>
      </rPr>
      <t>18.9</t>
    </r>
    <r>
      <rPr>
        <sz val="10"/>
        <rFont val="宋体"/>
        <charset val="134"/>
      </rPr>
      <t>千瓦分布式光伏发电项目</t>
    </r>
  </si>
  <si>
    <t>周伟能</t>
  </si>
  <si>
    <r>
      <rPr>
        <sz val="10"/>
        <rFont val="宋体"/>
        <charset val="134"/>
      </rPr>
      <t>周伟能佛山市南海区狮山镇松岗显子岗显东村永泰里</t>
    </r>
    <r>
      <rPr>
        <sz val="10"/>
        <rFont val="Times New Roman"/>
        <charset val="134"/>
      </rPr>
      <t>15</t>
    </r>
    <r>
      <rPr>
        <sz val="10"/>
        <rFont val="宋体"/>
        <charset val="134"/>
      </rPr>
      <t>号之一</t>
    </r>
    <r>
      <rPr>
        <sz val="10"/>
        <rFont val="Times New Roman"/>
        <charset val="134"/>
      </rPr>
      <t>21</t>
    </r>
    <r>
      <rPr>
        <sz val="10"/>
        <rFont val="宋体"/>
        <charset val="134"/>
      </rPr>
      <t>千瓦分布式光伏发电项目</t>
    </r>
  </si>
  <si>
    <t>萧广虾</t>
  </si>
  <si>
    <r>
      <rPr>
        <sz val="10"/>
        <rFont val="宋体"/>
        <charset val="134"/>
      </rPr>
      <t>萧广虾佛山市南海区丹灶镇银河大杏村萧家巷</t>
    </r>
    <r>
      <rPr>
        <sz val="10"/>
        <rFont val="Times New Roman"/>
        <charset val="134"/>
      </rPr>
      <t>4</t>
    </r>
    <r>
      <rPr>
        <sz val="10"/>
        <rFont val="宋体"/>
        <charset val="134"/>
      </rPr>
      <t>号</t>
    </r>
    <r>
      <rPr>
        <sz val="10"/>
        <rFont val="Times New Roman"/>
        <charset val="134"/>
      </rPr>
      <t>5</t>
    </r>
    <r>
      <rPr>
        <sz val="10"/>
        <rFont val="宋体"/>
        <charset val="134"/>
      </rPr>
      <t>千瓦分布式光伏发电项目</t>
    </r>
  </si>
  <si>
    <t>麦伟隆</t>
  </si>
  <si>
    <r>
      <rPr>
        <sz val="10"/>
        <rFont val="宋体"/>
        <charset val="134"/>
      </rPr>
      <t>麦伟隆佛山市南海区狮山镇狮中西社三号巷</t>
    </r>
    <r>
      <rPr>
        <sz val="10"/>
        <rFont val="Times New Roman"/>
        <charset val="134"/>
      </rPr>
      <t>1</t>
    </r>
    <r>
      <rPr>
        <sz val="10"/>
        <rFont val="宋体"/>
        <charset val="134"/>
      </rPr>
      <t>号</t>
    </r>
    <r>
      <rPr>
        <sz val="10"/>
        <rFont val="Times New Roman"/>
        <charset val="134"/>
      </rPr>
      <t>12</t>
    </r>
    <r>
      <rPr>
        <sz val="10"/>
        <rFont val="宋体"/>
        <charset val="134"/>
      </rPr>
      <t>千瓦分布式光伏发电项目</t>
    </r>
  </si>
  <si>
    <t>李绍联</t>
  </si>
  <si>
    <r>
      <rPr>
        <sz val="10"/>
        <rFont val="宋体"/>
        <charset val="134"/>
      </rPr>
      <t>李绍联佛山市南海区狮山镇五星华木村上八巷</t>
    </r>
    <r>
      <rPr>
        <sz val="10"/>
        <rFont val="Times New Roman"/>
        <charset val="134"/>
      </rPr>
      <t>6</t>
    </r>
    <r>
      <rPr>
        <sz val="10"/>
        <rFont val="宋体"/>
        <charset val="134"/>
      </rPr>
      <t>号</t>
    </r>
    <r>
      <rPr>
        <sz val="10"/>
        <rFont val="Times New Roman"/>
        <charset val="134"/>
      </rPr>
      <t>17.7</t>
    </r>
    <r>
      <rPr>
        <sz val="10"/>
        <rFont val="宋体"/>
        <charset val="134"/>
      </rPr>
      <t>千瓦千瓦分布式光伏发电项目</t>
    </r>
  </si>
  <si>
    <t>利啟廉</t>
  </si>
  <si>
    <r>
      <rPr>
        <sz val="10"/>
        <rFont val="宋体"/>
        <charset val="134"/>
      </rPr>
      <t>利啟廉佛山市南海区里水镇大石管理区岗头新村十一巷</t>
    </r>
    <r>
      <rPr>
        <sz val="10"/>
        <rFont val="Times New Roman"/>
        <charset val="134"/>
      </rPr>
      <t>86</t>
    </r>
    <r>
      <rPr>
        <sz val="10"/>
        <rFont val="宋体"/>
        <charset val="134"/>
      </rPr>
      <t>号</t>
    </r>
    <r>
      <rPr>
        <sz val="10"/>
        <rFont val="Times New Roman"/>
        <charset val="134"/>
      </rPr>
      <t>12.18</t>
    </r>
    <r>
      <rPr>
        <sz val="10"/>
        <rFont val="宋体"/>
        <charset val="134"/>
      </rPr>
      <t>千瓦分布式光伏发电项目</t>
    </r>
  </si>
  <si>
    <t>邓碧珊</t>
  </si>
  <si>
    <r>
      <rPr>
        <sz val="10"/>
        <rFont val="宋体"/>
        <charset val="134"/>
      </rPr>
      <t>邓碧珊佛山市南海区小塘狮南大江社三村新村街</t>
    </r>
    <r>
      <rPr>
        <sz val="10"/>
        <rFont val="Times New Roman"/>
        <charset val="134"/>
      </rPr>
      <t>16</t>
    </r>
    <r>
      <rPr>
        <sz val="10"/>
        <rFont val="宋体"/>
        <charset val="134"/>
      </rPr>
      <t>号之二</t>
    </r>
    <r>
      <rPr>
        <sz val="10"/>
        <rFont val="Times New Roman"/>
        <charset val="134"/>
      </rPr>
      <t>12.76</t>
    </r>
    <r>
      <rPr>
        <sz val="10"/>
        <rFont val="宋体"/>
        <charset val="134"/>
      </rPr>
      <t>千瓦分布式光伏发电项目</t>
    </r>
  </si>
  <si>
    <t>杨玉明</t>
  </si>
  <si>
    <r>
      <rPr>
        <sz val="10"/>
        <rFont val="宋体"/>
        <charset val="134"/>
      </rPr>
      <t>杨玉明佛山市南海区罗村芦塘埇头新村五街四巷</t>
    </r>
    <r>
      <rPr>
        <sz val="10"/>
        <rFont val="Times New Roman"/>
        <charset val="134"/>
      </rPr>
      <t>6</t>
    </r>
    <r>
      <rPr>
        <sz val="10"/>
        <rFont val="宋体"/>
        <charset val="134"/>
      </rPr>
      <t>号</t>
    </r>
    <r>
      <rPr>
        <sz val="10"/>
        <rFont val="Times New Roman"/>
        <charset val="134"/>
      </rPr>
      <t>9.3</t>
    </r>
    <r>
      <rPr>
        <sz val="10"/>
        <rFont val="宋体"/>
        <charset val="134"/>
      </rPr>
      <t>千瓦分布式光伏发电项目</t>
    </r>
  </si>
  <si>
    <t>叶伟健</t>
  </si>
  <si>
    <r>
      <rPr>
        <sz val="10"/>
        <rFont val="宋体"/>
        <charset val="134"/>
      </rPr>
      <t>叶伟健佛山市南海区罗村芦塘埇头村一街</t>
    </r>
    <r>
      <rPr>
        <sz val="10"/>
        <rFont val="Times New Roman"/>
        <charset val="134"/>
      </rPr>
      <t>1</t>
    </r>
    <r>
      <rPr>
        <sz val="10"/>
        <rFont val="宋体"/>
        <charset val="134"/>
      </rPr>
      <t>号</t>
    </r>
    <r>
      <rPr>
        <sz val="10"/>
        <rFont val="Times New Roman"/>
        <charset val="134"/>
      </rPr>
      <t>13.05</t>
    </r>
    <r>
      <rPr>
        <sz val="10"/>
        <rFont val="宋体"/>
        <charset val="134"/>
      </rPr>
      <t>千瓦分布式光伏发电项目</t>
    </r>
  </si>
  <si>
    <t>梁锐明</t>
  </si>
  <si>
    <r>
      <rPr>
        <sz val="10"/>
        <rFont val="宋体"/>
        <charset val="134"/>
      </rPr>
      <t>梁锐明佛山市南海区狮山镇狮南涌口新村五巷三号</t>
    </r>
    <r>
      <rPr>
        <sz val="10"/>
        <rFont val="Times New Roman"/>
        <charset val="134"/>
      </rPr>
      <t>10.08</t>
    </r>
    <r>
      <rPr>
        <sz val="10"/>
        <rFont val="宋体"/>
        <charset val="134"/>
      </rPr>
      <t>千瓦分布式光伏发电项目</t>
    </r>
  </si>
  <si>
    <t>吴日成</t>
  </si>
  <si>
    <r>
      <rPr>
        <sz val="10"/>
        <rFont val="宋体"/>
        <charset val="134"/>
      </rPr>
      <t>吴日成佛山市南海区西樵镇民乐延陵村新村二街</t>
    </r>
    <r>
      <rPr>
        <sz val="10"/>
        <rFont val="Times New Roman"/>
        <charset val="134"/>
      </rPr>
      <t>21</t>
    </r>
    <r>
      <rPr>
        <sz val="10"/>
        <rFont val="宋体"/>
        <charset val="134"/>
      </rPr>
      <t>号</t>
    </r>
    <r>
      <rPr>
        <sz val="10"/>
        <rFont val="Times New Roman"/>
        <charset val="134"/>
      </rPr>
      <t>20</t>
    </r>
    <r>
      <rPr>
        <sz val="10"/>
        <rFont val="宋体"/>
        <charset val="134"/>
      </rPr>
      <t>千瓦分布式光伏发电项目</t>
    </r>
  </si>
  <si>
    <t>麦志海</t>
  </si>
  <si>
    <r>
      <rPr>
        <sz val="10"/>
        <rFont val="宋体"/>
        <charset val="134"/>
      </rPr>
      <t>麦志海佛山市南海区丹灶镇高海工业区工业大道西</t>
    </r>
    <r>
      <rPr>
        <sz val="10"/>
        <rFont val="Times New Roman"/>
        <charset val="134"/>
      </rPr>
      <t>5</t>
    </r>
    <r>
      <rPr>
        <sz val="10"/>
        <rFont val="宋体"/>
        <charset val="134"/>
      </rPr>
      <t>号</t>
    </r>
    <r>
      <rPr>
        <sz val="10"/>
        <rFont val="Times New Roman"/>
        <charset val="134"/>
      </rPr>
      <t>38</t>
    </r>
    <r>
      <rPr>
        <sz val="10"/>
        <rFont val="宋体"/>
        <charset val="134"/>
      </rPr>
      <t>千瓦分布式光伏发电项目</t>
    </r>
  </si>
  <si>
    <t>邓信杰</t>
  </si>
  <si>
    <r>
      <rPr>
        <sz val="10"/>
        <rFont val="宋体"/>
        <charset val="134"/>
      </rPr>
      <t>邓信杰佛山市南海区里水镇和顺市场一路</t>
    </r>
    <r>
      <rPr>
        <sz val="10"/>
        <rFont val="Times New Roman"/>
        <charset val="134"/>
      </rPr>
      <t>25</t>
    </r>
    <r>
      <rPr>
        <sz val="10"/>
        <rFont val="宋体"/>
        <charset val="134"/>
      </rPr>
      <t>号</t>
    </r>
    <r>
      <rPr>
        <sz val="10"/>
        <rFont val="Times New Roman"/>
        <charset val="134"/>
      </rPr>
      <t>20</t>
    </r>
    <r>
      <rPr>
        <sz val="10"/>
        <rFont val="宋体"/>
        <charset val="134"/>
      </rPr>
      <t>千瓦分布式光伏发电项目</t>
    </r>
  </si>
  <si>
    <t>麦金其</t>
  </si>
  <si>
    <r>
      <rPr>
        <sz val="10"/>
        <rFont val="宋体"/>
        <charset val="134"/>
      </rPr>
      <t>麦金其佛山市南海区狮山镇狮中西社村七号巷</t>
    </r>
    <r>
      <rPr>
        <sz val="10"/>
        <rFont val="Times New Roman"/>
        <charset val="134"/>
      </rPr>
      <t>3</t>
    </r>
    <r>
      <rPr>
        <sz val="10"/>
        <rFont val="宋体"/>
        <charset val="134"/>
      </rPr>
      <t>号</t>
    </r>
    <r>
      <rPr>
        <sz val="10"/>
        <rFont val="Times New Roman"/>
        <charset val="134"/>
      </rPr>
      <t>16.5</t>
    </r>
    <r>
      <rPr>
        <sz val="10"/>
        <rFont val="宋体"/>
        <charset val="134"/>
      </rPr>
      <t>千瓦分布式光伏发电项目</t>
    </r>
  </si>
  <si>
    <t>罗昭荣</t>
  </si>
  <si>
    <r>
      <rPr>
        <sz val="10"/>
        <rFont val="宋体"/>
        <charset val="134"/>
      </rPr>
      <t>罗昭荣佛山市南海区狮山镇罗洞白仙村新巷</t>
    </r>
    <r>
      <rPr>
        <sz val="10"/>
        <rFont val="Times New Roman"/>
        <charset val="134"/>
      </rPr>
      <t>16</t>
    </r>
    <r>
      <rPr>
        <sz val="10"/>
        <rFont val="宋体"/>
        <charset val="134"/>
      </rPr>
      <t>号</t>
    </r>
    <r>
      <rPr>
        <sz val="10"/>
        <rFont val="Times New Roman"/>
        <charset val="134"/>
      </rPr>
      <t>10.5</t>
    </r>
    <r>
      <rPr>
        <sz val="10"/>
        <rFont val="宋体"/>
        <charset val="134"/>
      </rPr>
      <t>千瓦分布式光伏发电项目</t>
    </r>
  </si>
  <si>
    <t>何养生</t>
  </si>
  <si>
    <r>
      <rPr>
        <sz val="10"/>
        <rFont val="宋体"/>
        <charset val="134"/>
      </rPr>
      <t>何养生佛山市南海区九江镇烟南烟桥群英巷</t>
    </r>
    <r>
      <rPr>
        <sz val="10"/>
        <rFont val="Times New Roman"/>
        <charset val="134"/>
      </rPr>
      <t>5</t>
    </r>
    <r>
      <rPr>
        <sz val="10"/>
        <rFont val="宋体"/>
        <charset val="134"/>
      </rPr>
      <t>号</t>
    </r>
    <r>
      <rPr>
        <sz val="10"/>
        <rFont val="Times New Roman"/>
        <charset val="134"/>
      </rPr>
      <t>11.48</t>
    </r>
    <r>
      <rPr>
        <sz val="10"/>
        <rFont val="宋体"/>
        <charset val="134"/>
      </rPr>
      <t>千瓦分布式光伏发电项目</t>
    </r>
  </si>
  <si>
    <t>梁干枝</t>
  </si>
  <si>
    <r>
      <rPr>
        <sz val="10"/>
        <rFont val="宋体"/>
        <charset val="134"/>
      </rPr>
      <t>梁干枝佛山市南海区狮山镇狮南冲二村新村十四巷</t>
    </r>
    <r>
      <rPr>
        <sz val="10"/>
        <rFont val="Times New Roman"/>
        <charset val="134"/>
      </rPr>
      <t>1</t>
    </r>
    <r>
      <rPr>
        <sz val="10"/>
        <rFont val="宋体"/>
        <charset val="134"/>
      </rPr>
      <t>号</t>
    </r>
    <r>
      <rPr>
        <sz val="10"/>
        <rFont val="Times New Roman"/>
        <charset val="134"/>
      </rPr>
      <t>10.03</t>
    </r>
    <r>
      <rPr>
        <sz val="10"/>
        <rFont val="宋体"/>
        <charset val="134"/>
      </rPr>
      <t>千瓦分布式光伏发电项目</t>
    </r>
  </si>
  <si>
    <t>莫卫娟</t>
  </si>
  <si>
    <r>
      <rPr>
        <sz val="10"/>
        <rFont val="宋体"/>
        <charset val="134"/>
      </rPr>
      <t>莫卫娟佛山市南海区狮山镇罗洞白仙村广居门</t>
    </r>
    <r>
      <rPr>
        <sz val="10"/>
        <rFont val="Times New Roman"/>
        <charset val="134"/>
      </rPr>
      <t>1</t>
    </r>
    <r>
      <rPr>
        <sz val="10"/>
        <rFont val="宋体"/>
        <charset val="134"/>
      </rPr>
      <t>号</t>
    </r>
    <r>
      <rPr>
        <sz val="10"/>
        <rFont val="Times New Roman"/>
        <charset val="134"/>
      </rPr>
      <t>9.6</t>
    </r>
    <r>
      <rPr>
        <sz val="10"/>
        <rFont val="宋体"/>
        <charset val="134"/>
      </rPr>
      <t>千瓦分布式光伏发电项目</t>
    </r>
  </si>
  <si>
    <t>黎坚满</t>
  </si>
  <si>
    <r>
      <rPr>
        <sz val="10"/>
        <rFont val="宋体"/>
        <charset val="134"/>
      </rPr>
      <t>黎坚满佛山市南海区西樵镇百西五社村江边一巷</t>
    </r>
    <r>
      <rPr>
        <sz val="10"/>
        <rFont val="Times New Roman"/>
        <charset val="134"/>
      </rPr>
      <t>12</t>
    </r>
    <r>
      <rPr>
        <sz val="10"/>
        <rFont val="宋体"/>
        <charset val="134"/>
      </rPr>
      <t>号</t>
    </r>
    <r>
      <rPr>
        <sz val="10"/>
        <rFont val="Times New Roman"/>
        <charset val="134"/>
      </rPr>
      <t>11.2</t>
    </r>
    <r>
      <rPr>
        <sz val="10"/>
        <rFont val="宋体"/>
        <charset val="134"/>
      </rPr>
      <t>千瓦分布式光伏发电项目</t>
    </r>
  </si>
  <si>
    <t>高明燃</t>
  </si>
  <si>
    <r>
      <rPr>
        <sz val="10"/>
        <rFont val="宋体"/>
        <charset val="134"/>
      </rPr>
      <t>高明燃佛山市南海区丹灶镇金沙高海南房村</t>
    </r>
    <r>
      <rPr>
        <sz val="10"/>
        <rFont val="Times New Roman"/>
        <charset val="134"/>
      </rPr>
      <t>11</t>
    </r>
    <r>
      <rPr>
        <sz val="10"/>
        <rFont val="宋体"/>
        <charset val="134"/>
      </rPr>
      <t>千瓦分布式光伏发电项目</t>
    </r>
  </si>
  <si>
    <t>伦兆辉</t>
  </si>
  <si>
    <r>
      <rPr>
        <sz val="10"/>
        <rFont val="宋体"/>
        <charset val="134"/>
      </rPr>
      <t>伦兆辉佛山市南海区丹灶镇下沙滘管理区伦家村新村北五巷</t>
    </r>
    <r>
      <rPr>
        <sz val="10"/>
        <rFont val="Times New Roman"/>
        <charset val="134"/>
      </rPr>
      <t>2</t>
    </r>
    <r>
      <rPr>
        <sz val="10"/>
        <rFont val="宋体"/>
        <charset val="134"/>
      </rPr>
      <t>号</t>
    </r>
    <r>
      <rPr>
        <sz val="10"/>
        <rFont val="Times New Roman"/>
        <charset val="134"/>
      </rPr>
      <t>6</t>
    </r>
    <r>
      <rPr>
        <sz val="10"/>
        <rFont val="宋体"/>
        <charset val="134"/>
      </rPr>
      <t>千瓦分布式光伏发电项目</t>
    </r>
  </si>
  <si>
    <t>陈健辉</t>
  </si>
  <si>
    <r>
      <rPr>
        <sz val="10"/>
        <rFont val="宋体"/>
        <charset val="134"/>
      </rPr>
      <t>陈伟文佛山市南海区九江镇大谷三约村五队一巷</t>
    </r>
    <r>
      <rPr>
        <sz val="10"/>
        <rFont val="Times New Roman"/>
        <charset val="134"/>
      </rPr>
      <t>2</t>
    </r>
    <r>
      <rPr>
        <sz val="10"/>
        <rFont val="宋体"/>
        <charset val="134"/>
      </rPr>
      <t>号</t>
    </r>
    <r>
      <rPr>
        <sz val="10"/>
        <rFont val="Times New Roman"/>
        <charset val="134"/>
      </rPr>
      <t>10</t>
    </r>
    <r>
      <rPr>
        <sz val="10"/>
        <rFont val="宋体"/>
        <charset val="134"/>
      </rPr>
      <t>千瓦分布式光伏发电项目</t>
    </r>
  </si>
  <si>
    <t>陈伟文</t>
  </si>
  <si>
    <r>
      <rPr>
        <sz val="10"/>
        <rFont val="宋体"/>
        <charset val="134"/>
      </rPr>
      <t>陈伟文佛山市南海区九江镇大谷三约村五队一巷</t>
    </r>
    <r>
      <rPr>
        <sz val="10"/>
        <rFont val="Times New Roman"/>
        <charset val="134"/>
      </rPr>
      <t>2</t>
    </r>
    <r>
      <rPr>
        <sz val="10"/>
        <rFont val="宋体"/>
        <charset val="134"/>
      </rPr>
      <t>号</t>
    </r>
    <r>
      <rPr>
        <sz val="10"/>
        <rFont val="Times New Roman"/>
        <charset val="134"/>
      </rPr>
      <t>11</t>
    </r>
    <r>
      <rPr>
        <sz val="10"/>
        <rFont val="宋体"/>
        <charset val="134"/>
      </rPr>
      <t>千瓦分布式光伏发电项目</t>
    </r>
  </si>
  <si>
    <t>李文滔</t>
  </si>
  <si>
    <r>
      <rPr>
        <sz val="10"/>
        <rFont val="宋体"/>
        <charset val="134"/>
      </rPr>
      <t>李锦伟佛山市南海区九江镇沙头石江夏江村基心大街</t>
    </r>
    <r>
      <rPr>
        <sz val="10"/>
        <rFont val="Times New Roman"/>
        <charset val="134"/>
      </rPr>
      <t>2</t>
    </r>
    <r>
      <rPr>
        <sz val="10"/>
        <rFont val="宋体"/>
        <charset val="134"/>
      </rPr>
      <t>号</t>
    </r>
    <r>
      <rPr>
        <sz val="10"/>
        <rFont val="Times New Roman"/>
        <charset val="134"/>
      </rPr>
      <t>19.8</t>
    </r>
    <r>
      <rPr>
        <sz val="10"/>
        <rFont val="宋体"/>
        <charset val="134"/>
      </rPr>
      <t>千瓦分布式光伏发电项目</t>
    </r>
  </si>
  <si>
    <t>李锦伟</t>
  </si>
  <si>
    <r>
      <rPr>
        <sz val="10"/>
        <rFont val="宋体"/>
        <charset val="134"/>
      </rPr>
      <t>李锦伟佛山市南海区九江镇沙头石江夏江村基心大街</t>
    </r>
    <r>
      <rPr>
        <sz val="10"/>
        <rFont val="Times New Roman"/>
        <charset val="134"/>
      </rPr>
      <t>2</t>
    </r>
    <r>
      <rPr>
        <sz val="10"/>
        <rFont val="宋体"/>
        <charset val="134"/>
      </rPr>
      <t>号</t>
    </r>
    <r>
      <rPr>
        <sz val="10"/>
        <rFont val="Times New Roman"/>
        <charset val="134"/>
      </rPr>
      <t>19.9</t>
    </r>
    <r>
      <rPr>
        <sz val="10"/>
        <rFont val="宋体"/>
        <charset val="134"/>
      </rPr>
      <t>千瓦分布式光伏发电项目</t>
    </r>
  </si>
  <si>
    <t>朱培枝</t>
  </si>
  <si>
    <r>
      <rPr>
        <sz val="10"/>
        <rFont val="宋体"/>
        <charset val="134"/>
      </rPr>
      <t>朱广祥佛山市南海区九江镇海寿新中村</t>
    </r>
    <r>
      <rPr>
        <sz val="10"/>
        <rFont val="Times New Roman"/>
        <charset val="134"/>
      </rPr>
      <t>194</t>
    </r>
    <r>
      <rPr>
        <sz val="10"/>
        <rFont val="宋体"/>
        <charset val="134"/>
      </rPr>
      <t>号</t>
    </r>
    <r>
      <rPr>
        <sz val="10"/>
        <rFont val="Times New Roman"/>
        <charset val="134"/>
      </rPr>
      <t>12</t>
    </r>
    <r>
      <rPr>
        <sz val="10"/>
        <rFont val="宋体"/>
        <charset val="134"/>
      </rPr>
      <t>千瓦分布式光伏发电项目</t>
    </r>
  </si>
  <si>
    <t>陈家忠</t>
  </si>
  <si>
    <r>
      <rPr>
        <sz val="10"/>
        <rFont val="宋体"/>
        <charset val="134"/>
      </rPr>
      <t>陈家忠佛山市南海区九江镇大谷村普济组六巷</t>
    </r>
    <r>
      <rPr>
        <sz val="10"/>
        <rFont val="Times New Roman"/>
        <charset val="134"/>
      </rPr>
      <t>2</t>
    </r>
    <r>
      <rPr>
        <sz val="10"/>
        <rFont val="宋体"/>
        <charset val="134"/>
      </rPr>
      <t>号</t>
    </r>
    <r>
      <rPr>
        <sz val="10"/>
        <rFont val="Times New Roman"/>
        <charset val="134"/>
      </rPr>
      <t>5</t>
    </r>
    <r>
      <rPr>
        <sz val="10"/>
        <rFont val="宋体"/>
        <charset val="134"/>
      </rPr>
      <t>千瓦分布式光伏发电项目</t>
    </r>
  </si>
  <si>
    <t>曾炽坚</t>
  </si>
  <si>
    <r>
      <rPr>
        <sz val="10"/>
        <rFont val="宋体"/>
        <charset val="134"/>
      </rPr>
      <t>曾炽坚佛山市南海区九江镇上东沙溪村永新队</t>
    </r>
    <r>
      <rPr>
        <sz val="10"/>
        <rFont val="Times New Roman"/>
        <charset val="134"/>
      </rPr>
      <t>333</t>
    </r>
    <r>
      <rPr>
        <sz val="10"/>
        <rFont val="宋体"/>
        <charset val="134"/>
      </rPr>
      <t>号</t>
    </r>
    <r>
      <rPr>
        <sz val="10"/>
        <rFont val="Times New Roman"/>
        <charset val="134"/>
      </rPr>
      <t>10.8</t>
    </r>
    <r>
      <rPr>
        <sz val="10"/>
        <rFont val="宋体"/>
        <charset val="134"/>
      </rPr>
      <t>千瓦分布式光伏发电项目</t>
    </r>
  </si>
  <si>
    <t>刘喜洋</t>
  </si>
  <si>
    <r>
      <rPr>
        <sz val="10"/>
        <rFont val="宋体"/>
        <charset val="134"/>
      </rPr>
      <t>佛山市南海区狮山镇松岗南国桃园香格里拉花园</t>
    </r>
    <r>
      <rPr>
        <sz val="10"/>
        <rFont val="Times New Roman"/>
        <charset val="134"/>
      </rPr>
      <t>J</t>
    </r>
    <r>
      <rPr>
        <sz val="10"/>
        <rFont val="宋体"/>
        <charset val="134"/>
      </rPr>
      <t>座公寓</t>
    </r>
    <r>
      <rPr>
        <sz val="10"/>
        <rFont val="Times New Roman"/>
        <charset val="134"/>
      </rPr>
      <t>93</t>
    </r>
    <r>
      <rPr>
        <sz val="10"/>
        <rFont val="宋体"/>
        <charset val="134"/>
      </rPr>
      <t>栋</t>
    </r>
    <r>
      <rPr>
        <sz val="10"/>
        <rFont val="Times New Roman"/>
        <charset val="134"/>
      </rPr>
      <t>402</t>
    </r>
    <r>
      <rPr>
        <sz val="10"/>
        <rFont val="宋体"/>
        <charset val="134"/>
      </rPr>
      <t>号房</t>
    </r>
    <r>
      <rPr>
        <sz val="10"/>
        <rFont val="Times New Roman"/>
        <charset val="134"/>
      </rPr>
      <t>11.8</t>
    </r>
    <r>
      <rPr>
        <sz val="10"/>
        <rFont val="宋体"/>
        <charset val="134"/>
      </rPr>
      <t>千瓦分布式光伏发电项目</t>
    </r>
  </si>
  <si>
    <t>林焜常</t>
  </si>
  <si>
    <r>
      <rPr>
        <sz val="10"/>
        <rFont val="宋体"/>
        <charset val="134"/>
      </rPr>
      <t>林焜常佛山市南海区大沥镇雅瑶罗城村大街南一巷</t>
    </r>
    <r>
      <rPr>
        <sz val="10"/>
        <rFont val="Times New Roman"/>
        <charset val="134"/>
      </rPr>
      <t>7</t>
    </r>
    <r>
      <rPr>
        <sz val="10"/>
        <rFont val="宋体"/>
        <charset val="134"/>
      </rPr>
      <t>号</t>
    </r>
    <r>
      <rPr>
        <sz val="10"/>
        <rFont val="Times New Roman"/>
        <charset val="134"/>
      </rPr>
      <t>11.5</t>
    </r>
    <r>
      <rPr>
        <sz val="10"/>
        <rFont val="宋体"/>
        <charset val="134"/>
      </rPr>
      <t>千瓦分布式光伏发电项目</t>
    </r>
  </si>
  <si>
    <t>张自江</t>
  </si>
  <si>
    <r>
      <rPr>
        <sz val="10"/>
        <rFont val="宋体"/>
        <charset val="134"/>
      </rPr>
      <t>张自江佛山市南海区丹灶镇横江南九街</t>
    </r>
    <r>
      <rPr>
        <sz val="10"/>
        <rFont val="Times New Roman"/>
        <charset val="134"/>
      </rPr>
      <t>6</t>
    </r>
    <r>
      <rPr>
        <sz val="10"/>
        <rFont val="宋体"/>
        <charset val="134"/>
      </rPr>
      <t>号</t>
    </r>
    <r>
      <rPr>
        <sz val="10"/>
        <rFont val="Times New Roman"/>
        <charset val="134"/>
      </rPr>
      <t>20.4</t>
    </r>
    <r>
      <rPr>
        <sz val="10"/>
        <rFont val="宋体"/>
        <charset val="134"/>
      </rPr>
      <t>千瓦分布式光伏发电项目</t>
    </r>
  </si>
  <si>
    <t>陈锦祥</t>
  </si>
  <si>
    <r>
      <rPr>
        <sz val="10"/>
        <rFont val="宋体"/>
        <charset val="134"/>
      </rPr>
      <t>陈锦祥佛山市南海区里水镇东升路北四街</t>
    </r>
    <r>
      <rPr>
        <sz val="10"/>
        <rFont val="Times New Roman"/>
        <charset val="134"/>
      </rPr>
      <t>9</t>
    </r>
    <r>
      <rPr>
        <sz val="10"/>
        <rFont val="宋体"/>
        <charset val="134"/>
      </rPr>
      <t>号</t>
    </r>
    <r>
      <rPr>
        <sz val="10"/>
        <rFont val="Times New Roman"/>
        <charset val="134"/>
      </rPr>
      <t>11.02</t>
    </r>
    <r>
      <rPr>
        <sz val="10"/>
        <rFont val="宋体"/>
        <charset val="134"/>
      </rPr>
      <t>千瓦分布式光伏发电项目</t>
    </r>
  </si>
  <si>
    <t>岑志成</t>
  </si>
  <si>
    <r>
      <rPr>
        <sz val="10"/>
        <rFont val="宋体"/>
        <charset val="134"/>
      </rPr>
      <t>岑志成佛山市南海区罗村下柏岑边村</t>
    </r>
    <r>
      <rPr>
        <sz val="10"/>
        <rFont val="Times New Roman"/>
        <charset val="134"/>
      </rPr>
      <t>7</t>
    </r>
    <r>
      <rPr>
        <sz val="10"/>
        <rFont val="宋体"/>
        <charset val="134"/>
      </rPr>
      <t>巷</t>
    </r>
    <r>
      <rPr>
        <sz val="10"/>
        <rFont val="Times New Roman"/>
        <charset val="134"/>
      </rPr>
      <t>5</t>
    </r>
    <r>
      <rPr>
        <sz val="10"/>
        <rFont val="宋体"/>
        <charset val="134"/>
      </rPr>
      <t>号</t>
    </r>
    <r>
      <rPr>
        <sz val="10"/>
        <rFont val="Times New Roman"/>
        <charset val="134"/>
      </rPr>
      <t>10.62</t>
    </r>
    <r>
      <rPr>
        <sz val="10"/>
        <rFont val="宋体"/>
        <charset val="134"/>
      </rPr>
      <t>千瓦分布式光伏发电项目</t>
    </r>
  </si>
  <si>
    <t>谢继海</t>
  </si>
  <si>
    <r>
      <rPr>
        <sz val="10"/>
        <rFont val="宋体"/>
        <charset val="134"/>
      </rPr>
      <t>谢继海佛山市南海区里水镇胜利丰岗村丰厚坊二巷</t>
    </r>
    <r>
      <rPr>
        <sz val="10"/>
        <rFont val="Times New Roman"/>
        <charset val="134"/>
      </rPr>
      <t>21</t>
    </r>
    <r>
      <rPr>
        <sz val="10"/>
        <rFont val="宋体"/>
        <charset val="134"/>
      </rPr>
      <t>号</t>
    </r>
    <r>
      <rPr>
        <sz val="10"/>
        <rFont val="Times New Roman"/>
        <charset val="134"/>
      </rPr>
      <t>20.01</t>
    </r>
    <r>
      <rPr>
        <sz val="10"/>
        <rFont val="宋体"/>
        <charset val="134"/>
      </rPr>
      <t>千瓦分布式光伏发电项目</t>
    </r>
  </si>
  <si>
    <t>黎树德</t>
  </si>
  <si>
    <r>
      <rPr>
        <sz val="10"/>
        <rFont val="宋体"/>
        <charset val="134"/>
      </rPr>
      <t>黎树德佛山市南海区丹灶镇新安南二村南二新村九巷</t>
    </r>
    <r>
      <rPr>
        <sz val="10"/>
        <rFont val="Times New Roman"/>
        <charset val="134"/>
      </rPr>
      <t>3</t>
    </r>
    <r>
      <rPr>
        <sz val="10"/>
        <rFont val="宋体"/>
        <charset val="134"/>
      </rPr>
      <t>号</t>
    </r>
    <r>
      <rPr>
        <sz val="10"/>
        <rFont val="Times New Roman"/>
        <charset val="134"/>
      </rPr>
      <t>16.5</t>
    </r>
    <r>
      <rPr>
        <sz val="10"/>
        <rFont val="宋体"/>
        <charset val="134"/>
      </rPr>
      <t>千瓦分布式光伏发电项目</t>
    </r>
  </si>
  <si>
    <t>陶秉文</t>
  </si>
  <si>
    <r>
      <rPr>
        <sz val="10"/>
        <rFont val="宋体"/>
        <charset val="134"/>
      </rPr>
      <t>陶秉文佛山市南海区里水镇北沙沈村沈三五巷</t>
    </r>
    <r>
      <rPr>
        <sz val="10"/>
        <rFont val="Times New Roman"/>
        <charset val="134"/>
      </rPr>
      <t>7</t>
    </r>
    <r>
      <rPr>
        <sz val="10"/>
        <rFont val="宋体"/>
        <charset val="134"/>
      </rPr>
      <t>号</t>
    </r>
    <r>
      <rPr>
        <sz val="10"/>
        <rFont val="Times New Roman"/>
        <charset val="134"/>
      </rPr>
      <t>11</t>
    </r>
    <r>
      <rPr>
        <sz val="10"/>
        <rFont val="宋体"/>
        <charset val="134"/>
      </rPr>
      <t>千瓦分布式光伏发电项目</t>
    </r>
  </si>
  <si>
    <r>
      <rPr>
        <sz val="10"/>
        <rFont val="宋体"/>
        <charset val="134"/>
      </rPr>
      <t>梁玉玲佛山市南海区桂城街石村四村西华西新新村</t>
    </r>
    <r>
      <rPr>
        <sz val="10"/>
        <rFont val="Times New Roman"/>
        <charset val="134"/>
      </rPr>
      <t>7</t>
    </r>
    <r>
      <rPr>
        <sz val="10"/>
        <rFont val="宋体"/>
        <charset val="134"/>
      </rPr>
      <t>号</t>
    </r>
    <r>
      <rPr>
        <sz val="10"/>
        <rFont val="Times New Roman"/>
        <charset val="134"/>
      </rPr>
      <t>13.5</t>
    </r>
    <r>
      <rPr>
        <sz val="10"/>
        <rFont val="宋体"/>
        <charset val="134"/>
      </rPr>
      <t>千瓦分布式光伏发电项目</t>
    </r>
  </si>
  <si>
    <t>冯带芬</t>
  </si>
  <si>
    <r>
      <rPr>
        <sz val="10"/>
        <rFont val="宋体"/>
        <charset val="134"/>
      </rPr>
      <t>冯带芬佛山市南海区丹灶镇石联南丰村土地会后岗</t>
    </r>
    <r>
      <rPr>
        <sz val="10"/>
        <rFont val="Times New Roman"/>
        <charset val="134"/>
      </rPr>
      <t>26.4</t>
    </r>
    <r>
      <rPr>
        <sz val="10"/>
        <rFont val="宋体"/>
        <charset val="134"/>
      </rPr>
      <t>千瓦分布式光伏发电项目</t>
    </r>
  </si>
  <si>
    <t>杜加辉</t>
  </si>
  <si>
    <r>
      <rPr>
        <sz val="10"/>
        <rFont val="宋体"/>
        <charset val="134"/>
      </rPr>
      <t>杜加辉佛山市南海区丹灶镇银河湾头村</t>
    </r>
    <r>
      <rPr>
        <sz val="10"/>
        <rFont val="Times New Roman"/>
        <charset val="134"/>
      </rPr>
      <t>34</t>
    </r>
    <r>
      <rPr>
        <sz val="10"/>
        <rFont val="宋体"/>
        <charset val="134"/>
      </rPr>
      <t>号</t>
    </r>
    <r>
      <rPr>
        <sz val="10"/>
        <rFont val="Times New Roman"/>
        <charset val="134"/>
      </rPr>
      <t>8.7</t>
    </r>
    <r>
      <rPr>
        <sz val="10"/>
        <rFont val="宋体"/>
        <charset val="134"/>
      </rPr>
      <t>千瓦分布式光伏发电项目</t>
    </r>
  </si>
  <si>
    <t>陈维汉</t>
  </si>
  <si>
    <r>
      <rPr>
        <sz val="10"/>
        <rFont val="宋体"/>
        <charset val="134"/>
      </rPr>
      <t>陈维汉佛山市南海区金沙南沙六甲村东街二巷</t>
    </r>
    <r>
      <rPr>
        <sz val="10"/>
        <rFont val="Times New Roman"/>
        <charset val="134"/>
      </rPr>
      <t>4</t>
    </r>
    <r>
      <rPr>
        <sz val="10"/>
        <rFont val="宋体"/>
        <charset val="134"/>
      </rPr>
      <t>号</t>
    </r>
    <r>
      <rPr>
        <sz val="10"/>
        <rFont val="Times New Roman"/>
        <charset val="134"/>
      </rPr>
      <t>16.2</t>
    </r>
    <r>
      <rPr>
        <sz val="10"/>
        <rFont val="宋体"/>
        <charset val="134"/>
      </rPr>
      <t>千瓦分布式光伏发电项目</t>
    </r>
  </si>
  <si>
    <t>何永杰</t>
  </si>
  <si>
    <r>
      <rPr>
        <sz val="10"/>
        <rFont val="宋体"/>
        <charset val="134"/>
      </rPr>
      <t>何永杰佛山市南海区西樵镇山根村上沙新村新一路</t>
    </r>
    <r>
      <rPr>
        <sz val="10"/>
        <rFont val="Times New Roman"/>
        <charset val="134"/>
      </rPr>
      <t>9</t>
    </r>
    <r>
      <rPr>
        <sz val="10"/>
        <rFont val="宋体"/>
        <charset val="134"/>
      </rPr>
      <t>号</t>
    </r>
    <r>
      <rPr>
        <sz val="10"/>
        <rFont val="Times New Roman"/>
        <charset val="134"/>
      </rPr>
      <t>22</t>
    </r>
    <r>
      <rPr>
        <sz val="10"/>
        <rFont val="宋体"/>
        <charset val="134"/>
      </rPr>
      <t>千瓦分布式光伏发电项目</t>
    </r>
  </si>
  <si>
    <t>谭顺锋</t>
  </si>
  <si>
    <r>
      <rPr>
        <sz val="10"/>
        <rFont val="宋体"/>
        <charset val="134"/>
      </rPr>
      <t>谭顺锋佛山市南海区西樵镇大岸东队龙翔里</t>
    </r>
    <r>
      <rPr>
        <sz val="10"/>
        <rFont val="Times New Roman"/>
        <charset val="134"/>
      </rPr>
      <t>14</t>
    </r>
    <r>
      <rPr>
        <sz val="10"/>
        <rFont val="宋体"/>
        <charset val="134"/>
      </rPr>
      <t>号</t>
    </r>
    <r>
      <rPr>
        <sz val="10"/>
        <rFont val="Times New Roman"/>
        <charset val="134"/>
      </rPr>
      <t>18</t>
    </r>
    <r>
      <rPr>
        <sz val="10"/>
        <rFont val="宋体"/>
        <charset val="134"/>
      </rPr>
      <t>千瓦分布式光伏发电项目</t>
    </r>
  </si>
  <si>
    <t>黎远强</t>
  </si>
  <si>
    <r>
      <rPr>
        <sz val="10"/>
        <rFont val="宋体"/>
        <charset val="134"/>
      </rPr>
      <t>黎远强佛山市南海区西樵镇官山城区瑞和街二巷</t>
    </r>
    <r>
      <rPr>
        <sz val="10"/>
        <rFont val="Times New Roman"/>
        <charset val="134"/>
      </rPr>
      <t>2</t>
    </r>
    <r>
      <rPr>
        <sz val="10"/>
        <rFont val="宋体"/>
        <charset val="134"/>
      </rPr>
      <t>号</t>
    </r>
    <r>
      <rPr>
        <sz val="10"/>
        <rFont val="Times New Roman"/>
        <charset val="134"/>
      </rPr>
      <t>8.85</t>
    </r>
    <r>
      <rPr>
        <sz val="10"/>
        <rFont val="宋体"/>
        <charset val="134"/>
      </rPr>
      <t>千瓦分布式光伏发电项目</t>
    </r>
  </si>
  <si>
    <t>黎国勇</t>
  </si>
  <si>
    <r>
      <rPr>
        <sz val="10"/>
        <rFont val="宋体"/>
        <charset val="134"/>
      </rPr>
      <t>黎国勇佛山市南海区西樵镇百西大地村新村区</t>
    </r>
    <r>
      <rPr>
        <sz val="10"/>
        <rFont val="Times New Roman"/>
        <charset val="134"/>
      </rPr>
      <t>5</t>
    </r>
    <r>
      <rPr>
        <sz val="10"/>
        <rFont val="宋体"/>
        <charset val="134"/>
      </rPr>
      <t>巷</t>
    </r>
    <r>
      <rPr>
        <sz val="10"/>
        <rFont val="Times New Roman"/>
        <charset val="134"/>
      </rPr>
      <t>2</t>
    </r>
    <r>
      <rPr>
        <sz val="10"/>
        <rFont val="宋体"/>
        <charset val="134"/>
      </rPr>
      <t>号</t>
    </r>
    <r>
      <rPr>
        <sz val="10"/>
        <rFont val="Times New Roman"/>
        <charset val="134"/>
      </rPr>
      <t>17.4</t>
    </r>
    <r>
      <rPr>
        <sz val="10"/>
        <rFont val="宋体"/>
        <charset val="134"/>
      </rPr>
      <t>千瓦分布式光伏发电项目</t>
    </r>
  </si>
  <si>
    <t>吴耀辉</t>
  </si>
  <si>
    <r>
      <rPr>
        <sz val="10"/>
        <rFont val="宋体"/>
        <charset val="134"/>
      </rPr>
      <t>吴耀辉佛山市南海区罗村联和总排村西二队西便新区一巷</t>
    </r>
    <r>
      <rPr>
        <sz val="10"/>
        <rFont val="Times New Roman"/>
        <charset val="134"/>
      </rPr>
      <t>5</t>
    </r>
    <r>
      <rPr>
        <sz val="10"/>
        <rFont val="宋体"/>
        <charset val="134"/>
      </rPr>
      <t>号</t>
    </r>
    <r>
      <rPr>
        <sz val="10"/>
        <rFont val="Times New Roman"/>
        <charset val="134"/>
      </rPr>
      <t>16.24</t>
    </r>
    <r>
      <rPr>
        <sz val="10"/>
        <rFont val="宋体"/>
        <charset val="134"/>
      </rPr>
      <t>千瓦分布式光伏发电项目</t>
    </r>
  </si>
  <si>
    <t>黄沃林</t>
  </si>
  <si>
    <r>
      <rPr>
        <sz val="10"/>
        <rFont val="宋体"/>
        <charset val="134"/>
      </rPr>
      <t>黄沃林佛山市南海区罗村街道下柏中西村迴旋巷</t>
    </r>
    <r>
      <rPr>
        <sz val="10"/>
        <rFont val="Times New Roman"/>
        <charset val="134"/>
      </rPr>
      <t>7</t>
    </r>
    <r>
      <rPr>
        <sz val="10"/>
        <rFont val="宋体"/>
        <charset val="134"/>
      </rPr>
      <t>号</t>
    </r>
    <r>
      <rPr>
        <sz val="10"/>
        <rFont val="Times New Roman"/>
        <charset val="134"/>
      </rPr>
      <t>16.5</t>
    </r>
    <r>
      <rPr>
        <sz val="10"/>
        <rFont val="宋体"/>
        <charset val="134"/>
      </rPr>
      <t>千瓦分布式光伏发电项目</t>
    </r>
  </si>
  <si>
    <t>谭喜孔</t>
  </si>
  <si>
    <r>
      <rPr>
        <sz val="10"/>
        <rFont val="宋体"/>
        <charset val="134"/>
      </rPr>
      <t>谭喜孔佛山市南海区西樵镇大岸东队龙翔里</t>
    </r>
    <r>
      <rPr>
        <sz val="10"/>
        <rFont val="Times New Roman"/>
        <charset val="134"/>
      </rPr>
      <t>6</t>
    </r>
    <r>
      <rPr>
        <sz val="10"/>
        <rFont val="宋体"/>
        <charset val="134"/>
      </rPr>
      <t>号对面</t>
    </r>
    <r>
      <rPr>
        <sz val="10"/>
        <rFont val="Times New Roman"/>
        <charset val="134"/>
      </rPr>
      <t>13</t>
    </r>
    <r>
      <rPr>
        <sz val="10"/>
        <rFont val="宋体"/>
        <charset val="134"/>
      </rPr>
      <t>千瓦分布式光伏发电项目</t>
    </r>
  </si>
  <si>
    <t>何志伟</t>
  </si>
  <si>
    <r>
      <rPr>
        <sz val="10"/>
        <rFont val="宋体"/>
        <charset val="134"/>
      </rPr>
      <t>何志伟佛山市南海区丹灶镇银河小杏村五巷</t>
    </r>
    <r>
      <rPr>
        <sz val="10"/>
        <rFont val="Times New Roman"/>
        <charset val="134"/>
      </rPr>
      <t>6</t>
    </r>
    <r>
      <rPr>
        <sz val="10"/>
        <rFont val="宋体"/>
        <charset val="134"/>
      </rPr>
      <t>号</t>
    </r>
    <r>
      <rPr>
        <sz val="10"/>
        <rFont val="Times New Roman"/>
        <charset val="134"/>
      </rPr>
      <t>18</t>
    </r>
    <r>
      <rPr>
        <sz val="10"/>
        <rFont val="宋体"/>
        <charset val="134"/>
      </rPr>
      <t>千瓦分布式光伏发电项目</t>
    </r>
  </si>
  <si>
    <t>李明丰</t>
  </si>
  <si>
    <r>
      <rPr>
        <sz val="10"/>
        <rFont val="宋体"/>
        <charset val="134"/>
      </rPr>
      <t>李明丰佛山市南海区九江镇沙头石江夏江村高桥五巷</t>
    </r>
    <r>
      <rPr>
        <sz val="10"/>
        <rFont val="Times New Roman"/>
        <charset val="134"/>
      </rPr>
      <t>1</t>
    </r>
    <r>
      <rPr>
        <sz val="10"/>
        <rFont val="宋体"/>
        <charset val="134"/>
      </rPr>
      <t>号前面</t>
    </r>
    <r>
      <rPr>
        <sz val="10"/>
        <rFont val="Times New Roman"/>
        <charset val="134"/>
      </rPr>
      <t>43.2</t>
    </r>
    <r>
      <rPr>
        <sz val="10"/>
        <rFont val="宋体"/>
        <charset val="134"/>
      </rPr>
      <t>千瓦分布式光伏发电项目</t>
    </r>
  </si>
  <si>
    <t>李宏忠</t>
  </si>
  <si>
    <r>
      <rPr>
        <sz val="10"/>
        <rFont val="宋体"/>
        <charset val="134"/>
      </rPr>
      <t>李宏忠佛山市南海区丹灶镇新安社区居民委员会石桥村平安街</t>
    </r>
    <r>
      <rPr>
        <sz val="10"/>
        <rFont val="Times New Roman"/>
        <charset val="134"/>
      </rPr>
      <t>2</t>
    </r>
    <r>
      <rPr>
        <sz val="10"/>
        <rFont val="宋体"/>
        <charset val="134"/>
      </rPr>
      <t>号之一</t>
    </r>
    <r>
      <rPr>
        <sz val="10"/>
        <rFont val="Times New Roman"/>
        <charset val="134"/>
      </rPr>
      <t>10</t>
    </r>
    <r>
      <rPr>
        <sz val="10"/>
        <rFont val="宋体"/>
        <charset val="134"/>
      </rPr>
      <t>千瓦分布式光伏发电项目</t>
    </r>
  </si>
  <si>
    <t>帅超南</t>
  </si>
  <si>
    <r>
      <rPr>
        <sz val="10"/>
        <rFont val="宋体"/>
        <charset val="134"/>
      </rPr>
      <t>帅超南佛山市南海区丹灶镇劳边帅边村村头新区</t>
    </r>
    <r>
      <rPr>
        <sz val="10"/>
        <rFont val="Times New Roman"/>
        <charset val="134"/>
      </rPr>
      <t>12</t>
    </r>
    <r>
      <rPr>
        <sz val="10"/>
        <rFont val="宋体"/>
        <charset val="134"/>
      </rPr>
      <t>号北</t>
    </r>
    <r>
      <rPr>
        <sz val="10"/>
        <rFont val="Times New Roman"/>
        <charset val="134"/>
      </rPr>
      <t>14</t>
    </r>
    <r>
      <rPr>
        <sz val="10"/>
        <rFont val="宋体"/>
        <charset val="134"/>
      </rPr>
      <t>千瓦分布式光伏发电项目</t>
    </r>
  </si>
  <si>
    <t>冯丽芬</t>
  </si>
  <si>
    <r>
      <rPr>
        <sz val="10"/>
        <rFont val="宋体"/>
        <charset val="134"/>
      </rPr>
      <t>冯丽芬佛山市南海区西樵镇官山城区瑞和街三巷</t>
    </r>
    <r>
      <rPr>
        <sz val="10"/>
        <rFont val="Times New Roman"/>
        <charset val="134"/>
      </rPr>
      <t>4</t>
    </r>
    <r>
      <rPr>
        <sz val="10"/>
        <rFont val="宋体"/>
        <charset val="134"/>
      </rPr>
      <t>号</t>
    </r>
    <r>
      <rPr>
        <sz val="10"/>
        <rFont val="Times New Roman"/>
        <charset val="134"/>
      </rPr>
      <t>13.2</t>
    </r>
    <r>
      <rPr>
        <sz val="10"/>
        <rFont val="宋体"/>
        <charset val="134"/>
      </rPr>
      <t>千瓦分布式光伏发电项目</t>
    </r>
  </si>
  <si>
    <t>张翠仪</t>
  </si>
  <si>
    <r>
      <rPr>
        <sz val="10"/>
        <rFont val="宋体"/>
        <charset val="134"/>
      </rPr>
      <t>张翠仪佛山市南海区里水镇宏岗村中心南街新区二巷</t>
    </r>
    <r>
      <rPr>
        <sz val="10"/>
        <rFont val="Times New Roman"/>
        <charset val="134"/>
      </rPr>
      <t>1</t>
    </r>
    <r>
      <rPr>
        <sz val="10"/>
        <rFont val="宋体"/>
        <charset val="134"/>
      </rPr>
      <t>号</t>
    </r>
    <r>
      <rPr>
        <sz val="10"/>
        <rFont val="Times New Roman"/>
        <charset val="134"/>
      </rPr>
      <t>20.7</t>
    </r>
    <r>
      <rPr>
        <sz val="10"/>
        <rFont val="宋体"/>
        <charset val="134"/>
      </rPr>
      <t>千瓦分布式光伏发电项目</t>
    </r>
  </si>
  <si>
    <t>吴国荣</t>
  </si>
  <si>
    <r>
      <rPr>
        <sz val="10"/>
        <rFont val="宋体"/>
        <charset val="134"/>
      </rPr>
      <t>吴国荣佛山市南海区狮山镇兴贤联南村南约大街上八巷</t>
    </r>
    <r>
      <rPr>
        <sz val="10"/>
        <rFont val="Times New Roman"/>
        <charset val="134"/>
      </rPr>
      <t>4</t>
    </r>
    <r>
      <rPr>
        <sz val="10"/>
        <rFont val="宋体"/>
        <charset val="134"/>
      </rPr>
      <t>号</t>
    </r>
    <r>
      <rPr>
        <sz val="10"/>
        <rFont val="Times New Roman"/>
        <charset val="134"/>
      </rPr>
      <t>15.37</t>
    </r>
    <r>
      <rPr>
        <sz val="10"/>
        <rFont val="宋体"/>
        <charset val="134"/>
      </rPr>
      <t>千瓦分布式光伏发电项目</t>
    </r>
  </si>
  <si>
    <t>罗建瑞</t>
  </si>
  <si>
    <r>
      <rPr>
        <sz val="10"/>
        <rFont val="宋体"/>
        <charset val="134"/>
      </rPr>
      <t>罗建瑞佛山市南海区大沥镇盐步东秀官田村新村</t>
    </r>
    <r>
      <rPr>
        <sz val="10"/>
        <rFont val="Times New Roman"/>
        <charset val="134"/>
      </rPr>
      <t>38</t>
    </r>
    <r>
      <rPr>
        <sz val="10"/>
        <rFont val="宋体"/>
        <charset val="134"/>
      </rPr>
      <t>号</t>
    </r>
    <r>
      <rPr>
        <sz val="10"/>
        <rFont val="Times New Roman"/>
        <charset val="134"/>
      </rPr>
      <t>7.69</t>
    </r>
    <r>
      <rPr>
        <sz val="10"/>
        <rFont val="宋体"/>
        <charset val="134"/>
      </rPr>
      <t>千瓦分布式光伏发电项目</t>
    </r>
  </si>
  <si>
    <t>原巨祥</t>
  </si>
  <si>
    <r>
      <rPr>
        <sz val="10"/>
        <rFont val="宋体"/>
        <charset val="134"/>
      </rPr>
      <t>原巨祥佛山市南海区狮山镇七甫村第八股份合作经济社</t>
    </r>
    <r>
      <rPr>
        <sz val="10"/>
        <rFont val="Times New Roman"/>
        <charset val="134"/>
      </rPr>
      <t>16</t>
    </r>
    <r>
      <rPr>
        <sz val="10"/>
        <rFont val="宋体"/>
        <charset val="134"/>
      </rPr>
      <t>千瓦分布式光伏发电项目</t>
    </r>
  </si>
  <si>
    <t>陈东成</t>
  </si>
  <si>
    <r>
      <rPr>
        <sz val="10"/>
        <rFont val="宋体"/>
        <charset val="134"/>
      </rPr>
      <t>陈东成佛山市南海区西樵镇显岗新村同济路</t>
    </r>
    <r>
      <rPr>
        <sz val="10"/>
        <rFont val="Times New Roman"/>
        <charset val="134"/>
      </rPr>
      <t>13</t>
    </r>
    <r>
      <rPr>
        <sz val="10"/>
        <rFont val="宋体"/>
        <charset val="134"/>
      </rPr>
      <t>号</t>
    </r>
    <r>
      <rPr>
        <sz val="10"/>
        <rFont val="Times New Roman"/>
        <charset val="134"/>
      </rPr>
      <t>42</t>
    </r>
    <r>
      <rPr>
        <sz val="10"/>
        <rFont val="宋体"/>
        <charset val="134"/>
      </rPr>
      <t>千瓦分布式光伏发电项目</t>
    </r>
  </si>
  <si>
    <t>谢世演</t>
  </si>
  <si>
    <r>
      <rPr>
        <sz val="10"/>
        <rFont val="宋体"/>
        <charset val="134"/>
      </rPr>
      <t>谢世演佛山市南海区丹灶镇丹灶村中社坊七巷</t>
    </r>
    <r>
      <rPr>
        <sz val="10"/>
        <rFont val="Times New Roman"/>
        <charset val="134"/>
      </rPr>
      <t>1</t>
    </r>
    <r>
      <rPr>
        <sz val="10"/>
        <rFont val="宋体"/>
        <charset val="134"/>
      </rPr>
      <t>号</t>
    </r>
    <r>
      <rPr>
        <sz val="10"/>
        <rFont val="Times New Roman"/>
        <charset val="134"/>
      </rPr>
      <t>7</t>
    </r>
    <r>
      <rPr>
        <sz val="10"/>
        <rFont val="宋体"/>
        <charset val="134"/>
      </rPr>
      <t>千瓦分布式光伏发电项目</t>
    </r>
  </si>
  <si>
    <t>关明新</t>
  </si>
  <si>
    <r>
      <rPr>
        <sz val="10"/>
        <rFont val="宋体"/>
        <charset val="134"/>
      </rPr>
      <t>关明新佛山市南海区九江镇梅圳梅东三北街一巷</t>
    </r>
    <r>
      <rPr>
        <sz val="10"/>
        <rFont val="Times New Roman"/>
        <charset val="134"/>
      </rPr>
      <t>16</t>
    </r>
    <r>
      <rPr>
        <sz val="10"/>
        <rFont val="宋体"/>
        <charset val="134"/>
      </rPr>
      <t>号</t>
    </r>
    <r>
      <rPr>
        <sz val="10"/>
        <rFont val="Times New Roman"/>
        <charset val="134"/>
      </rPr>
      <t>14</t>
    </r>
    <r>
      <rPr>
        <sz val="10"/>
        <rFont val="宋体"/>
        <charset val="134"/>
      </rPr>
      <t>千瓦分布式光伏发电项目</t>
    </r>
  </si>
  <si>
    <t>崔森华</t>
  </si>
  <si>
    <r>
      <rPr>
        <sz val="10"/>
        <rFont val="宋体"/>
        <charset val="134"/>
      </rPr>
      <t>崔森华佛山市南海区西樵镇山根樟坑村三巷</t>
    </r>
    <r>
      <rPr>
        <sz val="10"/>
        <rFont val="Times New Roman"/>
        <charset val="134"/>
      </rPr>
      <t>3</t>
    </r>
    <r>
      <rPr>
        <sz val="10"/>
        <rFont val="宋体"/>
        <charset val="134"/>
      </rPr>
      <t>号</t>
    </r>
    <r>
      <rPr>
        <sz val="10"/>
        <rFont val="Times New Roman"/>
        <charset val="134"/>
      </rPr>
      <t>15</t>
    </r>
    <r>
      <rPr>
        <sz val="10"/>
        <rFont val="宋体"/>
        <charset val="134"/>
      </rPr>
      <t>千瓦分布式光伏发电项目</t>
    </r>
  </si>
  <si>
    <t>李锐南</t>
  </si>
  <si>
    <r>
      <rPr>
        <sz val="10"/>
        <rFont val="宋体"/>
        <charset val="134"/>
      </rPr>
      <t>李信年佛山市南海区九江镇梅圳梅北村东南大街</t>
    </r>
    <r>
      <rPr>
        <sz val="10"/>
        <rFont val="Times New Roman"/>
        <charset val="134"/>
      </rPr>
      <t>9</t>
    </r>
    <r>
      <rPr>
        <sz val="10"/>
        <rFont val="宋体"/>
        <charset val="134"/>
      </rPr>
      <t>号</t>
    </r>
    <r>
      <rPr>
        <sz val="10"/>
        <rFont val="Times New Roman"/>
        <charset val="134"/>
      </rPr>
      <t>11</t>
    </r>
    <r>
      <rPr>
        <sz val="10"/>
        <rFont val="宋体"/>
        <charset val="134"/>
      </rPr>
      <t>千瓦分布式光伏发电项目</t>
    </r>
  </si>
  <si>
    <t>冯嘉汶</t>
  </si>
  <si>
    <r>
      <rPr>
        <sz val="10"/>
        <rFont val="宋体"/>
        <charset val="134"/>
      </rPr>
      <t>冯嘉汶佛山市南海区桂城街林岳社区西三长命巷</t>
    </r>
    <r>
      <rPr>
        <sz val="10"/>
        <rFont val="Times New Roman"/>
        <charset val="134"/>
      </rPr>
      <t>34</t>
    </r>
    <r>
      <rPr>
        <sz val="10"/>
        <rFont val="宋体"/>
        <charset val="134"/>
      </rPr>
      <t>号</t>
    </r>
    <r>
      <rPr>
        <sz val="10"/>
        <rFont val="Times New Roman"/>
        <charset val="134"/>
      </rPr>
      <t>10.15</t>
    </r>
    <r>
      <rPr>
        <sz val="10"/>
        <rFont val="宋体"/>
        <charset val="134"/>
      </rPr>
      <t>千瓦分布式光伏发电项目</t>
    </r>
  </si>
  <si>
    <t>马永森</t>
  </si>
  <si>
    <r>
      <rPr>
        <sz val="10"/>
        <rFont val="宋体"/>
        <charset val="134"/>
      </rPr>
      <t>马永森佛山市南海区里水镇得胜村幸福新村北三巷</t>
    </r>
    <r>
      <rPr>
        <sz val="10"/>
        <rFont val="Times New Roman"/>
        <charset val="134"/>
      </rPr>
      <t>10</t>
    </r>
    <r>
      <rPr>
        <sz val="10"/>
        <rFont val="宋体"/>
        <charset val="134"/>
      </rPr>
      <t>号</t>
    </r>
    <r>
      <rPr>
        <sz val="10"/>
        <rFont val="Times New Roman"/>
        <charset val="134"/>
      </rPr>
      <t>11.2</t>
    </r>
    <r>
      <rPr>
        <sz val="10"/>
        <rFont val="宋体"/>
        <charset val="134"/>
      </rPr>
      <t>千瓦分布式光伏发电项目</t>
    </r>
  </si>
  <si>
    <t>李仁道</t>
  </si>
  <si>
    <r>
      <rPr>
        <sz val="10"/>
        <rFont val="宋体"/>
        <charset val="134"/>
      </rPr>
      <t>李仁道佛山市南海区西樵镇民乐丝织三厂公路侧东街</t>
    </r>
    <r>
      <rPr>
        <sz val="10"/>
        <rFont val="Times New Roman"/>
        <charset val="134"/>
      </rPr>
      <t>21</t>
    </r>
    <r>
      <rPr>
        <sz val="10"/>
        <rFont val="宋体"/>
        <charset val="134"/>
      </rPr>
      <t>号</t>
    </r>
    <r>
      <rPr>
        <sz val="10"/>
        <rFont val="Times New Roman"/>
        <charset val="134"/>
      </rPr>
      <t>18.56</t>
    </r>
    <r>
      <rPr>
        <sz val="10"/>
        <rFont val="宋体"/>
        <charset val="134"/>
      </rPr>
      <t>千瓦分布式光伏发电项目</t>
    </r>
  </si>
  <si>
    <t>麦继敏</t>
  </si>
  <si>
    <r>
      <rPr>
        <sz val="10"/>
        <rFont val="宋体"/>
        <charset val="134"/>
      </rPr>
      <t>麦继敏佛山市南海区狮山镇狮中南社村幸福巷</t>
    </r>
    <r>
      <rPr>
        <sz val="10"/>
        <rFont val="Times New Roman"/>
        <charset val="134"/>
      </rPr>
      <t>2</t>
    </r>
    <r>
      <rPr>
        <sz val="10"/>
        <rFont val="宋体"/>
        <charset val="134"/>
      </rPr>
      <t>号</t>
    </r>
    <r>
      <rPr>
        <sz val="10"/>
        <rFont val="Times New Roman"/>
        <charset val="134"/>
      </rPr>
      <t>10.62</t>
    </r>
    <r>
      <rPr>
        <sz val="10"/>
        <rFont val="宋体"/>
        <charset val="134"/>
      </rPr>
      <t>千瓦分布式光伏发电项目</t>
    </r>
  </si>
  <si>
    <t>黄建华</t>
  </si>
  <si>
    <r>
      <rPr>
        <sz val="10"/>
        <rFont val="宋体"/>
        <charset val="134"/>
      </rPr>
      <t>黄建华佛山市南海区罗村上柏亨美村南边街</t>
    </r>
    <r>
      <rPr>
        <sz val="10"/>
        <rFont val="Times New Roman"/>
        <charset val="134"/>
      </rPr>
      <t>3</t>
    </r>
    <r>
      <rPr>
        <sz val="10"/>
        <rFont val="宋体"/>
        <charset val="134"/>
      </rPr>
      <t>号</t>
    </r>
    <r>
      <rPr>
        <sz val="10"/>
        <rFont val="Times New Roman"/>
        <charset val="134"/>
      </rPr>
      <t>13.72</t>
    </r>
    <r>
      <rPr>
        <sz val="10"/>
        <rFont val="宋体"/>
        <charset val="134"/>
      </rPr>
      <t>千瓦分布式光伏发电项目</t>
    </r>
  </si>
  <si>
    <t>利舜豪</t>
  </si>
  <si>
    <r>
      <rPr>
        <sz val="10"/>
        <rFont val="宋体"/>
        <charset val="134"/>
      </rPr>
      <t>利舜豪佛山市南海区大沥镇雅瑶岗西村新区一路</t>
    </r>
    <r>
      <rPr>
        <sz val="10"/>
        <rFont val="Times New Roman"/>
        <charset val="134"/>
      </rPr>
      <t>9</t>
    </r>
    <r>
      <rPr>
        <sz val="10"/>
        <rFont val="宋体"/>
        <charset val="134"/>
      </rPr>
      <t>号</t>
    </r>
    <r>
      <rPr>
        <sz val="10"/>
        <rFont val="Times New Roman"/>
        <charset val="134"/>
      </rPr>
      <t>10.92</t>
    </r>
    <r>
      <rPr>
        <sz val="10"/>
        <rFont val="宋体"/>
        <charset val="134"/>
      </rPr>
      <t>千瓦分布式光伏发电项目</t>
    </r>
  </si>
  <si>
    <t>吴国潘</t>
  </si>
  <si>
    <r>
      <rPr>
        <sz val="10"/>
        <rFont val="宋体"/>
        <charset val="134"/>
      </rPr>
      <t>吴国潘佛山市南海区里水镇胜利丰岗村钟灵坊四巷</t>
    </r>
    <r>
      <rPr>
        <sz val="10"/>
        <rFont val="Times New Roman"/>
        <charset val="134"/>
      </rPr>
      <t>8</t>
    </r>
    <r>
      <rPr>
        <sz val="10"/>
        <rFont val="宋体"/>
        <charset val="134"/>
      </rPr>
      <t>号</t>
    </r>
    <r>
      <rPr>
        <sz val="10"/>
        <rFont val="Times New Roman"/>
        <charset val="134"/>
      </rPr>
      <t>13.92</t>
    </r>
    <r>
      <rPr>
        <sz val="10"/>
        <rFont val="宋体"/>
        <charset val="134"/>
      </rPr>
      <t>千瓦分布式光伏发电项目</t>
    </r>
  </si>
  <si>
    <t>梁仲新</t>
  </si>
  <si>
    <r>
      <rPr>
        <sz val="10"/>
        <rFont val="宋体"/>
        <charset val="134"/>
      </rPr>
      <t>梁仲新佛山市南海区狮山镇狮南涌二新村十二巷</t>
    </r>
    <r>
      <rPr>
        <sz val="10"/>
        <rFont val="Times New Roman"/>
        <charset val="134"/>
      </rPr>
      <t>6</t>
    </r>
    <r>
      <rPr>
        <sz val="10"/>
        <rFont val="宋体"/>
        <charset val="134"/>
      </rPr>
      <t>号</t>
    </r>
    <r>
      <rPr>
        <sz val="10"/>
        <rFont val="Times New Roman"/>
        <charset val="134"/>
      </rPr>
      <t>19.5</t>
    </r>
    <r>
      <rPr>
        <sz val="10"/>
        <rFont val="宋体"/>
        <charset val="134"/>
      </rPr>
      <t>千瓦分布式光伏发电项目</t>
    </r>
  </si>
  <si>
    <t>梁仲勋</t>
  </si>
  <si>
    <r>
      <rPr>
        <sz val="10"/>
        <rFont val="宋体"/>
        <charset val="134"/>
      </rPr>
      <t>梁仲勋佛山市南海区狮山镇狮南冲二村新村十一巷四号</t>
    </r>
    <r>
      <rPr>
        <sz val="10"/>
        <rFont val="Times New Roman"/>
        <charset val="134"/>
      </rPr>
      <t>14.04</t>
    </r>
    <r>
      <rPr>
        <sz val="10"/>
        <rFont val="宋体"/>
        <charset val="134"/>
      </rPr>
      <t>千瓦分布式光伏发电项目</t>
    </r>
  </si>
  <si>
    <t>梁榕文</t>
  </si>
  <si>
    <r>
      <rPr>
        <sz val="10"/>
        <rFont val="宋体"/>
        <charset val="134"/>
      </rPr>
      <t>梁榕文佛山市南海区丹灶镇联沙下良村西村前街九巷</t>
    </r>
    <r>
      <rPr>
        <sz val="10"/>
        <rFont val="Times New Roman"/>
        <charset val="134"/>
      </rPr>
      <t>16.2</t>
    </r>
    <r>
      <rPr>
        <sz val="10"/>
        <rFont val="宋体"/>
        <charset val="134"/>
      </rPr>
      <t>千瓦分布式光伏发电项目</t>
    </r>
  </si>
  <si>
    <t>杨美英</t>
  </si>
  <si>
    <r>
      <rPr>
        <sz val="10"/>
        <rFont val="宋体"/>
        <charset val="134"/>
      </rPr>
      <t>杨美英佛山市南海区桂城街平北社区六村沙冲街二巷</t>
    </r>
    <r>
      <rPr>
        <sz val="10"/>
        <rFont val="Times New Roman"/>
        <charset val="134"/>
      </rPr>
      <t>6</t>
    </r>
    <r>
      <rPr>
        <sz val="10"/>
        <rFont val="宋体"/>
        <charset val="134"/>
      </rPr>
      <t>号之一</t>
    </r>
    <r>
      <rPr>
        <sz val="10"/>
        <rFont val="Times New Roman"/>
        <charset val="134"/>
      </rPr>
      <t>14</t>
    </r>
    <r>
      <rPr>
        <sz val="10"/>
        <rFont val="宋体"/>
        <charset val="134"/>
      </rPr>
      <t>千瓦分布式光伏发电项目</t>
    </r>
  </si>
  <si>
    <t>王家光</t>
  </si>
  <si>
    <r>
      <rPr>
        <sz val="10"/>
        <rFont val="宋体"/>
        <charset val="134"/>
      </rPr>
      <t>王家光佛山市南海区丹灶镇罗行社区十宝塘</t>
    </r>
    <r>
      <rPr>
        <sz val="10"/>
        <rFont val="Times New Roman"/>
        <charset val="134"/>
      </rPr>
      <t>1</t>
    </r>
    <r>
      <rPr>
        <sz val="10"/>
        <rFont val="宋体"/>
        <charset val="134"/>
      </rPr>
      <t>号</t>
    </r>
    <r>
      <rPr>
        <sz val="10"/>
        <rFont val="Times New Roman"/>
        <charset val="134"/>
      </rPr>
      <t>37.8</t>
    </r>
    <r>
      <rPr>
        <sz val="10"/>
        <rFont val="宋体"/>
        <charset val="134"/>
      </rPr>
      <t>千瓦分布式光伏发电项目</t>
    </r>
  </si>
  <si>
    <r>
      <rPr>
        <sz val="10"/>
        <rFont val="宋体"/>
        <charset val="134"/>
      </rPr>
      <t>王家光佛山市南海区丹灶镇罗行社区鼎安路</t>
    </r>
    <r>
      <rPr>
        <sz val="10"/>
        <rFont val="Times New Roman"/>
        <charset val="134"/>
      </rPr>
      <t>17</t>
    </r>
    <r>
      <rPr>
        <sz val="10"/>
        <rFont val="宋体"/>
        <charset val="134"/>
      </rPr>
      <t>号</t>
    </r>
    <r>
      <rPr>
        <sz val="10"/>
        <rFont val="Times New Roman"/>
        <charset val="134"/>
      </rPr>
      <t>23.1</t>
    </r>
    <r>
      <rPr>
        <sz val="10"/>
        <rFont val="宋体"/>
        <charset val="134"/>
      </rPr>
      <t>千瓦分布式光伏发电项目</t>
    </r>
  </si>
  <si>
    <t>程绍彬</t>
  </si>
  <si>
    <r>
      <rPr>
        <sz val="10"/>
        <rFont val="宋体"/>
        <charset val="134"/>
      </rPr>
      <t>程绍彬佛山市南海区里水镇石塘桃坑村南区街十巷</t>
    </r>
    <r>
      <rPr>
        <sz val="10"/>
        <rFont val="Times New Roman"/>
        <charset val="134"/>
      </rPr>
      <t>4</t>
    </r>
    <r>
      <rPr>
        <sz val="10"/>
        <rFont val="宋体"/>
        <charset val="134"/>
      </rPr>
      <t>号</t>
    </r>
    <r>
      <rPr>
        <sz val="10"/>
        <rFont val="Times New Roman"/>
        <charset val="134"/>
      </rPr>
      <t>14.5</t>
    </r>
    <r>
      <rPr>
        <sz val="10"/>
        <rFont val="宋体"/>
        <charset val="134"/>
      </rPr>
      <t>千瓦分布式光伏发电项目</t>
    </r>
  </si>
  <si>
    <t>关玲华</t>
  </si>
  <si>
    <r>
      <rPr>
        <sz val="10"/>
        <rFont val="宋体"/>
        <charset val="134"/>
      </rPr>
      <t>关玲华佛山市南海区九江镇下东聚龙湾花园</t>
    </r>
    <r>
      <rPr>
        <sz val="10"/>
        <rFont val="Times New Roman"/>
        <charset val="134"/>
      </rPr>
      <t>36</t>
    </r>
    <r>
      <rPr>
        <sz val="10"/>
        <rFont val="宋体"/>
        <charset val="134"/>
      </rPr>
      <t>号</t>
    </r>
    <r>
      <rPr>
        <sz val="10"/>
        <rFont val="Times New Roman"/>
        <charset val="134"/>
      </rPr>
      <t>8.12</t>
    </r>
    <r>
      <rPr>
        <sz val="10"/>
        <rFont val="宋体"/>
        <charset val="134"/>
      </rPr>
      <t>千瓦分布式光伏发电项目</t>
    </r>
  </si>
  <si>
    <t>麦永坚</t>
  </si>
  <si>
    <r>
      <rPr>
        <sz val="10"/>
        <rFont val="宋体"/>
        <charset val="134"/>
      </rPr>
      <t>麦永坚佛山市南海区丹灶镇银河大杏村杏花园二巷</t>
    </r>
    <r>
      <rPr>
        <sz val="10"/>
        <rFont val="Times New Roman"/>
        <charset val="134"/>
      </rPr>
      <t>8</t>
    </r>
    <r>
      <rPr>
        <sz val="10"/>
        <rFont val="宋体"/>
        <charset val="134"/>
      </rPr>
      <t>号</t>
    </r>
    <r>
      <rPr>
        <sz val="10"/>
        <rFont val="Times New Roman"/>
        <charset val="134"/>
      </rPr>
      <t>19.47</t>
    </r>
    <r>
      <rPr>
        <sz val="10"/>
        <rFont val="宋体"/>
        <charset val="134"/>
      </rPr>
      <t>千瓦分布式光伏发电项目</t>
    </r>
  </si>
  <si>
    <t>刘国财</t>
  </si>
  <si>
    <r>
      <rPr>
        <sz val="10"/>
        <rFont val="宋体"/>
        <charset val="134"/>
      </rPr>
      <t>刘国财佛山市南海区狮山镇白沙桥村委会八队接龙门横巷</t>
    </r>
    <r>
      <rPr>
        <sz val="10"/>
        <rFont val="Times New Roman"/>
        <charset val="134"/>
      </rPr>
      <t>7</t>
    </r>
    <r>
      <rPr>
        <sz val="10"/>
        <rFont val="宋体"/>
        <charset val="134"/>
      </rPr>
      <t>号</t>
    </r>
    <r>
      <rPr>
        <sz val="10"/>
        <rFont val="Times New Roman"/>
        <charset val="134"/>
      </rPr>
      <t>13.29</t>
    </r>
    <r>
      <rPr>
        <sz val="10"/>
        <rFont val="宋体"/>
        <charset val="134"/>
      </rPr>
      <t>千瓦分布式光伏发电项目</t>
    </r>
  </si>
  <si>
    <t>何广安</t>
  </si>
  <si>
    <r>
      <rPr>
        <sz val="10"/>
        <rFont val="宋体"/>
        <charset val="134"/>
      </rPr>
      <t>何广安佛山市南海区桂城街道平南祥罗村罗冲西一巷</t>
    </r>
    <r>
      <rPr>
        <sz val="10"/>
        <rFont val="Times New Roman"/>
        <charset val="134"/>
      </rPr>
      <t>3</t>
    </r>
    <r>
      <rPr>
        <sz val="10"/>
        <rFont val="宋体"/>
        <charset val="134"/>
      </rPr>
      <t>号</t>
    </r>
    <r>
      <rPr>
        <sz val="10"/>
        <rFont val="Times New Roman"/>
        <charset val="134"/>
      </rPr>
      <t>9</t>
    </r>
    <r>
      <rPr>
        <sz val="10"/>
        <rFont val="宋体"/>
        <charset val="134"/>
      </rPr>
      <t>千瓦分布式光伏发电项目</t>
    </r>
  </si>
  <si>
    <t>廖善式</t>
  </si>
  <si>
    <r>
      <rPr>
        <sz val="10"/>
        <rFont val="宋体"/>
        <charset val="134"/>
      </rPr>
      <t>廖善式佛山市南海区丹灶镇联沙沙边村走甲街南</t>
    </r>
    <r>
      <rPr>
        <sz val="10"/>
        <rFont val="Times New Roman"/>
        <charset val="134"/>
      </rPr>
      <t>33.6</t>
    </r>
    <r>
      <rPr>
        <sz val="10"/>
        <rFont val="宋体"/>
        <charset val="134"/>
      </rPr>
      <t>千瓦分布式光伏发电项目</t>
    </r>
  </si>
  <si>
    <t>李翠甜</t>
  </si>
  <si>
    <r>
      <rPr>
        <sz val="10"/>
        <rFont val="宋体"/>
        <charset val="134"/>
      </rPr>
      <t>李翠甜佛山市南海区狮山镇小塘小塘村福兴村民小组龙头里</t>
    </r>
    <r>
      <rPr>
        <sz val="10"/>
        <rFont val="Times New Roman"/>
        <charset val="134"/>
      </rPr>
      <t>4</t>
    </r>
    <r>
      <rPr>
        <sz val="10"/>
        <rFont val="宋体"/>
        <charset val="134"/>
      </rPr>
      <t>号</t>
    </r>
    <r>
      <rPr>
        <sz val="10"/>
        <rFont val="Times New Roman"/>
        <charset val="134"/>
      </rPr>
      <t>11.88</t>
    </r>
    <r>
      <rPr>
        <sz val="10"/>
        <rFont val="宋体"/>
        <charset val="134"/>
      </rPr>
      <t>千瓦分布式光伏发电项目</t>
    </r>
  </si>
  <si>
    <t>曾伟祥</t>
  </si>
  <si>
    <r>
      <rPr>
        <sz val="10"/>
        <rFont val="宋体"/>
        <charset val="134"/>
      </rPr>
      <t>曾伟祥佛山市南海区狮山镇塘头岭贝村新村</t>
    </r>
    <r>
      <rPr>
        <sz val="10"/>
        <rFont val="Times New Roman"/>
        <charset val="134"/>
      </rPr>
      <t>12</t>
    </r>
    <r>
      <rPr>
        <sz val="10"/>
        <rFont val="宋体"/>
        <charset val="134"/>
      </rPr>
      <t>巷</t>
    </r>
    <r>
      <rPr>
        <sz val="10"/>
        <rFont val="Times New Roman"/>
        <charset val="134"/>
      </rPr>
      <t>1</t>
    </r>
    <r>
      <rPr>
        <sz val="10"/>
        <rFont val="宋体"/>
        <charset val="134"/>
      </rPr>
      <t>号</t>
    </r>
    <r>
      <rPr>
        <sz val="10"/>
        <rFont val="Times New Roman"/>
        <charset val="134"/>
      </rPr>
      <t>10.44</t>
    </r>
    <r>
      <rPr>
        <sz val="10"/>
        <rFont val="宋体"/>
        <charset val="134"/>
      </rPr>
      <t>千瓦分布式光伏发电项目</t>
    </r>
  </si>
  <si>
    <t>何永良</t>
  </si>
  <si>
    <r>
      <rPr>
        <sz val="10"/>
        <rFont val="宋体"/>
        <charset val="134"/>
      </rPr>
      <t>何永良佛山市南海区九江镇烟南烟桥村北五巷</t>
    </r>
    <r>
      <rPr>
        <sz val="10"/>
        <rFont val="Times New Roman"/>
        <charset val="134"/>
      </rPr>
      <t>11</t>
    </r>
    <r>
      <rPr>
        <sz val="10"/>
        <rFont val="宋体"/>
        <charset val="134"/>
      </rPr>
      <t>号</t>
    </r>
    <r>
      <rPr>
        <sz val="10"/>
        <rFont val="Times New Roman"/>
        <charset val="134"/>
      </rPr>
      <t>9.6</t>
    </r>
    <r>
      <rPr>
        <sz val="10"/>
        <rFont val="宋体"/>
        <charset val="134"/>
      </rPr>
      <t>千瓦分布式光伏发电项目</t>
    </r>
  </si>
  <si>
    <t>陈庆伦</t>
  </si>
  <si>
    <r>
      <rPr>
        <sz val="10"/>
        <rFont val="宋体"/>
        <charset val="134"/>
      </rPr>
      <t>陈庆伦佛山市南海区九江镇河清三村大巷涌东</t>
    </r>
    <r>
      <rPr>
        <sz val="10"/>
        <rFont val="Times New Roman"/>
        <charset val="134"/>
      </rPr>
      <t>153</t>
    </r>
    <r>
      <rPr>
        <sz val="10"/>
        <rFont val="宋体"/>
        <charset val="134"/>
      </rPr>
      <t>号</t>
    </r>
    <r>
      <rPr>
        <sz val="10"/>
        <rFont val="Times New Roman"/>
        <charset val="134"/>
      </rPr>
      <t>13.44</t>
    </r>
    <r>
      <rPr>
        <sz val="10"/>
        <rFont val="宋体"/>
        <charset val="134"/>
      </rPr>
      <t>千瓦分布式光伏发电项目</t>
    </r>
  </si>
  <si>
    <t>吴国松</t>
  </si>
  <si>
    <r>
      <rPr>
        <sz val="10"/>
        <rFont val="宋体"/>
        <charset val="134"/>
      </rPr>
      <t>吴国松佛山市南海区九江镇烟南南水村中二坊一巷</t>
    </r>
    <r>
      <rPr>
        <sz val="10"/>
        <rFont val="Times New Roman"/>
        <charset val="134"/>
      </rPr>
      <t>37</t>
    </r>
    <r>
      <rPr>
        <sz val="10"/>
        <rFont val="宋体"/>
        <charset val="134"/>
      </rPr>
      <t>号</t>
    </r>
    <r>
      <rPr>
        <sz val="10"/>
        <rFont val="Times New Roman"/>
        <charset val="134"/>
      </rPr>
      <t>14.16</t>
    </r>
    <r>
      <rPr>
        <sz val="10"/>
        <rFont val="宋体"/>
        <charset val="134"/>
      </rPr>
      <t>千瓦分布式光伏发电项目</t>
    </r>
  </si>
  <si>
    <t>曾石胜</t>
  </si>
  <si>
    <r>
      <rPr>
        <sz val="10"/>
        <rFont val="宋体"/>
        <charset val="134"/>
      </rPr>
      <t>曾石胜佛山市南海区九江镇沙咀红星村大门楼</t>
    </r>
    <r>
      <rPr>
        <sz val="10"/>
        <rFont val="Times New Roman"/>
        <charset val="134"/>
      </rPr>
      <t>3</t>
    </r>
    <r>
      <rPr>
        <sz val="10"/>
        <rFont val="宋体"/>
        <charset val="134"/>
      </rPr>
      <t>号</t>
    </r>
    <r>
      <rPr>
        <sz val="10"/>
        <rFont val="Times New Roman"/>
        <charset val="134"/>
      </rPr>
      <t>6</t>
    </r>
    <r>
      <rPr>
        <sz val="10"/>
        <rFont val="宋体"/>
        <charset val="134"/>
      </rPr>
      <t>千瓦分布式光伏发电项目</t>
    </r>
  </si>
  <si>
    <t>廖根棠</t>
  </si>
  <si>
    <r>
      <rPr>
        <sz val="10"/>
        <rFont val="宋体"/>
        <charset val="134"/>
      </rPr>
      <t>廖根棠佛山市南海区九江镇沙头英明村尾社桥头巷</t>
    </r>
    <r>
      <rPr>
        <sz val="10"/>
        <rFont val="Times New Roman"/>
        <charset val="134"/>
      </rPr>
      <t>7</t>
    </r>
    <r>
      <rPr>
        <sz val="10"/>
        <rFont val="宋体"/>
        <charset val="134"/>
      </rPr>
      <t>号</t>
    </r>
    <r>
      <rPr>
        <sz val="10"/>
        <rFont val="Times New Roman"/>
        <charset val="134"/>
      </rPr>
      <t>15.08</t>
    </r>
    <r>
      <rPr>
        <sz val="10"/>
        <rFont val="宋体"/>
        <charset val="134"/>
      </rPr>
      <t>千瓦分布式光伏发电项目</t>
    </r>
  </si>
  <si>
    <t>崔辉明</t>
  </si>
  <si>
    <r>
      <rPr>
        <sz val="10"/>
        <rFont val="宋体"/>
        <charset val="134"/>
      </rPr>
      <t>崔辉明佛山市南海区西樵镇山根村竹林村</t>
    </r>
    <r>
      <rPr>
        <sz val="10"/>
        <rFont val="Times New Roman"/>
        <charset val="134"/>
      </rPr>
      <t>1</t>
    </r>
    <r>
      <rPr>
        <sz val="10"/>
        <rFont val="宋体"/>
        <charset val="134"/>
      </rPr>
      <t>巷</t>
    </r>
    <r>
      <rPr>
        <sz val="10"/>
        <rFont val="Times New Roman"/>
        <charset val="134"/>
      </rPr>
      <t>4</t>
    </r>
    <r>
      <rPr>
        <sz val="10"/>
        <rFont val="宋体"/>
        <charset val="134"/>
      </rPr>
      <t>号</t>
    </r>
    <r>
      <rPr>
        <sz val="10"/>
        <rFont val="Times New Roman"/>
        <charset val="134"/>
      </rPr>
      <t>10.44</t>
    </r>
    <r>
      <rPr>
        <sz val="10"/>
        <rFont val="宋体"/>
        <charset val="134"/>
      </rPr>
      <t>千瓦分布式光伏发电项目</t>
    </r>
  </si>
  <si>
    <t>欧帮明</t>
  </si>
  <si>
    <r>
      <rPr>
        <sz val="10"/>
        <rFont val="宋体"/>
        <charset val="134"/>
      </rPr>
      <t>欧帮明佛山市南海区西樵镇山根上沙村崔家大巷</t>
    </r>
    <r>
      <rPr>
        <sz val="10"/>
        <rFont val="Times New Roman"/>
        <charset val="134"/>
      </rPr>
      <t>15</t>
    </r>
    <r>
      <rPr>
        <sz val="10"/>
        <rFont val="宋体"/>
        <charset val="134"/>
      </rPr>
      <t>号</t>
    </r>
    <r>
      <rPr>
        <sz val="10"/>
        <rFont val="Times New Roman"/>
        <charset val="134"/>
      </rPr>
      <t>18.56</t>
    </r>
    <r>
      <rPr>
        <sz val="10"/>
        <rFont val="宋体"/>
        <charset val="134"/>
      </rPr>
      <t>千瓦分布式光伏发电项目</t>
    </r>
  </si>
  <si>
    <t>梁海彬</t>
  </si>
  <si>
    <r>
      <rPr>
        <sz val="10"/>
        <rFont val="宋体"/>
        <charset val="134"/>
      </rPr>
      <t>梁海彬佛山市南海区丹灶镇联沙下良开发区</t>
    </r>
    <r>
      <rPr>
        <sz val="10"/>
        <rFont val="Times New Roman"/>
        <charset val="134"/>
      </rPr>
      <t>30.8</t>
    </r>
    <r>
      <rPr>
        <sz val="10"/>
        <rFont val="宋体"/>
        <charset val="134"/>
      </rPr>
      <t>千瓦分布式光伏发电项目</t>
    </r>
  </si>
  <si>
    <t>张月清</t>
  </si>
  <si>
    <r>
      <rPr>
        <sz val="10"/>
        <rFont val="宋体"/>
        <charset val="134"/>
      </rPr>
      <t>张月清佛山市南海区里水镇和顺鹤峰村西向二街</t>
    </r>
    <r>
      <rPr>
        <sz val="10"/>
        <rFont val="Times New Roman"/>
        <charset val="134"/>
      </rPr>
      <t>12</t>
    </r>
    <r>
      <rPr>
        <sz val="10"/>
        <rFont val="宋体"/>
        <charset val="134"/>
      </rPr>
      <t>巷</t>
    </r>
    <r>
      <rPr>
        <sz val="10"/>
        <rFont val="Times New Roman"/>
        <charset val="134"/>
      </rPr>
      <t>12</t>
    </r>
    <r>
      <rPr>
        <sz val="10"/>
        <rFont val="宋体"/>
        <charset val="134"/>
      </rPr>
      <t>号</t>
    </r>
    <r>
      <rPr>
        <sz val="10"/>
        <rFont val="Times New Roman"/>
        <charset val="134"/>
      </rPr>
      <t>13.44</t>
    </r>
    <r>
      <rPr>
        <sz val="10"/>
        <rFont val="宋体"/>
        <charset val="134"/>
      </rPr>
      <t>千瓦分布式光伏发电项目</t>
    </r>
  </si>
  <si>
    <t>袁敏成</t>
  </si>
  <si>
    <r>
      <rPr>
        <sz val="10"/>
        <rFont val="宋体"/>
        <charset val="134"/>
      </rPr>
      <t>袁敏成佛山市南海区狮山镇塘联南社村九巷</t>
    </r>
    <r>
      <rPr>
        <sz val="10"/>
        <rFont val="Times New Roman"/>
        <charset val="134"/>
      </rPr>
      <t>62</t>
    </r>
    <r>
      <rPr>
        <sz val="10"/>
        <rFont val="宋体"/>
        <charset val="134"/>
      </rPr>
      <t>号</t>
    </r>
    <r>
      <rPr>
        <sz val="10"/>
        <rFont val="Times New Roman"/>
        <charset val="134"/>
      </rPr>
      <t>16.8</t>
    </r>
    <r>
      <rPr>
        <sz val="10"/>
        <rFont val="宋体"/>
        <charset val="134"/>
      </rPr>
      <t>千瓦分布式光伏发电项目</t>
    </r>
  </si>
  <si>
    <t>黄庆涛</t>
  </si>
  <si>
    <r>
      <rPr>
        <sz val="10"/>
        <rFont val="宋体"/>
        <charset val="134"/>
      </rPr>
      <t>黄庆涛佛山市南海区大沥镇沥中黄合村黄合花园</t>
    </r>
    <r>
      <rPr>
        <sz val="10"/>
        <rFont val="Times New Roman"/>
        <charset val="134"/>
      </rPr>
      <t>5</t>
    </r>
    <r>
      <rPr>
        <sz val="10"/>
        <rFont val="宋体"/>
        <charset val="134"/>
      </rPr>
      <t>巷</t>
    </r>
    <r>
      <rPr>
        <sz val="10"/>
        <rFont val="Times New Roman"/>
        <charset val="134"/>
      </rPr>
      <t>11</t>
    </r>
    <r>
      <rPr>
        <sz val="10"/>
        <rFont val="宋体"/>
        <charset val="134"/>
      </rPr>
      <t>号</t>
    </r>
    <r>
      <rPr>
        <sz val="10"/>
        <rFont val="Times New Roman"/>
        <charset val="134"/>
      </rPr>
      <t>15</t>
    </r>
    <r>
      <rPr>
        <sz val="10"/>
        <rFont val="宋体"/>
        <charset val="134"/>
      </rPr>
      <t>千瓦分布式光伏发电项目</t>
    </r>
  </si>
  <si>
    <t>梁广胜</t>
  </si>
  <si>
    <r>
      <rPr>
        <sz val="10"/>
        <rFont val="宋体"/>
        <charset val="134"/>
      </rPr>
      <t>梁广胜佛山市南海区西樵镇崇南大庄梁家村北大街</t>
    </r>
    <r>
      <rPr>
        <sz val="10"/>
        <rFont val="Times New Roman"/>
        <charset val="134"/>
      </rPr>
      <t>13</t>
    </r>
    <r>
      <rPr>
        <sz val="10"/>
        <rFont val="宋体"/>
        <charset val="134"/>
      </rPr>
      <t>巷</t>
    </r>
    <r>
      <rPr>
        <sz val="10"/>
        <rFont val="Times New Roman"/>
        <charset val="134"/>
      </rPr>
      <t>4</t>
    </r>
    <r>
      <rPr>
        <sz val="10"/>
        <rFont val="宋体"/>
        <charset val="134"/>
      </rPr>
      <t>号</t>
    </r>
    <r>
      <rPr>
        <sz val="10"/>
        <rFont val="Times New Roman"/>
        <charset val="134"/>
      </rPr>
      <t>11.2</t>
    </r>
    <r>
      <rPr>
        <sz val="10"/>
        <rFont val="宋体"/>
        <charset val="134"/>
      </rPr>
      <t>千瓦分布式光伏发电项目</t>
    </r>
  </si>
  <si>
    <t>冯耀均</t>
  </si>
  <si>
    <r>
      <rPr>
        <sz val="10"/>
        <rFont val="宋体"/>
        <charset val="134"/>
      </rPr>
      <t>冯耀均佛山市南海区西樵镇华夏七甲村二巷</t>
    </r>
    <r>
      <rPr>
        <sz val="10"/>
        <rFont val="Times New Roman"/>
        <charset val="134"/>
      </rPr>
      <t>10</t>
    </r>
    <r>
      <rPr>
        <sz val="10"/>
        <rFont val="宋体"/>
        <charset val="134"/>
      </rPr>
      <t>号</t>
    </r>
    <r>
      <rPr>
        <sz val="10"/>
        <rFont val="Times New Roman"/>
        <charset val="134"/>
      </rPr>
      <t>13.44</t>
    </r>
    <r>
      <rPr>
        <sz val="10"/>
        <rFont val="宋体"/>
        <charset val="134"/>
      </rPr>
      <t>千瓦分布式光伏发电项目</t>
    </r>
  </si>
  <si>
    <t>万英来</t>
  </si>
  <si>
    <r>
      <rPr>
        <sz val="10"/>
        <rFont val="宋体"/>
        <charset val="134"/>
      </rPr>
      <t>万英来佛山市南海区狮山镇松岗万石村委会万石村华贵里巷</t>
    </r>
    <r>
      <rPr>
        <sz val="10"/>
        <rFont val="Times New Roman"/>
        <charset val="134"/>
      </rPr>
      <t>13</t>
    </r>
    <r>
      <rPr>
        <sz val="10"/>
        <rFont val="宋体"/>
        <charset val="134"/>
      </rPr>
      <t>号</t>
    </r>
    <r>
      <rPr>
        <sz val="10"/>
        <rFont val="Times New Roman"/>
        <charset val="134"/>
      </rPr>
      <t>10</t>
    </r>
    <r>
      <rPr>
        <sz val="10"/>
        <rFont val="宋体"/>
        <charset val="134"/>
      </rPr>
      <t>千瓦分布式光伏发电项目</t>
    </r>
  </si>
  <si>
    <t>冯巨才</t>
  </si>
  <si>
    <r>
      <rPr>
        <sz val="10"/>
        <rFont val="宋体"/>
        <charset val="134"/>
      </rPr>
      <t>冯巨才佛山市南海区丹灶镇石联梅庄村向南</t>
    </r>
    <r>
      <rPr>
        <sz val="10"/>
        <rFont val="Times New Roman"/>
        <charset val="134"/>
      </rPr>
      <t>86</t>
    </r>
    <r>
      <rPr>
        <sz val="10"/>
        <rFont val="宋体"/>
        <charset val="134"/>
      </rPr>
      <t>号</t>
    </r>
    <r>
      <rPr>
        <sz val="10"/>
        <rFont val="Times New Roman"/>
        <charset val="134"/>
      </rPr>
      <t>16</t>
    </r>
    <r>
      <rPr>
        <sz val="10"/>
        <rFont val="宋体"/>
        <charset val="134"/>
      </rPr>
      <t>千瓦分布式光伏发电项目</t>
    </r>
  </si>
  <si>
    <t>任国近</t>
  </si>
  <si>
    <r>
      <rPr>
        <sz val="10"/>
        <rFont val="宋体"/>
        <charset val="134"/>
      </rPr>
      <t>任国近佛山市南海区西樵镇新田村向阳大街东</t>
    </r>
    <r>
      <rPr>
        <sz val="10"/>
        <rFont val="Times New Roman"/>
        <charset val="134"/>
      </rPr>
      <t>1</t>
    </r>
    <r>
      <rPr>
        <sz val="10"/>
        <rFont val="宋体"/>
        <charset val="134"/>
      </rPr>
      <t>号</t>
    </r>
    <r>
      <rPr>
        <sz val="10"/>
        <rFont val="Times New Roman"/>
        <charset val="134"/>
      </rPr>
      <t>17.08</t>
    </r>
    <r>
      <rPr>
        <sz val="10"/>
        <rFont val="宋体"/>
        <charset val="134"/>
      </rPr>
      <t>千瓦分布式光伏发电项目</t>
    </r>
  </si>
  <si>
    <t>简大海</t>
  </si>
  <si>
    <r>
      <rPr>
        <sz val="10"/>
        <rFont val="宋体"/>
        <charset val="134"/>
      </rPr>
      <t>简大海佛山市南海区丹灶镇下安简家村新村九巷</t>
    </r>
    <r>
      <rPr>
        <sz val="10"/>
        <rFont val="Times New Roman"/>
        <charset val="134"/>
      </rPr>
      <t>1</t>
    </r>
    <r>
      <rPr>
        <sz val="10"/>
        <rFont val="宋体"/>
        <charset val="134"/>
      </rPr>
      <t>号</t>
    </r>
    <r>
      <rPr>
        <sz val="10"/>
        <rFont val="Times New Roman"/>
        <charset val="134"/>
      </rPr>
      <t>13.28</t>
    </r>
    <r>
      <rPr>
        <sz val="10"/>
        <rFont val="宋体"/>
        <charset val="134"/>
      </rPr>
      <t>千瓦分布式光伏发电项目</t>
    </r>
  </si>
  <si>
    <t>梁新池</t>
  </si>
  <si>
    <r>
      <rPr>
        <sz val="10"/>
        <rFont val="宋体"/>
        <charset val="134"/>
      </rPr>
      <t>梁新池佛山市南海区丹灶镇联沙下良村开发区</t>
    </r>
    <r>
      <rPr>
        <sz val="10"/>
        <rFont val="Times New Roman"/>
        <charset val="134"/>
      </rPr>
      <t>30.98</t>
    </r>
    <r>
      <rPr>
        <sz val="10"/>
        <rFont val="宋体"/>
        <charset val="134"/>
      </rPr>
      <t>千瓦分布式光伏发电项目</t>
    </r>
  </si>
  <si>
    <t>郑建棠</t>
  </si>
  <si>
    <r>
      <rPr>
        <sz val="10"/>
        <rFont val="宋体"/>
        <charset val="134"/>
      </rPr>
      <t>郑建棠佛山市南海区九江镇下西村侯王村下基队</t>
    </r>
    <r>
      <rPr>
        <sz val="10"/>
        <rFont val="Times New Roman"/>
        <charset val="134"/>
      </rPr>
      <t>0182</t>
    </r>
    <r>
      <rPr>
        <sz val="10"/>
        <rFont val="宋体"/>
        <charset val="134"/>
      </rPr>
      <t>号</t>
    </r>
    <r>
      <rPr>
        <sz val="10"/>
        <rFont val="Times New Roman"/>
        <charset val="134"/>
      </rPr>
      <t>29</t>
    </r>
    <r>
      <rPr>
        <sz val="10"/>
        <rFont val="宋体"/>
        <charset val="134"/>
      </rPr>
      <t>千瓦分布式光伏发电项目</t>
    </r>
  </si>
  <si>
    <t>朱二女</t>
  </si>
  <si>
    <r>
      <rPr>
        <sz val="10"/>
        <rFont val="宋体"/>
        <charset val="134"/>
      </rPr>
      <t>朱二女佛山市南海区狮山镇联表刘村二队新村</t>
    </r>
    <r>
      <rPr>
        <sz val="10"/>
        <rFont val="Times New Roman"/>
        <charset val="134"/>
      </rPr>
      <t>36</t>
    </r>
    <r>
      <rPr>
        <sz val="10"/>
        <rFont val="宋体"/>
        <charset val="134"/>
      </rPr>
      <t>号</t>
    </r>
    <r>
      <rPr>
        <sz val="10"/>
        <rFont val="Times New Roman"/>
        <charset val="134"/>
      </rPr>
      <t>12.88</t>
    </r>
    <r>
      <rPr>
        <sz val="10"/>
        <rFont val="宋体"/>
        <charset val="134"/>
      </rPr>
      <t>千瓦分布式光伏发电项目</t>
    </r>
  </si>
  <si>
    <t>叶宝红</t>
  </si>
  <si>
    <r>
      <rPr>
        <sz val="10"/>
        <rFont val="宋体"/>
        <charset val="134"/>
      </rPr>
      <t>叶宝红佛山市南海区狮山镇狮南村委会冯家村民小组三巷</t>
    </r>
    <r>
      <rPr>
        <sz val="10"/>
        <rFont val="Times New Roman"/>
        <charset val="134"/>
      </rPr>
      <t>1</t>
    </r>
    <r>
      <rPr>
        <sz val="10"/>
        <rFont val="宋体"/>
        <charset val="134"/>
      </rPr>
      <t>号</t>
    </r>
    <r>
      <rPr>
        <sz val="10"/>
        <rFont val="Times New Roman"/>
        <charset val="134"/>
      </rPr>
      <t>15</t>
    </r>
    <r>
      <rPr>
        <sz val="10"/>
        <rFont val="宋体"/>
        <charset val="134"/>
      </rPr>
      <t>千瓦分布式光伏发电项目</t>
    </r>
  </si>
  <si>
    <t>梁康宁</t>
  </si>
  <si>
    <r>
      <rPr>
        <sz val="10"/>
        <rFont val="宋体"/>
        <charset val="134"/>
      </rPr>
      <t>梁康宁佛山市南海区大沥镇盐步横江村市垣大街</t>
    </r>
    <r>
      <rPr>
        <sz val="10"/>
        <rFont val="Times New Roman"/>
        <charset val="134"/>
      </rPr>
      <t>6</t>
    </r>
    <r>
      <rPr>
        <sz val="10"/>
        <rFont val="宋体"/>
        <charset val="134"/>
      </rPr>
      <t>号</t>
    </r>
    <r>
      <rPr>
        <sz val="10"/>
        <rFont val="Times New Roman"/>
        <charset val="134"/>
      </rPr>
      <t>13</t>
    </r>
    <r>
      <rPr>
        <sz val="10"/>
        <rFont val="宋体"/>
        <charset val="134"/>
      </rPr>
      <t>千瓦太阳能光伏发电项目</t>
    </r>
  </si>
  <si>
    <t>吴乃举</t>
  </si>
  <si>
    <r>
      <rPr>
        <sz val="10"/>
        <rFont val="宋体"/>
        <charset val="134"/>
      </rPr>
      <t>吴乃举佛山市南海区九江镇烟南南水村中二坊二巷</t>
    </r>
    <r>
      <rPr>
        <sz val="10"/>
        <rFont val="Times New Roman"/>
        <charset val="134"/>
      </rPr>
      <t>54</t>
    </r>
    <r>
      <rPr>
        <sz val="10"/>
        <rFont val="宋体"/>
        <charset val="134"/>
      </rPr>
      <t>号</t>
    </r>
    <r>
      <rPr>
        <sz val="10"/>
        <rFont val="Times New Roman"/>
        <charset val="134"/>
      </rPr>
      <t>16.24</t>
    </r>
    <r>
      <rPr>
        <sz val="10"/>
        <rFont val="宋体"/>
        <charset val="134"/>
      </rPr>
      <t>千瓦分布式光伏发电项目</t>
    </r>
  </si>
  <si>
    <t>梁权开</t>
  </si>
  <si>
    <r>
      <rPr>
        <sz val="10"/>
        <rFont val="宋体"/>
        <charset val="134"/>
      </rPr>
      <t>梁权开佛山市南海区丹灶镇联沙下良村西村前街十七巷</t>
    </r>
    <r>
      <rPr>
        <sz val="10"/>
        <rFont val="Times New Roman"/>
        <charset val="134"/>
      </rPr>
      <t>16</t>
    </r>
    <r>
      <rPr>
        <sz val="10"/>
        <rFont val="宋体"/>
        <charset val="134"/>
      </rPr>
      <t>号</t>
    </r>
    <r>
      <rPr>
        <sz val="10"/>
        <rFont val="Times New Roman"/>
        <charset val="134"/>
      </rPr>
      <t>13.5</t>
    </r>
    <r>
      <rPr>
        <sz val="10"/>
        <rFont val="宋体"/>
        <charset val="134"/>
      </rPr>
      <t>千瓦分布式光伏发电项目</t>
    </r>
  </si>
  <si>
    <t>梁智文</t>
  </si>
  <si>
    <r>
      <rPr>
        <sz val="10"/>
        <rFont val="宋体"/>
        <charset val="134"/>
      </rPr>
      <t>梁智文佛山市南海区里水镇沙涌下沙村环村南路七巷</t>
    </r>
    <r>
      <rPr>
        <sz val="10"/>
        <rFont val="Times New Roman"/>
        <charset val="134"/>
      </rPr>
      <t>9</t>
    </r>
    <r>
      <rPr>
        <sz val="10"/>
        <rFont val="宋体"/>
        <charset val="134"/>
      </rPr>
      <t>号</t>
    </r>
    <r>
      <rPr>
        <sz val="10"/>
        <rFont val="Times New Roman"/>
        <charset val="134"/>
      </rPr>
      <t>25.2</t>
    </r>
    <r>
      <rPr>
        <sz val="10"/>
        <rFont val="宋体"/>
        <charset val="134"/>
      </rPr>
      <t>千瓦分布式光伏发电项目</t>
    </r>
  </si>
  <si>
    <t>陈锡亮</t>
  </si>
  <si>
    <r>
      <rPr>
        <sz val="10"/>
        <rFont val="宋体"/>
        <charset val="134"/>
      </rPr>
      <t>陈锡亮佛山市南海区西樵镇中坊村六巷</t>
    </r>
    <r>
      <rPr>
        <sz val="10"/>
        <rFont val="Times New Roman"/>
        <charset val="134"/>
      </rPr>
      <t>5</t>
    </r>
    <r>
      <rPr>
        <sz val="10"/>
        <rFont val="宋体"/>
        <charset val="134"/>
      </rPr>
      <t>号</t>
    </r>
    <r>
      <rPr>
        <sz val="10"/>
        <rFont val="Times New Roman"/>
        <charset val="134"/>
      </rPr>
      <t>15.125</t>
    </r>
    <r>
      <rPr>
        <sz val="10"/>
        <rFont val="宋体"/>
        <charset val="134"/>
      </rPr>
      <t>千瓦分布式光伏发电项目</t>
    </r>
  </si>
  <si>
    <t>梁瑞伟</t>
  </si>
  <si>
    <r>
      <rPr>
        <sz val="10"/>
        <rFont val="宋体"/>
        <charset val="134"/>
      </rPr>
      <t>梁瑞伟佛山市南海区西樵镇上金瓯沙基如意街新开</t>
    </r>
    <r>
      <rPr>
        <sz val="10"/>
        <rFont val="Times New Roman"/>
        <charset val="134"/>
      </rPr>
      <t>7</t>
    </r>
    <r>
      <rPr>
        <sz val="10"/>
        <rFont val="宋体"/>
        <charset val="134"/>
      </rPr>
      <t>号</t>
    </r>
    <r>
      <rPr>
        <sz val="10"/>
        <rFont val="Times New Roman"/>
        <charset val="134"/>
      </rPr>
      <t>15.96</t>
    </r>
    <r>
      <rPr>
        <sz val="10"/>
        <rFont val="宋体"/>
        <charset val="134"/>
      </rPr>
      <t>千瓦分布式光伏发电项目</t>
    </r>
  </si>
  <si>
    <t>李合意</t>
  </si>
  <si>
    <r>
      <rPr>
        <sz val="10"/>
        <rFont val="宋体"/>
        <charset val="134"/>
      </rPr>
      <t>李合意佛山市南海区西樵镇太平朝阳新村九街</t>
    </r>
    <r>
      <rPr>
        <sz val="10"/>
        <rFont val="Times New Roman"/>
        <charset val="134"/>
      </rPr>
      <t>1</t>
    </r>
    <r>
      <rPr>
        <sz val="10"/>
        <rFont val="宋体"/>
        <charset val="134"/>
      </rPr>
      <t>号</t>
    </r>
    <r>
      <rPr>
        <sz val="10"/>
        <rFont val="Times New Roman"/>
        <charset val="134"/>
      </rPr>
      <t>24.3</t>
    </r>
    <r>
      <rPr>
        <sz val="10"/>
        <rFont val="宋体"/>
        <charset val="134"/>
      </rPr>
      <t>千瓦分布式光伏发电项目</t>
    </r>
  </si>
  <si>
    <t>周淑华</t>
  </si>
  <si>
    <r>
      <rPr>
        <sz val="10"/>
        <rFont val="宋体"/>
        <charset val="134"/>
      </rPr>
      <t>周淑华佛山市南海区狮山镇官窑社区居委会街头村北四巷</t>
    </r>
    <r>
      <rPr>
        <sz val="10"/>
        <rFont val="Times New Roman"/>
        <charset val="134"/>
      </rPr>
      <t>3</t>
    </r>
    <r>
      <rPr>
        <sz val="10"/>
        <rFont val="宋体"/>
        <charset val="134"/>
      </rPr>
      <t>号</t>
    </r>
    <r>
      <rPr>
        <sz val="10"/>
        <rFont val="Times New Roman"/>
        <charset val="134"/>
      </rPr>
      <t>14.5</t>
    </r>
    <r>
      <rPr>
        <sz val="10"/>
        <rFont val="宋体"/>
        <charset val="134"/>
      </rPr>
      <t>千瓦分布式光伏发电项目</t>
    </r>
  </si>
  <si>
    <t>何立华</t>
  </si>
  <si>
    <r>
      <rPr>
        <sz val="10"/>
        <rFont val="宋体"/>
        <charset val="134"/>
      </rPr>
      <t>何立华佛山市南海区狮山镇松岗松安二路</t>
    </r>
    <r>
      <rPr>
        <sz val="10"/>
        <rFont val="Times New Roman"/>
        <charset val="134"/>
      </rPr>
      <t>2</t>
    </r>
    <r>
      <rPr>
        <sz val="10"/>
        <rFont val="宋体"/>
        <charset val="134"/>
      </rPr>
      <t>号</t>
    </r>
    <r>
      <rPr>
        <sz val="10"/>
        <rFont val="Times New Roman"/>
        <charset val="134"/>
      </rPr>
      <t>22</t>
    </r>
    <r>
      <rPr>
        <sz val="10"/>
        <rFont val="宋体"/>
        <charset val="134"/>
      </rPr>
      <t>千瓦分布式光伏发电项目</t>
    </r>
  </si>
  <si>
    <r>
      <rPr>
        <sz val="10"/>
        <rFont val="宋体"/>
        <charset val="134"/>
      </rPr>
      <t>周伟能佛山市南海区狮山镇松岗显子岗显东村中正里</t>
    </r>
    <r>
      <rPr>
        <sz val="10"/>
        <rFont val="Times New Roman"/>
        <charset val="134"/>
      </rPr>
      <t>72</t>
    </r>
    <r>
      <rPr>
        <sz val="10"/>
        <rFont val="宋体"/>
        <charset val="134"/>
      </rPr>
      <t>号</t>
    </r>
    <r>
      <rPr>
        <sz val="10"/>
        <rFont val="Times New Roman"/>
        <charset val="134"/>
      </rPr>
      <t>9</t>
    </r>
    <r>
      <rPr>
        <sz val="10"/>
        <rFont val="宋体"/>
        <charset val="134"/>
      </rPr>
      <t>千瓦分布式光伏发电项目</t>
    </r>
  </si>
  <si>
    <t>傅伟亮</t>
  </si>
  <si>
    <r>
      <rPr>
        <sz val="10"/>
        <rFont val="宋体"/>
        <charset val="134"/>
      </rPr>
      <t>傅伟亮佛山市南海区西樵镇大同柏山村东平社</t>
    </r>
    <r>
      <rPr>
        <sz val="10"/>
        <rFont val="Times New Roman"/>
        <charset val="134"/>
      </rPr>
      <t>81</t>
    </r>
    <r>
      <rPr>
        <sz val="10"/>
        <rFont val="宋体"/>
        <charset val="134"/>
      </rPr>
      <t>号</t>
    </r>
    <r>
      <rPr>
        <sz val="10"/>
        <rFont val="Times New Roman"/>
        <charset val="134"/>
      </rPr>
      <t>19.2</t>
    </r>
    <r>
      <rPr>
        <sz val="10"/>
        <rFont val="宋体"/>
        <charset val="134"/>
      </rPr>
      <t>千瓦分布式光伏发电项目</t>
    </r>
  </si>
  <si>
    <t>黎康宏</t>
  </si>
  <si>
    <r>
      <rPr>
        <sz val="10"/>
        <rFont val="宋体"/>
        <charset val="134"/>
      </rPr>
      <t>黎康宏佛山市南海区西樵镇百西村五社江边西便五巷</t>
    </r>
    <r>
      <rPr>
        <sz val="10"/>
        <rFont val="Times New Roman"/>
        <charset val="134"/>
      </rPr>
      <t>13</t>
    </r>
    <r>
      <rPr>
        <sz val="10"/>
        <rFont val="宋体"/>
        <charset val="134"/>
      </rPr>
      <t>号</t>
    </r>
    <r>
      <rPr>
        <sz val="10"/>
        <rFont val="Times New Roman"/>
        <charset val="134"/>
      </rPr>
      <t>9.625</t>
    </r>
    <r>
      <rPr>
        <sz val="10"/>
        <rFont val="宋体"/>
        <charset val="134"/>
      </rPr>
      <t>千瓦分布式光伏发电项目</t>
    </r>
  </si>
  <si>
    <t>麦德添</t>
  </si>
  <si>
    <r>
      <rPr>
        <sz val="10"/>
        <rFont val="宋体"/>
        <charset val="134"/>
      </rPr>
      <t>麦德添佛山市南海区西樵镇吉水新村十六街</t>
    </r>
    <r>
      <rPr>
        <sz val="10"/>
        <rFont val="Times New Roman"/>
        <charset val="134"/>
      </rPr>
      <t>22</t>
    </r>
    <r>
      <rPr>
        <sz val="10"/>
        <rFont val="宋体"/>
        <charset val="134"/>
      </rPr>
      <t>号</t>
    </r>
    <r>
      <rPr>
        <sz val="10"/>
        <rFont val="Times New Roman"/>
        <charset val="134"/>
      </rPr>
      <t>19.2</t>
    </r>
    <r>
      <rPr>
        <sz val="10"/>
        <rFont val="宋体"/>
        <charset val="134"/>
      </rPr>
      <t>千瓦分布式光伏发电项目</t>
    </r>
  </si>
  <si>
    <r>
      <rPr>
        <sz val="10"/>
        <rFont val="宋体"/>
        <charset val="134"/>
      </rPr>
      <t>黄锦明佛山市南海区九江镇沙头水南罗客新村一巷</t>
    </r>
    <r>
      <rPr>
        <sz val="10"/>
        <rFont val="Times New Roman"/>
        <charset val="134"/>
      </rPr>
      <t>2</t>
    </r>
    <r>
      <rPr>
        <sz val="10"/>
        <rFont val="宋体"/>
        <charset val="134"/>
      </rPr>
      <t>号</t>
    </r>
    <r>
      <rPr>
        <sz val="10"/>
        <rFont val="Times New Roman"/>
        <charset val="134"/>
      </rPr>
      <t>12</t>
    </r>
    <r>
      <rPr>
        <sz val="10"/>
        <rFont val="宋体"/>
        <charset val="134"/>
      </rPr>
      <t>千瓦分布式光伏发电项目</t>
    </r>
  </si>
  <si>
    <t>陈智伦</t>
  </si>
  <si>
    <r>
      <rPr>
        <sz val="10"/>
        <rFont val="宋体"/>
        <charset val="134"/>
      </rPr>
      <t>陈智伦佛山市南海区丹灶镇下安村委会陈家村新村地</t>
    </r>
    <r>
      <rPr>
        <sz val="10"/>
        <rFont val="Times New Roman"/>
        <charset val="134"/>
      </rPr>
      <t>12.6</t>
    </r>
    <r>
      <rPr>
        <sz val="10"/>
        <rFont val="宋体"/>
        <charset val="134"/>
      </rPr>
      <t>千瓦分布式光伏发电项目</t>
    </r>
  </si>
  <si>
    <t>张文切</t>
  </si>
  <si>
    <r>
      <rPr>
        <sz val="10"/>
        <rFont val="宋体"/>
        <charset val="134"/>
      </rPr>
      <t>张文切佛山市南海区西樵镇新河一甲村新村</t>
    </r>
    <r>
      <rPr>
        <sz val="10"/>
        <rFont val="Times New Roman"/>
        <charset val="134"/>
      </rPr>
      <t>65</t>
    </r>
    <r>
      <rPr>
        <sz val="10"/>
        <rFont val="宋体"/>
        <charset val="134"/>
      </rPr>
      <t>号</t>
    </r>
    <r>
      <rPr>
        <sz val="10"/>
        <rFont val="Times New Roman"/>
        <charset val="134"/>
      </rPr>
      <t>12.9</t>
    </r>
    <r>
      <rPr>
        <sz val="10"/>
        <rFont val="宋体"/>
        <charset val="134"/>
      </rPr>
      <t>千瓦分布式光伏发电项目</t>
    </r>
  </si>
  <si>
    <t>陈志儒</t>
  </si>
  <si>
    <r>
      <rPr>
        <sz val="10"/>
        <rFont val="宋体"/>
        <charset val="134"/>
      </rPr>
      <t>陈志儒佛山市南海区西樵镇西樵社区路边陈新村</t>
    </r>
    <r>
      <rPr>
        <sz val="10"/>
        <rFont val="Times New Roman"/>
        <charset val="134"/>
      </rPr>
      <t>17</t>
    </r>
    <r>
      <rPr>
        <sz val="10"/>
        <rFont val="宋体"/>
        <charset val="134"/>
      </rPr>
      <t>号</t>
    </r>
    <r>
      <rPr>
        <sz val="10"/>
        <rFont val="Times New Roman"/>
        <charset val="134"/>
      </rPr>
      <t>19.2</t>
    </r>
    <r>
      <rPr>
        <sz val="10"/>
        <rFont val="宋体"/>
        <charset val="134"/>
      </rPr>
      <t>千瓦分布式光伏发电项目</t>
    </r>
  </si>
  <si>
    <t>黄杰峰</t>
  </si>
  <si>
    <r>
      <rPr>
        <sz val="10"/>
        <rFont val="宋体"/>
        <charset val="134"/>
      </rPr>
      <t>黄杰峰佛山市南海区九江镇沙头罗客村罗三新村安泰二巷</t>
    </r>
    <r>
      <rPr>
        <sz val="10"/>
        <rFont val="Times New Roman"/>
        <charset val="134"/>
      </rPr>
      <t>7</t>
    </r>
    <r>
      <rPr>
        <sz val="10"/>
        <rFont val="宋体"/>
        <charset val="134"/>
      </rPr>
      <t>号</t>
    </r>
    <r>
      <rPr>
        <sz val="10"/>
        <rFont val="Times New Roman"/>
        <charset val="134"/>
      </rPr>
      <t>23.4</t>
    </r>
    <r>
      <rPr>
        <sz val="10"/>
        <rFont val="宋体"/>
        <charset val="134"/>
      </rPr>
      <t>千瓦分布式光伏发电项目</t>
    </r>
  </si>
  <si>
    <t>刘国柱</t>
  </si>
  <si>
    <r>
      <rPr>
        <sz val="10"/>
        <rFont val="宋体"/>
        <charset val="134"/>
      </rPr>
      <t>刘国柱佛山市南海区西樵镇民乐管理区隔涌三厂大道东街</t>
    </r>
    <r>
      <rPr>
        <sz val="10"/>
        <rFont val="Times New Roman"/>
        <charset val="134"/>
      </rPr>
      <t>14</t>
    </r>
    <r>
      <rPr>
        <sz val="10"/>
        <rFont val="宋体"/>
        <charset val="134"/>
      </rPr>
      <t>号</t>
    </r>
    <r>
      <rPr>
        <sz val="10"/>
        <rFont val="Times New Roman"/>
        <charset val="134"/>
      </rPr>
      <t>12.1</t>
    </r>
    <r>
      <rPr>
        <sz val="10"/>
        <rFont val="宋体"/>
        <charset val="134"/>
      </rPr>
      <t>千瓦分布式光伏发电项目</t>
    </r>
  </si>
  <si>
    <t>何优秀</t>
  </si>
  <si>
    <r>
      <rPr>
        <sz val="10"/>
        <rFont val="宋体"/>
        <charset val="134"/>
      </rPr>
      <t>何优秀佛山市南海区九江镇沙头青平新村</t>
    </r>
    <r>
      <rPr>
        <sz val="10"/>
        <rFont val="Times New Roman"/>
        <charset val="134"/>
      </rPr>
      <t>82</t>
    </r>
    <r>
      <rPr>
        <sz val="10"/>
        <rFont val="宋体"/>
        <charset val="134"/>
      </rPr>
      <t>号</t>
    </r>
    <r>
      <rPr>
        <sz val="10"/>
        <rFont val="Times New Roman"/>
        <charset val="134"/>
      </rPr>
      <t>19.8</t>
    </r>
    <r>
      <rPr>
        <sz val="10"/>
        <rFont val="宋体"/>
        <charset val="134"/>
      </rPr>
      <t>千瓦分布式光伏发电项目</t>
    </r>
  </si>
  <si>
    <t>颜祥和</t>
  </si>
  <si>
    <r>
      <rPr>
        <sz val="10"/>
        <rFont val="宋体"/>
        <charset val="134"/>
      </rPr>
      <t>颜祥和佛山市南海区西樵镇山根莘村二甲</t>
    </r>
    <r>
      <rPr>
        <sz val="10"/>
        <rFont val="Times New Roman"/>
        <charset val="134"/>
      </rPr>
      <t>9</t>
    </r>
    <r>
      <rPr>
        <sz val="10"/>
        <rFont val="宋体"/>
        <charset val="134"/>
      </rPr>
      <t>号</t>
    </r>
    <r>
      <rPr>
        <sz val="10"/>
        <rFont val="Times New Roman"/>
        <charset val="134"/>
      </rPr>
      <t>18</t>
    </r>
    <r>
      <rPr>
        <sz val="10"/>
        <rFont val="宋体"/>
        <charset val="134"/>
      </rPr>
      <t>千瓦分布式光伏发电项目</t>
    </r>
  </si>
  <si>
    <t>罗和运</t>
  </si>
  <si>
    <r>
      <rPr>
        <sz val="10"/>
        <rFont val="宋体"/>
        <charset val="134"/>
      </rPr>
      <t>罗和运佛山市南海区西樵镇西樵中坊村民安大街</t>
    </r>
    <r>
      <rPr>
        <sz val="10"/>
        <rFont val="Times New Roman"/>
        <charset val="134"/>
      </rPr>
      <t>13</t>
    </r>
    <r>
      <rPr>
        <sz val="10"/>
        <rFont val="宋体"/>
        <charset val="134"/>
      </rPr>
      <t>号</t>
    </r>
    <r>
      <rPr>
        <sz val="10"/>
        <rFont val="Times New Roman"/>
        <charset val="134"/>
      </rPr>
      <t>13.2</t>
    </r>
    <r>
      <rPr>
        <sz val="10"/>
        <rFont val="宋体"/>
        <charset val="134"/>
      </rPr>
      <t>千瓦分布式光伏发电项目</t>
    </r>
  </si>
  <si>
    <t>颜敏广</t>
  </si>
  <si>
    <r>
      <rPr>
        <sz val="10"/>
        <rFont val="宋体"/>
        <charset val="134"/>
      </rPr>
      <t>颜敏广佛山市南海区西樵镇山根寨边大道二巷</t>
    </r>
    <r>
      <rPr>
        <sz val="10"/>
        <rFont val="Times New Roman"/>
        <charset val="134"/>
      </rPr>
      <t>7</t>
    </r>
    <r>
      <rPr>
        <sz val="10"/>
        <rFont val="宋体"/>
        <charset val="134"/>
      </rPr>
      <t>号</t>
    </r>
    <r>
      <rPr>
        <sz val="10"/>
        <rFont val="Times New Roman"/>
        <charset val="134"/>
      </rPr>
      <t>10</t>
    </r>
    <r>
      <rPr>
        <sz val="10"/>
        <rFont val="宋体"/>
        <charset val="134"/>
      </rPr>
      <t>千瓦分布式光伏发电项目</t>
    </r>
  </si>
  <si>
    <t>李啟致</t>
  </si>
  <si>
    <r>
      <rPr>
        <sz val="10"/>
        <rFont val="宋体"/>
        <charset val="134"/>
      </rPr>
      <t>李啟致佛山市南海区西樵镇官山城区云梯东</t>
    </r>
    <r>
      <rPr>
        <sz val="10"/>
        <rFont val="Times New Roman"/>
        <charset val="134"/>
      </rPr>
      <t>7</t>
    </r>
    <r>
      <rPr>
        <sz val="10"/>
        <rFont val="宋体"/>
        <charset val="134"/>
      </rPr>
      <t>号</t>
    </r>
    <r>
      <rPr>
        <sz val="10"/>
        <rFont val="Times New Roman"/>
        <charset val="134"/>
      </rPr>
      <t>9.3</t>
    </r>
    <r>
      <rPr>
        <sz val="10"/>
        <rFont val="宋体"/>
        <charset val="134"/>
      </rPr>
      <t>千瓦分布式光伏发电项目</t>
    </r>
  </si>
  <si>
    <t>杜培宁</t>
  </si>
  <si>
    <r>
      <rPr>
        <sz val="10"/>
        <rFont val="宋体"/>
        <charset val="134"/>
      </rPr>
      <t>杜培宁佛山市南海区西樵镇官山城区瑞和街四巷</t>
    </r>
    <r>
      <rPr>
        <sz val="10"/>
        <rFont val="Times New Roman"/>
        <charset val="134"/>
      </rPr>
      <t>4</t>
    </r>
    <r>
      <rPr>
        <sz val="10"/>
        <rFont val="宋体"/>
        <charset val="134"/>
      </rPr>
      <t>号</t>
    </r>
    <r>
      <rPr>
        <sz val="10"/>
        <rFont val="Times New Roman"/>
        <charset val="134"/>
      </rPr>
      <t>10.03</t>
    </r>
    <r>
      <rPr>
        <sz val="10"/>
        <rFont val="宋体"/>
        <charset val="134"/>
      </rPr>
      <t>千瓦分布式光伏发电项目</t>
    </r>
  </si>
  <si>
    <t>谭庆牛</t>
  </si>
  <si>
    <r>
      <rPr>
        <sz val="10"/>
        <rFont val="宋体"/>
        <charset val="134"/>
      </rPr>
      <t>谭庆牛佛山市南海区西樵镇大岸东队龙翔里</t>
    </r>
    <r>
      <rPr>
        <sz val="10"/>
        <rFont val="Times New Roman"/>
        <charset val="134"/>
      </rPr>
      <t>15</t>
    </r>
    <r>
      <rPr>
        <sz val="10"/>
        <rFont val="宋体"/>
        <charset val="134"/>
      </rPr>
      <t>号</t>
    </r>
    <r>
      <rPr>
        <sz val="10"/>
        <rFont val="Times New Roman"/>
        <charset val="134"/>
      </rPr>
      <t>13.8</t>
    </r>
    <r>
      <rPr>
        <sz val="10"/>
        <rFont val="宋体"/>
        <charset val="134"/>
      </rPr>
      <t>千瓦分布式光伏发电项目</t>
    </r>
  </si>
  <si>
    <t>钟广祥</t>
  </si>
  <si>
    <r>
      <rPr>
        <sz val="10"/>
        <rFont val="宋体"/>
        <charset val="134"/>
      </rPr>
      <t>钟广祥佛山市南海区西樵镇山根岗头冲村文华里</t>
    </r>
    <r>
      <rPr>
        <sz val="10"/>
        <rFont val="Times New Roman"/>
        <charset val="134"/>
      </rPr>
      <t>23</t>
    </r>
    <r>
      <rPr>
        <sz val="10"/>
        <rFont val="宋体"/>
        <charset val="134"/>
      </rPr>
      <t>号</t>
    </r>
    <r>
      <rPr>
        <sz val="10"/>
        <rFont val="Times New Roman"/>
        <charset val="134"/>
      </rPr>
      <t>15</t>
    </r>
    <r>
      <rPr>
        <sz val="10"/>
        <rFont val="宋体"/>
        <charset val="134"/>
      </rPr>
      <t>千瓦分布式光伏发电项目</t>
    </r>
  </si>
  <si>
    <t>潘柏驱</t>
  </si>
  <si>
    <r>
      <rPr>
        <sz val="10"/>
        <rFont val="宋体"/>
        <charset val="134"/>
      </rPr>
      <t>潘柏驱佛山市南海区西樵镇西樵社区官山村文武街四巷</t>
    </r>
    <r>
      <rPr>
        <sz val="10"/>
        <rFont val="Times New Roman"/>
        <charset val="134"/>
      </rPr>
      <t>35</t>
    </r>
    <r>
      <rPr>
        <sz val="10"/>
        <rFont val="宋体"/>
        <charset val="134"/>
      </rPr>
      <t>号</t>
    </r>
    <r>
      <rPr>
        <sz val="10"/>
        <rFont val="Times New Roman"/>
        <charset val="134"/>
      </rPr>
      <t>9.6</t>
    </r>
    <r>
      <rPr>
        <sz val="10"/>
        <rFont val="宋体"/>
        <charset val="134"/>
      </rPr>
      <t>千瓦分布式光伏发电项目</t>
    </r>
  </si>
  <si>
    <t>冯勇强</t>
  </si>
  <si>
    <r>
      <rPr>
        <sz val="10"/>
        <rFont val="宋体"/>
        <charset val="134"/>
      </rPr>
      <t>冯勇强佛山市南海区九江镇沙头北村中兴北兴二巷</t>
    </r>
    <r>
      <rPr>
        <sz val="10"/>
        <rFont val="Times New Roman"/>
        <charset val="134"/>
      </rPr>
      <t>4</t>
    </r>
    <r>
      <rPr>
        <sz val="10"/>
        <rFont val="宋体"/>
        <charset val="134"/>
      </rPr>
      <t>号</t>
    </r>
    <r>
      <rPr>
        <sz val="10"/>
        <rFont val="Times New Roman"/>
        <charset val="134"/>
      </rPr>
      <t>9</t>
    </r>
    <r>
      <rPr>
        <sz val="10"/>
        <rFont val="宋体"/>
        <charset val="134"/>
      </rPr>
      <t>千瓦分布式光伏发电项目</t>
    </r>
  </si>
  <si>
    <t>颜剑清</t>
  </si>
  <si>
    <r>
      <rPr>
        <sz val="10"/>
        <rFont val="宋体"/>
        <charset val="134"/>
      </rPr>
      <t>颜剑清佛山市南海区西樵镇山根寨边新街第</t>
    </r>
    <r>
      <rPr>
        <sz val="10"/>
        <rFont val="Times New Roman"/>
        <charset val="134"/>
      </rPr>
      <t>6</t>
    </r>
    <r>
      <rPr>
        <sz val="10"/>
        <rFont val="宋体"/>
        <charset val="134"/>
      </rPr>
      <t>巷</t>
    </r>
    <r>
      <rPr>
        <sz val="10"/>
        <rFont val="Times New Roman"/>
        <charset val="134"/>
      </rPr>
      <t>51</t>
    </r>
    <r>
      <rPr>
        <sz val="10"/>
        <rFont val="宋体"/>
        <charset val="134"/>
      </rPr>
      <t>号对面</t>
    </r>
    <r>
      <rPr>
        <sz val="10"/>
        <rFont val="Times New Roman"/>
        <charset val="134"/>
      </rPr>
      <t>10.8</t>
    </r>
    <r>
      <rPr>
        <sz val="10"/>
        <rFont val="宋体"/>
        <charset val="134"/>
      </rPr>
      <t>千瓦分布式光伏发电项目</t>
    </r>
  </si>
  <si>
    <t>梁耀和</t>
  </si>
  <si>
    <r>
      <rPr>
        <sz val="10"/>
        <rFont val="宋体"/>
        <charset val="134"/>
      </rPr>
      <t>梁耀和佛山市南海区西樵镇崇南村荷涌村安定西街</t>
    </r>
    <r>
      <rPr>
        <sz val="10"/>
        <rFont val="Times New Roman"/>
        <charset val="134"/>
      </rPr>
      <t>13</t>
    </r>
    <r>
      <rPr>
        <sz val="10"/>
        <rFont val="宋体"/>
        <charset val="134"/>
      </rPr>
      <t>号</t>
    </r>
    <r>
      <rPr>
        <sz val="10"/>
        <rFont val="Times New Roman"/>
        <charset val="134"/>
      </rPr>
      <t>19.2</t>
    </r>
    <r>
      <rPr>
        <sz val="10"/>
        <rFont val="宋体"/>
        <charset val="134"/>
      </rPr>
      <t>千瓦分布式光伏发电项目</t>
    </r>
  </si>
  <si>
    <t>张奋强</t>
  </si>
  <si>
    <r>
      <rPr>
        <sz val="10"/>
        <rFont val="宋体"/>
        <charset val="134"/>
      </rPr>
      <t>张奋强佛山市南海区西樵镇岭西村十九村民小组凤岗村</t>
    </r>
    <r>
      <rPr>
        <sz val="10"/>
        <rFont val="Times New Roman"/>
        <charset val="134"/>
      </rPr>
      <t>22</t>
    </r>
    <r>
      <rPr>
        <sz val="10"/>
        <rFont val="宋体"/>
        <charset val="134"/>
      </rPr>
      <t>号</t>
    </r>
    <r>
      <rPr>
        <sz val="10"/>
        <rFont val="Times New Roman"/>
        <charset val="134"/>
      </rPr>
      <t>12.095</t>
    </r>
    <r>
      <rPr>
        <sz val="10"/>
        <rFont val="宋体"/>
        <charset val="134"/>
      </rPr>
      <t>千瓦分布式光伏发电项目</t>
    </r>
  </si>
  <si>
    <t>梁耀远</t>
  </si>
  <si>
    <r>
      <rPr>
        <sz val="10"/>
        <rFont val="宋体"/>
        <charset val="134"/>
      </rPr>
      <t>梁耀远佛山市南海区西樵镇崇南荷涌村新村区二巷</t>
    </r>
    <r>
      <rPr>
        <sz val="10"/>
        <rFont val="Times New Roman"/>
        <charset val="134"/>
      </rPr>
      <t>2</t>
    </r>
    <r>
      <rPr>
        <sz val="10"/>
        <rFont val="宋体"/>
        <charset val="134"/>
      </rPr>
      <t>号</t>
    </r>
    <r>
      <rPr>
        <sz val="10"/>
        <rFont val="Times New Roman"/>
        <charset val="134"/>
      </rPr>
      <t>20.4</t>
    </r>
    <r>
      <rPr>
        <sz val="10"/>
        <rFont val="宋体"/>
        <charset val="134"/>
      </rPr>
      <t>千瓦分布式光伏发电项目</t>
    </r>
  </si>
  <si>
    <t>梁惠明</t>
  </si>
  <si>
    <r>
      <rPr>
        <sz val="10"/>
        <rFont val="宋体"/>
        <charset val="134"/>
      </rPr>
      <t>梁惠明佛山市南海区九江镇大谷普济村三巷</t>
    </r>
    <r>
      <rPr>
        <sz val="10"/>
        <rFont val="Times New Roman"/>
        <charset val="134"/>
      </rPr>
      <t>4</t>
    </r>
    <r>
      <rPr>
        <sz val="10"/>
        <rFont val="宋体"/>
        <charset val="134"/>
      </rPr>
      <t>号</t>
    </r>
    <r>
      <rPr>
        <sz val="10"/>
        <rFont val="Times New Roman"/>
        <charset val="134"/>
      </rPr>
      <t>8</t>
    </r>
    <r>
      <rPr>
        <sz val="10"/>
        <rFont val="宋体"/>
        <charset val="134"/>
      </rPr>
      <t>千瓦分布式光伏发电项目</t>
    </r>
  </si>
  <si>
    <t>陈伟乐</t>
  </si>
  <si>
    <t>邓伟锋</t>
  </si>
  <si>
    <r>
      <rPr>
        <sz val="10"/>
        <rFont val="宋体"/>
        <charset val="134"/>
      </rPr>
      <t>邓欣佛山市南海区九江镇沙头青平新村</t>
    </r>
    <r>
      <rPr>
        <sz val="10"/>
        <rFont val="Times New Roman"/>
        <charset val="134"/>
      </rPr>
      <t>56</t>
    </r>
    <r>
      <rPr>
        <sz val="10"/>
        <rFont val="宋体"/>
        <charset val="134"/>
      </rPr>
      <t>号</t>
    </r>
    <r>
      <rPr>
        <sz val="10"/>
        <rFont val="Times New Roman"/>
        <charset val="134"/>
      </rPr>
      <t>23</t>
    </r>
    <r>
      <rPr>
        <sz val="10"/>
        <rFont val="宋体"/>
        <charset val="134"/>
      </rPr>
      <t>千瓦分布式光伏发电项目</t>
    </r>
  </si>
  <si>
    <t>邓欣</t>
  </si>
  <si>
    <t>莫泽强</t>
  </si>
  <si>
    <r>
      <rPr>
        <sz val="10"/>
        <rFont val="宋体"/>
        <charset val="134"/>
      </rPr>
      <t>梁少艳佛山市南海区九江镇沙头朗星大朗村仁兴里</t>
    </r>
    <r>
      <rPr>
        <sz val="10"/>
        <rFont val="Times New Roman"/>
        <charset val="134"/>
      </rPr>
      <t>11</t>
    </r>
    <r>
      <rPr>
        <sz val="10"/>
        <rFont val="宋体"/>
        <charset val="134"/>
      </rPr>
      <t>号</t>
    </r>
    <r>
      <rPr>
        <sz val="10"/>
        <rFont val="Times New Roman"/>
        <charset val="134"/>
      </rPr>
      <t>12</t>
    </r>
    <r>
      <rPr>
        <sz val="10"/>
        <rFont val="宋体"/>
        <charset val="134"/>
      </rPr>
      <t>千瓦分布式光伏发电项目</t>
    </r>
  </si>
  <si>
    <t>梁少艳</t>
  </si>
  <si>
    <t>陈允驹</t>
  </si>
  <si>
    <r>
      <rPr>
        <sz val="10"/>
        <rFont val="宋体"/>
        <charset val="134"/>
      </rPr>
      <t>陈允驹佛山市南海区九江镇沙头万安门街</t>
    </r>
    <r>
      <rPr>
        <sz val="10"/>
        <rFont val="Times New Roman"/>
        <charset val="134"/>
      </rPr>
      <t>7</t>
    </r>
    <r>
      <rPr>
        <sz val="10"/>
        <rFont val="宋体"/>
        <charset val="134"/>
      </rPr>
      <t>号</t>
    </r>
    <r>
      <rPr>
        <sz val="10"/>
        <rFont val="Times New Roman"/>
        <charset val="134"/>
      </rPr>
      <t>5</t>
    </r>
    <r>
      <rPr>
        <sz val="10"/>
        <rFont val="宋体"/>
        <charset val="134"/>
      </rPr>
      <t>千瓦分布式光伏发电项目</t>
    </r>
  </si>
  <si>
    <t>陈湘华</t>
  </si>
  <si>
    <t>李培昌</t>
  </si>
  <si>
    <r>
      <rPr>
        <sz val="10"/>
        <rFont val="宋体"/>
        <charset val="134"/>
      </rPr>
      <t>李权华佛山市南海区西樵镇太平凼浪村涌南</t>
    </r>
    <r>
      <rPr>
        <sz val="10"/>
        <rFont val="Times New Roman"/>
        <charset val="134"/>
      </rPr>
      <t>59</t>
    </r>
    <r>
      <rPr>
        <sz val="10"/>
        <rFont val="宋体"/>
        <charset val="134"/>
      </rPr>
      <t>号</t>
    </r>
    <r>
      <rPr>
        <sz val="10"/>
        <rFont val="Times New Roman"/>
        <charset val="134"/>
      </rPr>
      <t>15</t>
    </r>
    <r>
      <rPr>
        <sz val="10"/>
        <rFont val="宋体"/>
        <charset val="134"/>
      </rPr>
      <t>千瓦分布式光伏发电项目</t>
    </r>
  </si>
  <si>
    <t>李权华</t>
  </si>
  <si>
    <t>冯谷珍</t>
  </si>
  <si>
    <r>
      <rPr>
        <sz val="10"/>
        <rFont val="宋体"/>
        <charset val="134"/>
      </rPr>
      <t>尹成日佛山市南海区西樵镇百西村潘家十五队荣阳市场新村</t>
    </r>
    <r>
      <rPr>
        <sz val="10"/>
        <rFont val="Times New Roman"/>
        <charset val="134"/>
      </rPr>
      <t>13</t>
    </r>
    <r>
      <rPr>
        <sz val="10"/>
        <rFont val="宋体"/>
        <charset val="134"/>
      </rPr>
      <t>号</t>
    </r>
    <r>
      <rPr>
        <sz val="10"/>
        <rFont val="Times New Roman"/>
        <charset val="134"/>
      </rPr>
      <t>22</t>
    </r>
    <r>
      <rPr>
        <sz val="10"/>
        <rFont val="宋体"/>
        <charset val="134"/>
      </rPr>
      <t>千瓦分布式光伏发电项目</t>
    </r>
  </si>
  <si>
    <t>尹成日</t>
  </si>
  <si>
    <t>刘转明</t>
  </si>
  <si>
    <r>
      <rPr>
        <sz val="10"/>
        <rFont val="宋体"/>
        <charset val="134"/>
      </rPr>
      <t>刘转明佛山市南海区九江镇河清二村桥东</t>
    </r>
    <r>
      <rPr>
        <sz val="10"/>
        <rFont val="Times New Roman"/>
        <charset val="134"/>
      </rPr>
      <t>4</t>
    </r>
    <r>
      <rPr>
        <sz val="10"/>
        <rFont val="宋体"/>
        <charset val="134"/>
      </rPr>
      <t>号</t>
    </r>
    <r>
      <rPr>
        <sz val="10"/>
        <rFont val="Times New Roman"/>
        <charset val="134"/>
      </rPr>
      <t>13.275</t>
    </r>
    <r>
      <rPr>
        <sz val="10"/>
        <rFont val="宋体"/>
        <charset val="134"/>
      </rPr>
      <t>千瓦分布式光伏发电项目</t>
    </r>
  </si>
  <si>
    <t>冼健坤</t>
  </si>
  <si>
    <r>
      <rPr>
        <sz val="10"/>
        <rFont val="宋体"/>
        <charset val="134"/>
      </rPr>
      <t>冼健坤佛山市南海区西樵镇简村南便社地街</t>
    </r>
    <r>
      <rPr>
        <sz val="10"/>
        <rFont val="Times New Roman"/>
        <charset val="134"/>
      </rPr>
      <t>10</t>
    </r>
    <r>
      <rPr>
        <sz val="10"/>
        <rFont val="宋体"/>
        <charset val="134"/>
      </rPr>
      <t>号</t>
    </r>
    <r>
      <rPr>
        <sz val="10"/>
        <rFont val="Times New Roman"/>
        <charset val="134"/>
      </rPr>
      <t>6.195</t>
    </r>
    <r>
      <rPr>
        <sz val="10"/>
        <rFont val="宋体"/>
        <charset val="134"/>
      </rPr>
      <t>千瓦分布式光伏发电项目</t>
    </r>
  </si>
  <si>
    <t>李汉冲</t>
  </si>
  <si>
    <r>
      <rPr>
        <sz val="10"/>
        <rFont val="宋体"/>
        <charset val="134"/>
      </rPr>
      <t>李汉冲佛山市南海区西樵镇新田田心村三队新街</t>
    </r>
    <r>
      <rPr>
        <sz val="10"/>
        <rFont val="Times New Roman"/>
        <charset val="134"/>
      </rPr>
      <t>14</t>
    </r>
    <r>
      <rPr>
        <sz val="10"/>
        <rFont val="宋体"/>
        <charset val="134"/>
      </rPr>
      <t>号</t>
    </r>
    <r>
      <rPr>
        <sz val="10"/>
        <rFont val="Times New Roman"/>
        <charset val="134"/>
      </rPr>
      <t>11.55</t>
    </r>
    <r>
      <rPr>
        <sz val="10"/>
        <rFont val="宋体"/>
        <charset val="134"/>
      </rPr>
      <t>千瓦分布式光伏发电项目</t>
    </r>
  </si>
  <si>
    <t>麦炳燎</t>
  </si>
  <si>
    <r>
      <rPr>
        <sz val="10"/>
        <rFont val="宋体"/>
        <charset val="134"/>
      </rPr>
      <t>麦炳燎佛山市南海区里水镇河村月池村冲口街一巷</t>
    </r>
    <r>
      <rPr>
        <sz val="10"/>
        <rFont val="Times New Roman"/>
        <charset val="134"/>
      </rPr>
      <t>8</t>
    </r>
    <r>
      <rPr>
        <sz val="10"/>
        <rFont val="宋体"/>
        <charset val="134"/>
      </rPr>
      <t>号</t>
    </r>
    <r>
      <rPr>
        <sz val="10"/>
        <rFont val="Times New Roman"/>
        <charset val="134"/>
      </rPr>
      <t>10.44</t>
    </r>
    <r>
      <rPr>
        <sz val="10"/>
        <rFont val="宋体"/>
        <charset val="134"/>
      </rPr>
      <t>千瓦分布式光伏发电项目</t>
    </r>
  </si>
  <si>
    <t>梁首力</t>
  </si>
  <si>
    <r>
      <rPr>
        <sz val="10"/>
        <rFont val="宋体"/>
        <charset val="134"/>
      </rPr>
      <t>梁首力佛山市南海区黄岐岐南新村九巷</t>
    </r>
    <r>
      <rPr>
        <sz val="10"/>
        <rFont val="Times New Roman"/>
        <charset val="134"/>
      </rPr>
      <t>1</t>
    </r>
    <r>
      <rPr>
        <sz val="10"/>
        <rFont val="宋体"/>
        <charset val="134"/>
      </rPr>
      <t>号</t>
    </r>
    <r>
      <rPr>
        <sz val="10"/>
        <rFont val="Times New Roman"/>
        <charset val="134"/>
      </rPr>
      <t>10.44</t>
    </r>
    <r>
      <rPr>
        <sz val="10"/>
        <rFont val="宋体"/>
        <charset val="134"/>
      </rPr>
      <t>千瓦分布式光伏发电项目</t>
    </r>
  </si>
  <si>
    <t>黄肖兰</t>
  </si>
  <si>
    <r>
      <rPr>
        <sz val="10"/>
        <rFont val="宋体"/>
        <charset val="134"/>
      </rPr>
      <t>黄肖兰佛山市南海区和顺和北村西街一巷</t>
    </r>
    <r>
      <rPr>
        <sz val="10"/>
        <rFont val="Times New Roman"/>
        <charset val="134"/>
      </rPr>
      <t>12</t>
    </r>
    <r>
      <rPr>
        <sz val="10"/>
        <rFont val="宋体"/>
        <charset val="134"/>
      </rPr>
      <t>号</t>
    </r>
    <r>
      <rPr>
        <sz val="10"/>
        <rFont val="Times New Roman"/>
        <charset val="134"/>
      </rPr>
      <t>6.09</t>
    </r>
    <r>
      <rPr>
        <sz val="10"/>
        <rFont val="宋体"/>
        <charset val="134"/>
      </rPr>
      <t>千瓦分布式光伏发电项目</t>
    </r>
  </si>
  <si>
    <t>黄瑞坤</t>
  </si>
  <si>
    <r>
      <rPr>
        <sz val="10"/>
        <rFont val="宋体"/>
        <charset val="134"/>
      </rPr>
      <t>黄瑞坤佛山市南海区里水镇贤僚南洲村沿江东三街</t>
    </r>
    <r>
      <rPr>
        <sz val="10"/>
        <rFont val="Times New Roman"/>
        <charset val="134"/>
      </rPr>
      <t>41</t>
    </r>
    <r>
      <rPr>
        <sz val="10"/>
        <rFont val="宋体"/>
        <charset val="134"/>
      </rPr>
      <t>号</t>
    </r>
    <r>
      <rPr>
        <sz val="10"/>
        <rFont val="Times New Roman"/>
        <charset val="134"/>
      </rPr>
      <t>A10.5</t>
    </r>
    <r>
      <rPr>
        <sz val="10"/>
        <rFont val="宋体"/>
        <charset val="134"/>
      </rPr>
      <t>千瓦分布式光伏发电项目</t>
    </r>
  </si>
  <si>
    <t>钟生</t>
  </si>
  <si>
    <r>
      <rPr>
        <sz val="10"/>
        <rFont val="宋体"/>
        <charset val="134"/>
      </rPr>
      <t>钟生佛山市南海区大沥镇黄岐泌冲大沙村北约新村七巷一号</t>
    </r>
    <r>
      <rPr>
        <sz val="10"/>
        <rFont val="Times New Roman"/>
        <charset val="134"/>
      </rPr>
      <t>22.91</t>
    </r>
    <r>
      <rPr>
        <sz val="10"/>
        <rFont val="宋体"/>
        <charset val="134"/>
      </rPr>
      <t>千瓦分布式光伏发电项目</t>
    </r>
  </si>
  <si>
    <t>李振基</t>
  </si>
  <si>
    <r>
      <rPr>
        <sz val="10"/>
        <rFont val="宋体"/>
        <charset val="134"/>
      </rPr>
      <t>李振基佛山市南海区里水镇和顺大道</t>
    </r>
    <r>
      <rPr>
        <sz val="10"/>
        <rFont val="Times New Roman"/>
        <charset val="134"/>
      </rPr>
      <t>7</t>
    </r>
    <r>
      <rPr>
        <sz val="10"/>
        <rFont val="宋体"/>
        <charset val="134"/>
      </rPr>
      <t>号</t>
    </r>
    <r>
      <rPr>
        <sz val="10"/>
        <rFont val="Times New Roman"/>
        <charset val="134"/>
      </rPr>
      <t>14.8</t>
    </r>
    <r>
      <rPr>
        <sz val="10"/>
        <rFont val="宋体"/>
        <charset val="134"/>
      </rPr>
      <t>千瓦分布式光伏发电项目</t>
    </r>
  </si>
  <si>
    <t>潘焯威</t>
  </si>
  <si>
    <r>
      <rPr>
        <sz val="10"/>
        <rFont val="宋体"/>
        <charset val="134"/>
      </rPr>
      <t>潘焯威佛山市南海区大沥镇黄岐白沙兴龙村兴龙三新村东四街</t>
    </r>
    <r>
      <rPr>
        <sz val="10"/>
        <rFont val="Times New Roman"/>
        <charset val="134"/>
      </rPr>
      <t>4</t>
    </r>
    <r>
      <rPr>
        <sz val="10"/>
        <rFont val="宋体"/>
        <charset val="134"/>
      </rPr>
      <t>号</t>
    </r>
    <r>
      <rPr>
        <sz val="10"/>
        <rFont val="Times New Roman"/>
        <charset val="134"/>
      </rPr>
      <t>21.09</t>
    </r>
    <r>
      <rPr>
        <sz val="10"/>
        <rFont val="宋体"/>
        <charset val="134"/>
      </rPr>
      <t>千瓦分布式光伏发电项目</t>
    </r>
  </si>
  <si>
    <t>严泽祥</t>
  </si>
  <si>
    <r>
      <rPr>
        <sz val="10"/>
        <rFont val="宋体"/>
        <charset val="134"/>
      </rPr>
      <t>严泽祥佛山市南海区狮山镇官窑永安谭南村八巷</t>
    </r>
    <r>
      <rPr>
        <sz val="10"/>
        <rFont val="Times New Roman"/>
        <charset val="134"/>
      </rPr>
      <t>4</t>
    </r>
    <r>
      <rPr>
        <sz val="10"/>
        <rFont val="宋体"/>
        <charset val="134"/>
      </rPr>
      <t>号</t>
    </r>
    <r>
      <rPr>
        <sz val="10"/>
        <rFont val="Times New Roman"/>
        <charset val="134"/>
      </rPr>
      <t>9.12</t>
    </r>
    <r>
      <rPr>
        <sz val="10"/>
        <rFont val="宋体"/>
        <charset val="134"/>
      </rPr>
      <t>千瓦分布式光伏发电项目</t>
    </r>
  </si>
  <si>
    <t>徐建定</t>
  </si>
  <si>
    <r>
      <rPr>
        <sz val="10"/>
        <rFont val="宋体"/>
        <charset val="134"/>
      </rPr>
      <t>徐建定佛山市南海区丹灶镇东联拾徐开发区</t>
    </r>
    <r>
      <rPr>
        <sz val="10"/>
        <rFont val="Times New Roman"/>
        <charset val="134"/>
      </rPr>
      <t>20</t>
    </r>
    <r>
      <rPr>
        <sz val="10"/>
        <rFont val="宋体"/>
        <charset val="134"/>
      </rPr>
      <t>千瓦分布式光伏发电项目</t>
    </r>
  </si>
  <si>
    <t>徐碧芳</t>
  </si>
  <si>
    <r>
      <rPr>
        <sz val="10"/>
        <rFont val="宋体"/>
        <charset val="134"/>
      </rPr>
      <t>徐碧芳佛山市南海区丹灶镇富民路富民花园</t>
    </r>
    <r>
      <rPr>
        <sz val="10"/>
        <rFont val="Times New Roman"/>
        <charset val="134"/>
      </rPr>
      <t>2</t>
    </r>
    <r>
      <rPr>
        <sz val="10"/>
        <rFont val="宋体"/>
        <charset val="134"/>
      </rPr>
      <t>号</t>
    </r>
    <r>
      <rPr>
        <sz val="10"/>
        <rFont val="Times New Roman"/>
        <charset val="134"/>
      </rPr>
      <t>13</t>
    </r>
    <r>
      <rPr>
        <sz val="10"/>
        <rFont val="宋体"/>
        <charset val="134"/>
      </rPr>
      <t>千瓦分布式光伏发电项目</t>
    </r>
  </si>
  <si>
    <t>周信基</t>
  </si>
  <si>
    <r>
      <rPr>
        <sz val="10"/>
        <rFont val="宋体"/>
        <charset val="134"/>
      </rPr>
      <t>周信基佛山市南海区大沥镇太平冲表西村环村南路兴仁二巷</t>
    </r>
    <r>
      <rPr>
        <sz val="10"/>
        <rFont val="Times New Roman"/>
        <charset val="134"/>
      </rPr>
      <t>1</t>
    </r>
    <r>
      <rPr>
        <sz val="10"/>
        <rFont val="宋体"/>
        <charset val="134"/>
      </rPr>
      <t>号</t>
    </r>
    <r>
      <rPr>
        <sz val="10"/>
        <rFont val="Times New Roman"/>
        <charset val="134"/>
      </rPr>
      <t>20</t>
    </r>
    <r>
      <rPr>
        <sz val="10"/>
        <rFont val="宋体"/>
        <charset val="134"/>
      </rPr>
      <t>千瓦分布式光伏发电项目</t>
    </r>
  </si>
  <si>
    <t>黎浩媚</t>
  </si>
  <si>
    <r>
      <rPr>
        <sz val="10"/>
        <rFont val="宋体"/>
        <charset val="134"/>
      </rPr>
      <t>黎浩媚佛山市南海区大沥镇沥西大范圩大范大道</t>
    </r>
    <r>
      <rPr>
        <sz val="10"/>
        <rFont val="Times New Roman"/>
        <charset val="134"/>
      </rPr>
      <t>26</t>
    </r>
    <r>
      <rPr>
        <sz val="10"/>
        <rFont val="宋体"/>
        <charset val="134"/>
      </rPr>
      <t>号</t>
    </r>
    <r>
      <rPr>
        <sz val="10"/>
        <rFont val="Times New Roman"/>
        <charset val="134"/>
      </rPr>
      <t>8</t>
    </r>
    <r>
      <rPr>
        <sz val="10"/>
        <rFont val="宋体"/>
        <charset val="134"/>
      </rPr>
      <t>千瓦分布式光伏发电项目</t>
    </r>
  </si>
  <si>
    <t>黄伟忠</t>
  </si>
  <si>
    <r>
      <rPr>
        <sz val="10"/>
        <rFont val="宋体"/>
        <charset val="134"/>
      </rPr>
      <t>黄伟忠佛山市南海区狮山镇黄洞井头三村西三区</t>
    </r>
    <r>
      <rPr>
        <sz val="10"/>
        <rFont val="Times New Roman"/>
        <charset val="134"/>
      </rPr>
      <t>28</t>
    </r>
    <r>
      <rPr>
        <sz val="10"/>
        <rFont val="宋体"/>
        <charset val="134"/>
      </rPr>
      <t>号</t>
    </r>
    <r>
      <rPr>
        <sz val="10"/>
        <rFont val="Times New Roman"/>
        <charset val="134"/>
      </rPr>
      <t>19.5</t>
    </r>
    <r>
      <rPr>
        <sz val="10"/>
        <rFont val="宋体"/>
        <charset val="134"/>
      </rPr>
      <t>千瓦分布式光伏发电项目</t>
    </r>
  </si>
  <si>
    <t>梁汝章</t>
  </si>
  <si>
    <r>
      <rPr>
        <sz val="10"/>
        <rFont val="宋体"/>
        <charset val="134"/>
      </rPr>
      <t>梁汝章佛山市南海区丹灶镇联沙下良村村北</t>
    </r>
    <r>
      <rPr>
        <sz val="10"/>
        <rFont val="Times New Roman"/>
        <charset val="134"/>
      </rPr>
      <t>14.45</t>
    </r>
    <r>
      <rPr>
        <sz val="10"/>
        <rFont val="宋体"/>
        <charset val="134"/>
      </rPr>
      <t>千瓦分布式光伏发电项目</t>
    </r>
  </si>
  <si>
    <t>李仁恒</t>
  </si>
  <si>
    <r>
      <rPr>
        <sz val="10"/>
        <rFont val="宋体"/>
        <charset val="134"/>
      </rPr>
      <t>李仁恒佛山市南海区丹灶镇塱心村委会上尧村民小组</t>
    </r>
    <r>
      <rPr>
        <sz val="10"/>
        <rFont val="Times New Roman"/>
        <charset val="134"/>
      </rPr>
      <t>27</t>
    </r>
    <r>
      <rPr>
        <sz val="10"/>
        <rFont val="宋体"/>
        <charset val="134"/>
      </rPr>
      <t>千瓦分布式光伏发电项目</t>
    </r>
  </si>
  <si>
    <t>梁国洪</t>
  </si>
  <si>
    <r>
      <rPr>
        <sz val="10"/>
        <rFont val="宋体"/>
        <charset val="134"/>
      </rPr>
      <t>梁国洪佛山市南海区狮山镇狮南涌口新村四巷</t>
    </r>
    <r>
      <rPr>
        <sz val="10"/>
        <rFont val="Times New Roman"/>
        <charset val="134"/>
      </rPr>
      <t>2</t>
    </r>
    <r>
      <rPr>
        <sz val="10"/>
        <rFont val="宋体"/>
        <charset val="134"/>
      </rPr>
      <t>号</t>
    </r>
    <r>
      <rPr>
        <sz val="10"/>
        <rFont val="Times New Roman"/>
        <charset val="134"/>
      </rPr>
      <t>10.08</t>
    </r>
    <r>
      <rPr>
        <sz val="10"/>
        <rFont val="宋体"/>
        <charset val="134"/>
      </rPr>
      <t>千瓦分布式光伏发电项目</t>
    </r>
  </si>
  <si>
    <t>吴国球</t>
  </si>
  <si>
    <r>
      <rPr>
        <sz val="10"/>
        <rFont val="宋体"/>
        <charset val="134"/>
      </rPr>
      <t>吴国球佛山市南海区里水镇胜利丰岗村钟灵坊四巷</t>
    </r>
    <r>
      <rPr>
        <sz val="10"/>
        <rFont val="Times New Roman"/>
        <charset val="134"/>
      </rPr>
      <t>8</t>
    </r>
    <r>
      <rPr>
        <sz val="10"/>
        <rFont val="宋体"/>
        <charset val="134"/>
      </rPr>
      <t>号（东）</t>
    </r>
    <r>
      <rPr>
        <sz val="10"/>
        <rFont val="Times New Roman"/>
        <charset val="134"/>
      </rPr>
      <t>12.18</t>
    </r>
    <r>
      <rPr>
        <sz val="10"/>
        <rFont val="宋体"/>
        <charset val="134"/>
      </rPr>
      <t>千瓦分布式光伏发电项目</t>
    </r>
  </si>
  <si>
    <t>刘数文</t>
  </si>
  <si>
    <r>
      <rPr>
        <sz val="10"/>
        <rFont val="宋体"/>
        <charset val="134"/>
      </rPr>
      <t>刘数文佛山市南海区狮山镇松岗桃园一路</t>
    </r>
    <r>
      <rPr>
        <sz val="10"/>
        <rFont val="Times New Roman"/>
        <charset val="134"/>
      </rPr>
      <t>14</t>
    </r>
    <r>
      <rPr>
        <sz val="10"/>
        <rFont val="宋体"/>
        <charset val="134"/>
      </rPr>
      <t>号</t>
    </r>
    <r>
      <rPr>
        <sz val="10"/>
        <rFont val="Times New Roman"/>
        <charset val="134"/>
      </rPr>
      <t>38.16</t>
    </r>
    <r>
      <rPr>
        <sz val="10"/>
        <rFont val="宋体"/>
        <charset val="134"/>
      </rPr>
      <t>千瓦分布式光伏发电项目</t>
    </r>
  </si>
  <si>
    <r>
      <rPr>
        <sz val="10"/>
        <rFont val="宋体"/>
        <charset val="134"/>
      </rPr>
      <t>刘数文佛山市南海区松岗城区鸿图西路</t>
    </r>
    <r>
      <rPr>
        <sz val="10"/>
        <rFont val="Times New Roman"/>
        <charset val="134"/>
      </rPr>
      <t>17</t>
    </r>
    <r>
      <rPr>
        <sz val="10"/>
        <rFont val="宋体"/>
        <charset val="134"/>
      </rPr>
      <t>号</t>
    </r>
    <r>
      <rPr>
        <sz val="10"/>
        <rFont val="Times New Roman"/>
        <charset val="134"/>
      </rPr>
      <t>16.695</t>
    </r>
    <r>
      <rPr>
        <sz val="10"/>
        <rFont val="宋体"/>
        <charset val="134"/>
      </rPr>
      <t>千瓦分布式光伏发电项目</t>
    </r>
  </si>
  <si>
    <t>何秀连</t>
  </si>
  <si>
    <r>
      <rPr>
        <sz val="10"/>
        <rFont val="宋体"/>
        <charset val="134"/>
      </rPr>
      <t>何秀连佛山市南海区狮山镇大榄四村世瓦墩三巷</t>
    </r>
    <r>
      <rPr>
        <sz val="10"/>
        <rFont val="Times New Roman"/>
        <charset val="134"/>
      </rPr>
      <t>5</t>
    </r>
    <r>
      <rPr>
        <sz val="10"/>
        <rFont val="宋体"/>
        <charset val="134"/>
      </rPr>
      <t>号</t>
    </r>
    <r>
      <rPr>
        <sz val="10"/>
        <rFont val="Times New Roman"/>
        <charset val="134"/>
      </rPr>
      <t>14.5</t>
    </r>
    <r>
      <rPr>
        <sz val="10"/>
        <rFont val="宋体"/>
        <charset val="134"/>
      </rPr>
      <t>千瓦分布式光伏发电项目</t>
    </r>
  </si>
  <si>
    <t>梁祥佳</t>
  </si>
  <si>
    <r>
      <rPr>
        <sz val="10"/>
        <rFont val="宋体"/>
        <charset val="134"/>
      </rPr>
      <t>梁祥佳佛山市南海区金沙联沙下良村西村前街</t>
    </r>
    <r>
      <rPr>
        <sz val="10"/>
        <rFont val="Times New Roman"/>
        <charset val="134"/>
      </rPr>
      <t>3</t>
    </r>
    <r>
      <rPr>
        <sz val="10"/>
        <rFont val="宋体"/>
        <charset val="134"/>
      </rPr>
      <t>巷</t>
    </r>
    <r>
      <rPr>
        <sz val="10"/>
        <rFont val="Times New Roman"/>
        <charset val="134"/>
      </rPr>
      <t>2</t>
    </r>
    <r>
      <rPr>
        <sz val="10"/>
        <rFont val="宋体"/>
        <charset val="134"/>
      </rPr>
      <t>号</t>
    </r>
    <r>
      <rPr>
        <sz val="10"/>
        <rFont val="Times New Roman"/>
        <charset val="134"/>
      </rPr>
      <t>13.28</t>
    </r>
    <r>
      <rPr>
        <sz val="10"/>
        <rFont val="宋体"/>
        <charset val="134"/>
      </rPr>
      <t>千瓦分布式光伏发电项目</t>
    </r>
  </si>
  <si>
    <t>张友玲</t>
  </si>
  <si>
    <r>
      <rPr>
        <sz val="10"/>
        <rFont val="宋体"/>
        <charset val="134"/>
      </rPr>
      <t>张友玲佛山市南海区丹灶镇大涡村张家街尾二巷</t>
    </r>
    <r>
      <rPr>
        <sz val="10"/>
        <rFont val="Times New Roman"/>
        <charset val="134"/>
      </rPr>
      <t>7</t>
    </r>
    <r>
      <rPr>
        <sz val="10"/>
        <rFont val="宋体"/>
        <charset val="134"/>
      </rPr>
      <t>号</t>
    </r>
    <r>
      <rPr>
        <sz val="10"/>
        <rFont val="Times New Roman"/>
        <charset val="134"/>
      </rPr>
      <t>7.2</t>
    </r>
    <r>
      <rPr>
        <sz val="10"/>
        <rFont val="宋体"/>
        <charset val="134"/>
      </rPr>
      <t>千瓦分布式光伏发电项目</t>
    </r>
  </si>
  <si>
    <t>黄恒峰</t>
  </si>
  <si>
    <r>
      <rPr>
        <sz val="10"/>
        <rFont val="宋体"/>
        <charset val="134"/>
      </rPr>
      <t>黄恒峰佛山市南海区狮山镇官窑七圃洲头村前</t>
    </r>
    <r>
      <rPr>
        <sz val="10"/>
        <rFont val="Times New Roman"/>
        <charset val="134"/>
      </rPr>
      <t>11</t>
    </r>
    <r>
      <rPr>
        <sz val="10"/>
        <rFont val="宋体"/>
        <charset val="134"/>
      </rPr>
      <t>号</t>
    </r>
    <r>
      <rPr>
        <sz val="10"/>
        <rFont val="Times New Roman"/>
        <charset val="134"/>
      </rPr>
      <t>10.15</t>
    </r>
    <r>
      <rPr>
        <sz val="10"/>
        <rFont val="宋体"/>
        <charset val="134"/>
      </rPr>
      <t>千瓦分布式光伏发电项目</t>
    </r>
  </si>
  <si>
    <t>张庭杰</t>
  </si>
  <si>
    <r>
      <rPr>
        <sz val="10"/>
        <rFont val="宋体"/>
        <charset val="134"/>
      </rPr>
      <t>张庭杰佛山市南海区丹灶镇石联社区居民委员会石东村民小组塘尾坊</t>
    </r>
    <r>
      <rPr>
        <sz val="10"/>
        <rFont val="Times New Roman"/>
        <charset val="134"/>
      </rPr>
      <t>7</t>
    </r>
    <r>
      <rPr>
        <sz val="10"/>
        <rFont val="宋体"/>
        <charset val="134"/>
      </rPr>
      <t>号</t>
    </r>
    <r>
      <rPr>
        <sz val="10"/>
        <rFont val="Times New Roman"/>
        <charset val="134"/>
      </rPr>
      <t>6.7</t>
    </r>
    <r>
      <rPr>
        <sz val="10"/>
        <rFont val="宋体"/>
        <charset val="134"/>
      </rPr>
      <t>千瓦分布式光伏发电项目</t>
    </r>
  </si>
  <si>
    <t>黎景丰</t>
  </si>
  <si>
    <r>
      <rPr>
        <sz val="10"/>
        <rFont val="宋体"/>
        <charset val="134"/>
      </rPr>
      <t>黎景丰佛山市南海区狮山镇小塘狮岭黎西新村九巷</t>
    </r>
    <r>
      <rPr>
        <sz val="10"/>
        <rFont val="Times New Roman"/>
        <charset val="134"/>
      </rPr>
      <t>3</t>
    </r>
    <r>
      <rPr>
        <sz val="10"/>
        <rFont val="宋体"/>
        <charset val="134"/>
      </rPr>
      <t>号</t>
    </r>
    <r>
      <rPr>
        <sz val="10"/>
        <rFont val="Times New Roman"/>
        <charset val="134"/>
      </rPr>
      <t>11</t>
    </r>
    <r>
      <rPr>
        <sz val="10"/>
        <rFont val="宋体"/>
        <charset val="134"/>
      </rPr>
      <t>千瓦分布式光伏发电项目</t>
    </r>
  </si>
  <si>
    <t>蒲健铭</t>
  </si>
  <si>
    <r>
      <rPr>
        <sz val="10"/>
        <rFont val="宋体"/>
        <charset val="134"/>
      </rPr>
      <t>蒲健铭佛山市南海区里水镇甘蕉上街村西向街</t>
    </r>
    <r>
      <rPr>
        <sz val="10"/>
        <rFont val="Times New Roman"/>
        <charset val="134"/>
      </rPr>
      <t>115</t>
    </r>
    <r>
      <rPr>
        <sz val="10"/>
        <rFont val="宋体"/>
        <charset val="134"/>
      </rPr>
      <t>号</t>
    </r>
    <r>
      <rPr>
        <sz val="10"/>
        <rFont val="Times New Roman"/>
        <charset val="134"/>
      </rPr>
      <t>12</t>
    </r>
    <r>
      <rPr>
        <sz val="10"/>
        <rFont val="宋体"/>
        <charset val="134"/>
      </rPr>
      <t>千瓦分布式光伏发电项目</t>
    </r>
  </si>
  <si>
    <t>冯杰文</t>
  </si>
  <si>
    <r>
      <rPr>
        <sz val="10"/>
        <rFont val="宋体"/>
        <charset val="134"/>
      </rPr>
      <t>冯杰文佛山市南海区丹灶镇良登村委会孔边村孔边大道一巷</t>
    </r>
    <r>
      <rPr>
        <sz val="10"/>
        <rFont val="Times New Roman"/>
        <charset val="134"/>
      </rPr>
      <t>2</t>
    </r>
    <r>
      <rPr>
        <sz val="10"/>
        <rFont val="宋体"/>
        <charset val="134"/>
      </rPr>
      <t>号</t>
    </r>
    <r>
      <rPr>
        <sz val="10"/>
        <rFont val="Times New Roman"/>
        <charset val="134"/>
      </rPr>
      <t>14.3</t>
    </r>
    <r>
      <rPr>
        <sz val="10"/>
        <rFont val="宋体"/>
        <charset val="134"/>
      </rPr>
      <t>千瓦分布式光伏发电项目</t>
    </r>
  </si>
  <si>
    <t>邱广昌</t>
  </si>
  <si>
    <r>
      <rPr>
        <sz val="10"/>
        <rFont val="宋体"/>
        <charset val="134"/>
      </rPr>
      <t>邱广昌佛山市南海区西樵镇上金瓯塘寮新村</t>
    </r>
    <r>
      <rPr>
        <sz val="10"/>
        <rFont val="Times New Roman"/>
        <charset val="134"/>
      </rPr>
      <t>13</t>
    </r>
    <r>
      <rPr>
        <sz val="10"/>
        <rFont val="宋体"/>
        <charset val="134"/>
      </rPr>
      <t>号</t>
    </r>
    <r>
      <rPr>
        <sz val="10"/>
        <rFont val="Times New Roman"/>
        <charset val="134"/>
      </rPr>
      <t>12</t>
    </r>
    <r>
      <rPr>
        <sz val="10"/>
        <rFont val="宋体"/>
        <charset val="134"/>
      </rPr>
      <t>千瓦分布式光伏发电项目</t>
    </r>
  </si>
  <si>
    <t>李劲来</t>
  </si>
  <si>
    <r>
      <rPr>
        <sz val="10"/>
        <rFont val="宋体"/>
        <charset val="134"/>
      </rPr>
      <t>李浩辉佛山市南海区九江镇沙头石江村南夏大街</t>
    </r>
    <r>
      <rPr>
        <sz val="10"/>
        <rFont val="Times New Roman"/>
        <charset val="134"/>
      </rPr>
      <t>8</t>
    </r>
    <r>
      <rPr>
        <sz val="10"/>
        <rFont val="宋体"/>
        <charset val="134"/>
      </rPr>
      <t>号</t>
    </r>
    <r>
      <rPr>
        <sz val="10"/>
        <rFont val="Times New Roman"/>
        <charset val="134"/>
      </rPr>
      <t>15.37</t>
    </r>
    <r>
      <rPr>
        <sz val="10"/>
        <rFont val="宋体"/>
        <charset val="134"/>
      </rPr>
      <t>千瓦分布式光伏发电项目</t>
    </r>
  </si>
  <si>
    <t>李浩辉</t>
  </si>
  <si>
    <t>邓雁玲</t>
  </si>
  <si>
    <r>
      <rPr>
        <sz val="10"/>
        <rFont val="宋体"/>
        <charset val="134"/>
      </rPr>
      <t>佛山市南海区狮山镇高边璜溪村吉祥八巷</t>
    </r>
    <r>
      <rPr>
        <sz val="10"/>
        <rFont val="Times New Roman"/>
        <charset val="134"/>
      </rPr>
      <t>2</t>
    </r>
    <r>
      <rPr>
        <sz val="10"/>
        <rFont val="宋体"/>
        <charset val="134"/>
      </rPr>
      <t>号</t>
    </r>
    <r>
      <rPr>
        <sz val="10"/>
        <rFont val="Times New Roman"/>
        <charset val="134"/>
      </rPr>
      <t>5</t>
    </r>
    <r>
      <rPr>
        <sz val="10"/>
        <rFont val="宋体"/>
        <charset val="134"/>
      </rPr>
      <t>千瓦分布式光伏发电项目</t>
    </r>
  </si>
  <si>
    <t>江绮萍</t>
  </si>
  <si>
    <t>梁广怀</t>
  </si>
  <si>
    <r>
      <rPr>
        <sz val="10"/>
        <rFont val="宋体"/>
        <charset val="134"/>
      </rPr>
      <t>梁礼樵佛山市南海区西樵镇崇南斗头村上华里</t>
    </r>
    <r>
      <rPr>
        <sz val="10"/>
        <rFont val="Times New Roman"/>
        <charset val="134"/>
      </rPr>
      <t>45</t>
    </r>
    <r>
      <rPr>
        <sz val="10"/>
        <rFont val="宋体"/>
        <charset val="134"/>
      </rPr>
      <t>号</t>
    </r>
    <r>
      <rPr>
        <sz val="10"/>
        <rFont val="Times New Roman"/>
        <charset val="134"/>
      </rPr>
      <t>14.1</t>
    </r>
    <r>
      <rPr>
        <sz val="10"/>
        <rFont val="宋体"/>
        <charset val="134"/>
      </rPr>
      <t>千瓦分布式光伏发电项目</t>
    </r>
  </si>
  <si>
    <t>梁礼樵</t>
  </si>
  <si>
    <t>岑思敏</t>
  </si>
  <si>
    <r>
      <rPr>
        <sz val="10"/>
        <rFont val="宋体"/>
        <charset val="134"/>
      </rPr>
      <t>唐基龙佛山市南海区狮山镇唐边中秀村三队</t>
    </r>
    <r>
      <rPr>
        <sz val="10"/>
        <rFont val="Times New Roman"/>
        <charset val="134"/>
      </rPr>
      <t>7</t>
    </r>
    <r>
      <rPr>
        <sz val="10"/>
        <rFont val="宋体"/>
        <charset val="134"/>
      </rPr>
      <t>巷</t>
    </r>
    <r>
      <rPr>
        <sz val="10"/>
        <rFont val="Times New Roman"/>
        <charset val="134"/>
      </rPr>
      <t>3</t>
    </r>
    <r>
      <rPr>
        <sz val="10"/>
        <rFont val="宋体"/>
        <charset val="134"/>
      </rPr>
      <t>号</t>
    </r>
    <r>
      <rPr>
        <sz val="10"/>
        <rFont val="Times New Roman"/>
        <charset val="134"/>
      </rPr>
      <t>10.8</t>
    </r>
    <r>
      <rPr>
        <sz val="10"/>
        <rFont val="宋体"/>
        <charset val="134"/>
      </rPr>
      <t>千瓦分布式光伏发电项目</t>
    </r>
  </si>
  <si>
    <t>唐基龙</t>
  </si>
  <si>
    <t>何乃鹏</t>
  </si>
  <si>
    <r>
      <rPr>
        <sz val="10"/>
        <rFont val="宋体"/>
        <charset val="134"/>
      </rPr>
      <t>何奋鸿佛山市南海区西樵镇新田村民委员会南村大街东</t>
    </r>
    <r>
      <rPr>
        <sz val="10"/>
        <rFont val="Times New Roman"/>
        <charset val="134"/>
      </rPr>
      <t>3</t>
    </r>
    <r>
      <rPr>
        <sz val="10"/>
        <rFont val="宋体"/>
        <charset val="134"/>
      </rPr>
      <t>号</t>
    </r>
    <r>
      <rPr>
        <sz val="10"/>
        <rFont val="Times New Roman"/>
        <charset val="134"/>
      </rPr>
      <t>13.8</t>
    </r>
    <r>
      <rPr>
        <sz val="10"/>
        <rFont val="宋体"/>
        <charset val="134"/>
      </rPr>
      <t>千瓦分布式光伏发电项目</t>
    </r>
  </si>
  <si>
    <t>何奋鸿</t>
  </si>
  <si>
    <t>陈锦棠</t>
  </si>
  <si>
    <r>
      <rPr>
        <sz val="10"/>
        <rFont val="宋体"/>
        <charset val="134"/>
      </rPr>
      <t>陈锦棠佛山市南海区桂城街平北社区六村大道大圹路</t>
    </r>
    <r>
      <rPr>
        <sz val="10"/>
        <rFont val="Times New Roman"/>
        <charset val="134"/>
      </rPr>
      <t>3</t>
    </r>
    <r>
      <rPr>
        <sz val="10"/>
        <rFont val="宋体"/>
        <charset val="134"/>
      </rPr>
      <t>号</t>
    </r>
    <r>
      <rPr>
        <sz val="10"/>
        <rFont val="Times New Roman"/>
        <charset val="134"/>
      </rPr>
      <t>8</t>
    </r>
    <r>
      <rPr>
        <sz val="10"/>
        <rFont val="宋体"/>
        <charset val="134"/>
      </rPr>
      <t>千瓦分布式光伏发电项目</t>
    </r>
  </si>
  <si>
    <t>程光泽</t>
  </si>
  <si>
    <r>
      <rPr>
        <sz val="10"/>
        <rFont val="宋体"/>
        <charset val="134"/>
      </rPr>
      <t>程明浩佛山市南海区西樵镇大同一村上巷街</t>
    </r>
    <r>
      <rPr>
        <sz val="10"/>
        <rFont val="Times New Roman"/>
        <charset val="134"/>
      </rPr>
      <t>50</t>
    </r>
    <r>
      <rPr>
        <sz val="10"/>
        <rFont val="宋体"/>
        <charset val="134"/>
      </rPr>
      <t>号</t>
    </r>
    <r>
      <rPr>
        <sz val="10"/>
        <rFont val="Times New Roman"/>
        <charset val="134"/>
      </rPr>
      <t>10.915</t>
    </r>
    <r>
      <rPr>
        <sz val="10"/>
        <rFont val="宋体"/>
        <charset val="134"/>
      </rPr>
      <t>千瓦分布式光伏发电项目</t>
    </r>
  </si>
  <si>
    <t>程明浩</t>
  </si>
  <si>
    <t>曾彩凤</t>
  </si>
  <si>
    <r>
      <rPr>
        <sz val="10"/>
        <rFont val="宋体"/>
        <charset val="134"/>
      </rPr>
      <t>白炳辉佛山市南海区狮山镇塘头白边村南队新建区壹巷</t>
    </r>
    <r>
      <rPr>
        <sz val="10"/>
        <rFont val="Times New Roman"/>
        <charset val="134"/>
      </rPr>
      <t>16</t>
    </r>
    <r>
      <rPr>
        <sz val="10"/>
        <rFont val="宋体"/>
        <charset val="134"/>
      </rPr>
      <t>号东侧</t>
    </r>
    <r>
      <rPr>
        <sz val="10"/>
        <rFont val="Times New Roman"/>
        <charset val="134"/>
      </rPr>
      <t>20.01</t>
    </r>
    <r>
      <rPr>
        <sz val="10"/>
        <rFont val="宋体"/>
        <charset val="134"/>
      </rPr>
      <t>千瓦分布式光伏发电项目</t>
    </r>
  </si>
  <si>
    <t>白炳辉</t>
  </si>
  <si>
    <t>周辉良</t>
  </si>
  <si>
    <r>
      <rPr>
        <sz val="10"/>
        <rFont val="宋体"/>
        <charset val="134"/>
      </rPr>
      <t>周辉良佛山市南海区狮山镇官窑永和鹧鸪坑村中和里四巷</t>
    </r>
    <r>
      <rPr>
        <sz val="10"/>
        <rFont val="Times New Roman"/>
        <charset val="134"/>
      </rPr>
      <t>5</t>
    </r>
    <r>
      <rPr>
        <sz val="10"/>
        <rFont val="宋体"/>
        <charset val="134"/>
      </rPr>
      <t>号</t>
    </r>
    <r>
      <rPr>
        <sz val="10"/>
        <rFont val="Times New Roman"/>
        <charset val="134"/>
      </rPr>
      <t>10.44</t>
    </r>
    <r>
      <rPr>
        <sz val="10"/>
        <rFont val="宋体"/>
        <charset val="134"/>
      </rPr>
      <t>千瓦分布式光伏发电项目</t>
    </r>
  </si>
  <si>
    <t>吴一明</t>
  </si>
  <si>
    <r>
      <rPr>
        <sz val="10"/>
        <rFont val="宋体"/>
        <charset val="134"/>
      </rPr>
      <t>吴一明佛山市南海区黄岐六联中村海南钢铁公司广州公司老干离休房</t>
    </r>
    <r>
      <rPr>
        <sz val="10"/>
        <rFont val="Times New Roman"/>
        <charset val="134"/>
      </rPr>
      <t>1</t>
    </r>
    <r>
      <rPr>
        <sz val="10"/>
        <rFont val="宋体"/>
        <charset val="134"/>
      </rPr>
      <t>栋</t>
    </r>
    <r>
      <rPr>
        <sz val="10"/>
        <rFont val="Times New Roman"/>
        <charset val="134"/>
      </rPr>
      <t>1</t>
    </r>
    <r>
      <rPr>
        <sz val="10"/>
        <rFont val="宋体"/>
        <charset val="134"/>
      </rPr>
      <t>号</t>
    </r>
    <r>
      <rPr>
        <sz val="10"/>
        <rFont val="Times New Roman"/>
        <charset val="134"/>
      </rPr>
      <t>5</t>
    </r>
    <r>
      <rPr>
        <sz val="10"/>
        <rFont val="宋体"/>
        <charset val="134"/>
      </rPr>
      <t>千瓦分布式光伏发电项目</t>
    </r>
  </si>
  <si>
    <t>吴佑福</t>
  </si>
  <si>
    <t>梁沃辉</t>
  </si>
  <si>
    <r>
      <rPr>
        <sz val="10"/>
        <rFont val="宋体"/>
        <charset val="134"/>
      </rPr>
      <t>梁沃辉佛山市南海区桂城街道平西社区格涌东大街十巷</t>
    </r>
    <r>
      <rPr>
        <sz val="10"/>
        <rFont val="Times New Roman"/>
        <charset val="134"/>
      </rPr>
      <t>3</t>
    </r>
    <r>
      <rPr>
        <sz val="10"/>
        <rFont val="宋体"/>
        <charset val="134"/>
      </rPr>
      <t>号</t>
    </r>
    <r>
      <rPr>
        <sz val="10"/>
        <rFont val="Times New Roman"/>
        <charset val="134"/>
      </rPr>
      <t>19.88</t>
    </r>
    <r>
      <rPr>
        <sz val="10"/>
        <rFont val="宋体"/>
        <charset val="134"/>
      </rPr>
      <t>千瓦分布式光伏发电项目</t>
    </r>
  </si>
  <si>
    <t>梁孝光</t>
  </si>
  <si>
    <r>
      <rPr>
        <sz val="10"/>
        <rFont val="宋体"/>
        <charset val="134"/>
      </rPr>
      <t>梁孝光佛山市南海区西樵镇官山城区江滨花园锦绣二街</t>
    </r>
    <r>
      <rPr>
        <sz val="10"/>
        <rFont val="Times New Roman"/>
        <charset val="134"/>
      </rPr>
      <t>6</t>
    </r>
    <r>
      <rPr>
        <sz val="10"/>
        <rFont val="宋体"/>
        <charset val="134"/>
      </rPr>
      <t>号</t>
    </r>
    <r>
      <rPr>
        <sz val="10"/>
        <rFont val="Times New Roman"/>
        <charset val="134"/>
      </rPr>
      <t>18.09</t>
    </r>
    <r>
      <rPr>
        <sz val="10"/>
        <rFont val="宋体"/>
        <charset val="134"/>
      </rPr>
      <t>千瓦分布式光伏发电项目</t>
    </r>
  </si>
  <si>
    <t>陈锡峰</t>
  </si>
  <si>
    <r>
      <rPr>
        <sz val="10"/>
        <rFont val="宋体"/>
        <charset val="134"/>
      </rPr>
      <t>陈锡峰佛山市南海区西樵镇西樵中坊村花园里</t>
    </r>
    <r>
      <rPr>
        <sz val="10"/>
        <rFont val="Times New Roman"/>
        <charset val="134"/>
      </rPr>
      <t>3</t>
    </r>
    <r>
      <rPr>
        <sz val="10"/>
        <rFont val="宋体"/>
        <charset val="134"/>
      </rPr>
      <t>号</t>
    </r>
    <r>
      <rPr>
        <sz val="10"/>
        <rFont val="Times New Roman"/>
        <charset val="134"/>
      </rPr>
      <t>18.81</t>
    </r>
    <r>
      <rPr>
        <sz val="10"/>
        <rFont val="宋体"/>
        <charset val="134"/>
      </rPr>
      <t>千瓦分布式光伏发电项目</t>
    </r>
  </si>
  <si>
    <t>黄让佳</t>
  </si>
  <si>
    <r>
      <rPr>
        <sz val="10"/>
        <rFont val="宋体"/>
        <charset val="134"/>
      </rPr>
      <t>黄朋忠佛山市南海区狮山镇黄洞井头二村西三区</t>
    </r>
    <r>
      <rPr>
        <sz val="10"/>
        <rFont val="Times New Roman"/>
        <charset val="134"/>
      </rPr>
      <t>4</t>
    </r>
    <r>
      <rPr>
        <sz val="10"/>
        <rFont val="宋体"/>
        <charset val="134"/>
      </rPr>
      <t>号</t>
    </r>
    <r>
      <rPr>
        <sz val="10"/>
        <rFont val="Times New Roman"/>
        <charset val="134"/>
      </rPr>
      <t>14.575</t>
    </r>
    <r>
      <rPr>
        <sz val="10"/>
        <rFont val="宋体"/>
        <charset val="134"/>
      </rPr>
      <t>千瓦分布式光伏发电项目</t>
    </r>
  </si>
  <si>
    <t>吴乃浩</t>
  </si>
  <si>
    <r>
      <rPr>
        <sz val="10"/>
        <rFont val="宋体"/>
        <charset val="134"/>
      </rPr>
      <t>吴国锡佛山市南海区九江镇烟南南水村中二坊二巷</t>
    </r>
    <r>
      <rPr>
        <sz val="10"/>
        <rFont val="Times New Roman"/>
        <charset val="134"/>
      </rPr>
      <t>42</t>
    </r>
    <r>
      <rPr>
        <sz val="10"/>
        <rFont val="宋体"/>
        <charset val="134"/>
      </rPr>
      <t>号</t>
    </r>
    <r>
      <rPr>
        <sz val="10"/>
        <rFont val="Times New Roman"/>
        <charset val="134"/>
      </rPr>
      <t>9.6</t>
    </r>
    <r>
      <rPr>
        <sz val="10"/>
        <rFont val="宋体"/>
        <charset val="134"/>
      </rPr>
      <t>千瓦分布式光伏发电项目</t>
    </r>
  </si>
  <si>
    <t>范燕葵</t>
  </si>
  <si>
    <r>
      <rPr>
        <sz val="10"/>
        <rFont val="宋体"/>
        <charset val="134"/>
      </rPr>
      <t>周焯辉佛山市南海区狮山镇松岗显子岗村委会东村吉祥里</t>
    </r>
    <r>
      <rPr>
        <sz val="10"/>
        <rFont val="Times New Roman"/>
        <charset val="134"/>
      </rPr>
      <t>167</t>
    </r>
    <r>
      <rPr>
        <sz val="10"/>
        <rFont val="宋体"/>
        <charset val="134"/>
      </rPr>
      <t>号</t>
    </r>
    <r>
      <rPr>
        <sz val="10"/>
        <rFont val="Times New Roman"/>
        <charset val="134"/>
      </rPr>
      <t>12</t>
    </r>
    <r>
      <rPr>
        <sz val="10"/>
        <rFont val="宋体"/>
        <charset val="134"/>
      </rPr>
      <t>千瓦分布式光伏发电项目</t>
    </r>
  </si>
  <si>
    <t>周焯辉</t>
  </si>
  <si>
    <t>邓伟雄</t>
  </si>
  <si>
    <r>
      <rPr>
        <sz val="10"/>
        <rFont val="宋体"/>
        <charset val="134"/>
      </rPr>
      <t>邓伟雄佛山市南海区九江镇沙头蚕种场迎安一巷</t>
    </r>
    <r>
      <rPr>
        <sz val="10"/>
        <rFont val="Times New Roman"/>
        <charset val="134"/>
      </rPr>
      <t>70</t>
    </r>
    <r>
      <rPr>
        <sz val="10"/>
        <rFont val="宋体"/>
        <charset val="134"/>
      </rPr>
      <t>号</t>
    </r>
    <r>
      <rPr>
        <sz val="10"/>
        <rFont val="Times New Roman"/>
        <charset val="134"/>
      </rPr>
      <t>13.2</t>
    </r>
    <r>
      <rPr>
        <sz val="10"/>
        <rFont val="宋体"/>
        <charset val="134"/>
      </rPr>
      <t>千瓦分布式光伏发电项目</t>
    </r>
  </si>
  <si>
    <t>赖毅平</t>
  </si>
  <si>
    <r>
      <rPr>
        <sz val="10"/>
        <rFont val="宋体"/>
        <charset val="134"/>
      </rPr>
      <t>赖毅平佛山市南海狮山镇中心城区俊景花园</t>
    </r>
    <r>
      <rPr>
        <sz val="10"/>
        <rFont val="Times New Roman"/>
        <charset val="134"/>
      </rPr>
      <t>A</t>
    </r>
    <r>
      <rPr>
        <sz val="10"/>
        <rFont val="宋体"/>
        <charset val="134"/>
      </rPr>
      <t>区</t>
    </r>
    <r>
      <rPr>
        <sz val="10"/>
        <rFont val="Times New Roman"/>
        <charset val="134"/>
      </rPr>
      <t>02</t>
    </r>
    <r>
      <rPr>
        <sz val="10"/>
        <rFont val="宋体"/>
        <charset val="134"/>
      </rPr>
      <t>座</t>
    </r>
    <r>
      <rPr>
        <sz val="10"/>
        <rFont val="Times New Roman"/>
        <charset val="134"/>
      </rPr>
      <t>A11</t>
    </r>
    <r>
      <rPr>
        <sz val="10"/>
        <rFont val="宋体"/>
        <charset val="134"/>
      </rPr>
      <t>座</t>
    </r>
    <r>
      <rPr>
        <sz val="10"/>
        <rFont val="Times New Roman"/>
        <charset val="134"/>
      </rPr>
      <t>401</t>
    </r>
    <r>
      <rPr>
        <sz val="10"/>
        <rFont val="宋体"/>
        <charset val="134"/>
      </rPr>
      <t>房</t>
    </r>
    <r>
      <rPr>
        <sz val="10"/>
        <rFont val="Times New Roman"/>
        <charset val="134"/>
      </rPr>
      <t>11.89</t>
    </r>
    <r>
      <rPr>
        <sz val="10"/>
        <rFont val="宋体"/>
        <charset val="134"/>
      </rPr>
      <t>千瓦分布式光伏发电项目</t>
    </r>
  </si>
  <si>
    <t>邵妙云</t>
  </si>
  <si>
    <r>
      <rPr>
        <sz val="10"/>
        <rFont val="宋体"/>
        <charset val="134"/>
      </rPr>
      <t>邵妙云佛山市南海区丹灶镇赤坎村开发区</t>
    </r>
    <r>
      <rPr>
        <sz val="10"/>
        <rFont val="Times New Roman"/>
        <charset val="134"/>
      </rPr>
      <t>10.44</t>
    </r>
    <r>
      <rPr>
        <sz val="10"/>
        <rFont val="宋体"/>
        <charset val="134"/>
      </rPr>
      <t>千瓦分布式光伏发电项目</t>
    </r>
  </si>
  <si>
    <t>江永锋</t>
  </si>
  <si>
    <r>
      <rPr>
        <sz val="10"/>
        <rFont val="宋体"/>
        <charset val="134"/>
      </rPr>
      <t>江永锋佛山市南海区罗村联和果岗村果南街二巷</t>
    </r>
    <r>
      <rPr>
        <sz val="10"/>
        <rFont val="Times New Roman"/>
        <charset val="134"/>
      </rPr>
      <t>1</t>
    </r>
    <r>
      <rPr>
        <sz val="10"/>
        <rFont val="宋体"/>
        <charset val="134"/>
      </rPr>
      <t>号之一</t>
    </r>
    <r>
      <rPr>
        <sz val="10"/>
        <rFont val="Times New Roman"/>
        <charset val="134"/>
      </rPr>
      <t>10.26</t>
    </r>
    <r>
      <rPr>
        <sz val="10"/>
        <rFont val="宋体"/>
        <charset val="134"/>
      </rPr>
      <t>千瓦分布式光伏发电项目</t>
    </r>
  </si>
  <si>
    <t>谭任鹏</t>
  </si>
  <si>
    <r>
      <rPr>
        <sz val="10"/>
        <rFont val="宋体"/>
        <charset val="134"/>
      </rPr>
      <t>谭任鹏佛山市南海区西樵镇岭西禄舟村</t>
    </r>
    <r>
      <rPr>
        <sz val="10"/>
        <rFont val="Times New Roman"/>
        <charset val="134"/>
      </rPr>
      <t>48</t>
    </r>
    <r>
      <rPr>
        <sz val="10"/>
        <rFont val="宋体"/>
        <charset val="134"/>
      </rPr>
      <t>号</t>
    </r>
    <r>
      <rPr>
        <sz val="10"/>
        <rFont val="Times New Roman"/>
        <charset val="134"/>
      </rPr>
      <t>17.4</t>
    </r>
    <r>
      <rPr>
        <sz val="10"/>
        <rFont val="宋体"/>
        <charset val="134"/>
      </rPr>
      <t>千瓦分布式光伏发电项目</t>
    </r>
  </si>
  <si>
    <t>谭学坚</t>
  </si>
  <si>
    <t>陈炯明</t>
  </si>
  <si>
    <r>
      <rPr>
        <sz val="10"/>
        <rFont val="宋体"/>
        <charset val="134"/>
      </rPr>
      <t>陈炯明佛山市南海区西樵镇显岗南大南方新村大同路旁</t>
    </r>
    <r>
      <rPr>
        <sz val="10"/>
        <rFont val="Times New Roman"/>
        <charset val="134"/>
      </rPr>
      <t>12</t>
    </r>
    <r>
      <rPr>
        <sz val="10"/>
        <rFont val="宋体"/>
        <charset val="134"/>
      </rPr>
      <t>千瓦分布式光伏发电项目</t>
    </r>
  </si>
  <si>
    <t>陈伟然</t>
  </si>
  <si>
    <t>黎炽根</t>
  </si>
  <si>
    <r>
      <rPr>
        <sz val="10"/>
        <rFont val="宋体"/>
        <charset val="134"/>
      </rPr>
      <t>黎炽根佛山市南海区大沥镇沥北良南村大街北十七巷</t>
    </r>
    <r>
      <rPr>
        <sz val="10"/>
        <rFont val="Times New Roman"/>
        <charset val="134"/>
      </rPr>
      <t>4</t>
    </r>
    <r>
      <rPr>
        <sz val="10"/>
        <rFont val="宋体"/>
        <charset val="134"/>
      </rPr>
      <t>号</t>
    </r>
    <r>
      <rPr>
        <sz val="10"/>
        <rFont val="Times New Roman"/>
        <charset val="134"/>
      </rPr>
      <t>11</t>
    </r>
    <r>
      <rPr>
        <sz val="10"/>
        <rFont val="宋体"/>
        <charset val="134"/>
      </rPr>
      <t>千瓦分布式光伏发电项目</t>
    </r>
  </si>
  <si>
    <t>曾鉴文</t>
  </si>
  <si>
    <r>
      <rPr>
        <sz val="10"/>
        <rFont val="宋体"/>
        <charset val="134"/>
      </rPr>
      <t>曾鉴文佛山市南海区大沥镇沥北沥头村大街东二巷</t>
    </r>
    <r>
      <rPr>
        <sz val="10"/>
        <rFont val="Times New Roman"/>
        <charset val="134"/>
      </rPr>
      <t>1</t>
    </r>
    <r>
      <rPr>
        <sz val="10"/>
        <rFont val="宋体"/>
        <charset val="134"/>
      </rPr>
      <t>号</t>
    </r>
    <r>
      <rPr>
        <sz val="10"/>
        <rFont val="Times New Roman"/>
        <charset val="134"/>
      </rPr>
      <t>15.12</t>
    </r>
    <r>
      <rPr>
        <sz val="10"/>
        <rFont val="宋体"/>
        <charset val="134"/>
      </rPr>
      <t>千瓦分布式光伏发电项目</t>
    </r>
  </si>
  <si>
    <t>周泽新</t>
  </si>
  <si>
    <r>
      <rPr>
        <sz val="10"/>
        <rFont val="宋体"/>
        <charset val="134"/>
      </rPr>
      <t>周泽新佛山市南海区大沥镇盐步河西霍边新村九巷</t>
    </r>
    <r>
      <rPr>
        <sz val="10"/>
        <rFont val="Times New Roman"/>
        <charset val="134"/>
      </rPr>
      <t>1</t>
    </r>
    <r>
      <rPr>
        <sz val="10"/>
        <rFont val="宋体"/>
        <charset val="134"/>
      </rPr>
      <t>号</t>
    </r>
    <r>
      <rPr>
        <sz val="10"/>
        <rFont val="Times New Roman"/>
        <charset val="134"/>
      </rPr>
      <t>20.52</t>
    </r>
    <r>
      <rPr>
        <sz val="10"/>
        <rFont val="宋体"/>
        <charset val="134"/>
      </rPr>
      <t>千瓦分布式光伏发电项目</t>
    </r>
  </si>
  <si>
    <t>莫秀琴</t>
  </si>
  <si>
    <r>
      <rPr>
        <sz val="10"/>
        <rFont val="宋体"/>
        <charset val="134"/>
      </rPr>
      <t>钟惠清佛山市南海区大沥镇钟边南联村吉水里三巷</t>
    </r>
    <r>
      <rPr>
        <sz val="10"/>
        <rFont val="Times New Roman"/>
        <charset val="134"/>
      </rPr>
      <t>13</t>
    </r>
    <r>
      <rPr>
        <sz val="10"/>
        <rFont val="宋体"/>
        <charset val="134"/>
      </rPr>
      <t>号</t>
    </r>
    <r>
      <rPr>
        <sz val="10"/>
        <rFont val="Times New Roman"/>
        <charset val="134"/>
      </rPr>
      <t>12.32</t>
    </r>
    <r>
      <rPr>
        <sz val="10"/>
        <rFont val="宋体"/>
        <charset val="134"/>
      </rPr>
      <t>千瓦分布式光伏发电项目</t>
    </r>
  </si>
  <si>
    <t>钟惠清</t>
  </si>
  <si>
    <t>邝雪平</t>
  </si>
  <si>
    <r>
      <rPr>
        <sz val="10"/>
        <rFont val="宋体"/>
        <charset val="134"/>
      </rPr>
      <t>邝雪平佛山市南海区大沥镇钟边联庆新村一路</t>
    </r>
    <r>
      <rPr>
        <sz val="10"/>
        <rFont val="Times New Roman"/>
        <charset val="134"/>
      </rPr>
      <t>7</t>
    </r>
    <r>
      <rPr>
        <sz val="10"/>
        <rFont val="宋体"/>
        <charset val="134"/>
      </rPr>
      <t>号</t>
    </r>
    <r>
      <rPr>
        <sz val="10"/>
        <rFont val="Times New Roman"/>
        <charset val="134"/>
      </rPr>
      <t>8.96</t>
    </r>
    <r>
      <rPr>
        <sz val="10"/>
        <rFont val="宋体"/>
        <charset val="134"/>
      </rPr>
      <t>千瓦分布式光伏发电项目</t>
    </r>
  </si>
  <si>
    <t>吴绍祥</t>
  </si>
  <si>
    <r>
      <rPr>
        <sz val="10"/>
        <rFont val="宋体"/>
        <charset val="134"/>
      </rPr>
      <t>吴绍祥佛山市南海区大沥镇钟边联庆村联庆路</t>
    </r>
    <r>
      <rPr>
        <sz val="10"/>
        <rFont val="Times New Roman"/>
        <charset val="134"/>
      </rPr>
      <t>4</t>
    </r>
    <r>
      <rPr>
        <sz val="10"/>
        <rFont val="宋体"/>
        <charset val="134"/>
      </rPr>
      <t>号</t>
    </r>
    <r>
      <rPr>
        <sz val="10"/>
        <rFont val="Times New Roman"/>
        <charset val="134"/>
      </rPr>
      <t>24.795</t>
    </r>
    <r>
      <rPr>
        <sz val="10"/>
        <rFont val="宋体"/>
        <charset val="134"/>
      </rPr>
      <t>千瓦分布式光伏发电项目</t>
    </r>
  </si>
  <si>
    <t>黄锦佳</t>
  </si>
  <si>
    <r>
      <rPr>
        <sz val="10"/>
        <rFont val="宋体"/>
        <charset val="134"/>
      </rPr>
      <t>黄锦佳佛山市南海区桂城街中区村西江村小组东边大街六巷</t>
    </r>
    <r>
      <rPr>
        <sz val="10"/>
        <rFont val="Times New Roman"/>
        <charset val="134"/>
      </rPr>
      <t>6</t>
    </r>
    <r>
      <rPr>
        <sz val="10"/>
        <rFont val="宋体"/>
        <charset val="134"/>
      </rPr>
      <t>号</t>
    </r>
    <r>
      <rPr>
        <sz val="10"/>
        <rFont val="Times New Roman"/>
        <charset val="134"/>
      </rPr>
      <t>13.68</t>
    </r>
    <r>
      <rPr>
        <sz val="10"/>
        <rFont val="宋体"/>
        <charset val="134"/>
      </rPr>
      <t>千瓦分布式光伏发电项目</t>
    </r>
  </si>
  <si>
    <t>冼达荣</t>
  </si>
  <si>
    <r>
      <rPr>
        <sz val="10"/>
        <rFont val="宋体"/>
        <charset val="134"/>
      </rPr>
      <t>冼达荣佛山市南海区丹灶镇联沙沙墩冼村北街东一巷</t>
    </r>
    <r>
      <rPr>
        <sz val="10"/>
        <rFont val="Times New Roman"/>
        <charset val="134"/>
      </rPr>
      <t>1</t>
    </r>
    <r>
      <rPr>
        <sz val="10"/>
        <rFont val="宋体"/>
        <charset val="134"/>
      </rPr>
      <t>号</t>
    </r>
    <r>
      <rPr>
        <sz val="10"/>
        <rFont val="Times New Roman"/>
        <charset val="134"/>
      </rPr>
      <t>22.23</t>
    </r>
    <r>
      <rPr>
        <sz val="10"/>
        <rFont val="宋体"/>
        <charset val="134"/>
      </rPr>
      <t>千瓦分布式光伏发电项目</t>
    </r>
  </si>
  <si>
    <t>范东文</t>
  </si>
  <si>
    <r>
      <rPr>
        <sz val="10"/>
        <rFont val="宋体"/>
        <charset val="134"/>
      </rPr>
      <t>范东文佛山市南海区里水镇赤山福西门十二巷</t>
    </r>
    <r>
      <rPr>
        <sz val="10"/>
        <rFont val="Times New Roman"/>
        <charset val="134"/>
      </rPr>
      <t>4</t>
    </r>
    <r>
      <rPr>
        <sz val="10"/>
        <rFont val="宋体"/>
        <charset val="134"/>
      </rPr>
      <t>号</t>
    </r>
    <r>
      <rPr>
        <sz val="10"/>
        <rFont val="Times New Roman"/>
        <charset val="134"/>
      </rPr>
      <t>16.53</t>
    </r>
    <r>
      <rPr>
        <sz val="10"/>
        <rFont val="宋体"/>
        <charset val="134"/>
      </rPr>
      <t>千瓦分布式光伏发电项目</t>
    </r>
  </si>
  <si>
    <t>周伟坚</t>
  </si>
  <si>
    <r>
      <rPr>
        <sz val="10"/>
        <rFont val="宋体"/>
        <charset val="134"/>
      </rPr>
      <t>周伟坚佛山市南海区里水镇草场白塔村南街</t>
    </r>
    <r>
      <rPr>
        <sz val="10"/>
        <rFont val="Times New Roman"/>
        <charset val="134"/>
      </rPr>
      <t>3</t>
    </r>
    <r>
      <rPr>
        <sz val="10"/>
        <rFont val="宋体"/>
        <charset val="134"/>
      </rPr>
      <t>号</t>
    </r>
    <r>
      <rPr>
        <sz val="10"/>
        <rFont val="Times New Roman"/>
        <charset val="134"/>
      </rPr>
      <t>34.22</t>
    </r>
    <r>
      <rPr>
        <sz val="10"/>
        <rFont val="宋体"/>
        <charset val="134"/>
      </rPr>
      <t>千瓦分布式光伏发电项目</t>
    </r>
  </si>
  <si>
    <t>周爱民</t>
  </si>
  <si>
    <r>
      <rPr>
        <sz val="10"/>
        <rFont val="宋体"/>
        <charset val="134"/>
      </rPr>
      <t>周爱民佛山市南海区桂城街道平洲夏东孔溪村</t>
    </r>
    <r>
      <rPr>
        <sz val="10"/>
        <rFont val="Times New Roman"/>
        <charset val="134"/>
      </rPr>
      <t>7</t>
    </r>
    <r>
      <rPr>
        <sz val="10"/>
        <rFont val="宋体"/>
        <charset val="134"/>
      </rPr>
      <t>千瓦分布式光伏发电项目</t>
    </r>
  </si>
  <si>
    <t>苏有能</t>
  </si>
  <si>
    <r>
      <rPr>
        <sz val="10"/>
        <rFont val="宋体"/>
        <charset val="134"/>
      </rPr>
      <t>苏有能佛山市南海区丹灶镇银河苏村明珠里</t>
    </r>
    <r>
      <rPr>
        <sz val="10"/>
        <rFont val="Times New Roman"/>
        <charset val="134"/>
      </rPr>
      <t>22</t>
    </r>
    <r>
      <rPr>
        <sz val="10"/>
        <rFont val="宋体"/>
        <charset val="134"/>
      </rPr>
      <t>号</t>
    </r>
    <r>
      <rPr>
        <sz val="10"/>
        <rFont val="Times New Roman"/>
        <charset val="134"/>
      </rPr>
      <t>20</t>
    </r>
    <r>
      <rPr>
        <sz val="10"/>
        <rFont val="宋体"/>
        <charset val="134"/>
      </rPr>
      <t>千瓦分布式光伏发电项目</t>
    </r>
  </si>
  <si>
    <t>周永祥</t>
  </si>
  <si>
    <r>
      <rPr>
        <sz val="10"/>
        <rFont val="宋体"/>
        <charset val="134"/>
      </rPr>
      <t>周永祥佛山市南海区大沥镇太平冲表西新区一路</t>
    </r>
    <r>
      <rPr>
        <sz val="10"/>
        <rFont val="Times New Roman"/>
        <charset val="134"/>
      </rPr>
      <t>12</t>
    </r>
    <r>
      <rPr>
        <sz val="10"/>
        <rFont val="宋体"/>
        <charset val="134"/>
      </rPr>
      <t>号</t>
    </r>
    <r>
      <rPr>
        <sz val="10"/>
        <rFont val="Times New Roman"/>
        <charset val="134"/>
      </rPr>
      <t>14.4</t>
    </r>
    <r>
      <rPr>
        <sz val="10"/>
        <rFont val="宋体"/>
        <charset val="134"/>
      </rPr>
      <t>千瓦分布式光伏发电项目</t>
    </r>
  </si>
  <si>
    <t>李胜通</t>
  </si>
  <si>
    <r>
      <rPr>
        <sz val="10"/>
        <rFont val="宋体"/>
        <charset val="134"/>
      </rPr>
      <t>李胜通佛山市南海区丹灶镇朗心上尧大道西</t>
    </r>
    <r>
      <rPr>
        <sz val="10"/>
        <rFont val="Times New Roman"/>
        <charset val="134"/>
      </rPr>
      <t>2</t>
    </r>
    <r>
      <rPr>
        <sz val="10"/>
        <rFont val="宋体"/>
        <charset val="134"/>
      </rPr>
      <t>号</t>
    </r>
    <r>
      <rPr>
        <sz val="10"/>
        <rFont val="Times New Roman"/>
        <charset val="134"/>
      </rPr>
      <t>25.2</t>
    </r>
    <r>
      <rPr>
        <sz val="10"/>
        <rFont val="宋体"/>
        <charset val="134"/>
      </rPr>
      <t>千瓦分布式光伏发电项目</t>
    </r>
  </si>
  <si>
    <t>徐钊能</t>
  </si>
  <si>
    <r>
      <rPr>
        <sz val="10"/>
        <rFont val="宋体"/>
        <charset val="134"/>
      </rPr>
      <t>徐钊能佛山市南海区里水镇和顺文教红棉村红二街九巷</t>
    </r>
    <r>
      <rPr>
        <sz val="10"/>
        <rFont val="Times New Roman"/>
        <charset val="134"/>
      </rPr>
      <t>6</t>
    </r>
    <r>
      <rPr>
        <sz val="10"/>
        <rFont val="宋体"/>
        <charset val="134"/>
      </rPr>
      <t>号</t>
    </r>
    <r>
      <rPr>
        <sz val="10"/>
        <rFont val="Times New Roman"/>
        <charset val="134"/>
      </rPr>
      <t>11.1</t>
    </r>
    <r>
      <rPr>
        <sz val="10"/>
        <rFont val="宋体"/>
        <charset val="134"/>
      </rPr>
      <t>千瓦分布式光伏发电项目</t>
    </r>
  </si>
  <si>
    <t>孔旭初</t>
  </si>
  <si>
    <r>
      <rPr>
        <sz val="10"/>
        <rFont val="宋体"/>
        <charset val="134"/>
      </rPr>
      <t>孔旭初佛山市南海区狮山镇松岗石碣村委会东华村十六巷</t>
    </r>
    <r>
      <rPr>
        <sz val="10"/>
        <rFont val="Times New Roman"/>
        <charset val="134"/>
      </rPr>
      <t>174</t>
    </r>
    <r>
      <rPr>
        <sz val="10"/>
        <rFont val="宋体"/>
        <charset val="134"/>
      </rPr>
      <t>号</t>
    </r>
    <r>
      <rPr>
        <sz val="10"/>
        <rFont val="Times New Roman"/>
        <charset val="134"/>
      </rPr>
      <t>5.7</t>
    </r>
    <r>
      <rPr>
        <sz val="10"/>
        <rFont val="宋体"/>
        <charset val="134"/>
      </rPr>
      <t>千瓦分布式光伏发电项目</t>
    </r>
  </si>
  <si>
    <r>
      <rPr>
        <sz val="10"/>
        <rFont val="宋体"/>
        <charset val="134"/>
      </rPr>
      <t>陈楚能佛山市南海区丹灶镇仙岗赤坎村如封坊</t>
    </r>
    <r>
      <rPr>
        <sz val="10"/>
        <rFont val="Times New Roman"/>
        <charset val="134"/>
      </rPr>
      <t>25</t>
    </r>
    <r>
      <rPr>
        <sz val="10"/>
        <rFont val="宋体"/>
        <charset val="134"/>
      </rPr>
      <t>号</t>
    </r>
    <r>
      <rPr>
        <sz val="10"/>
        <rFont val="Times New Roman"/>
        <charset val="134"/>
      </rPr>
      <t>12.5</t>
    </r>
    <r>
      <rPr>
        <sz val="10"/>
        <rFont val="宋体"/>
        <charset val="134"/>
      </rPr>
      <t>千瓦分布式光伏发电项目</t>
    </r>
  </si>
  <si>
    <t>陈之金</t>
  </si>
  <si>
    <r>
      <rPr>
        <sz val="10"/>
        <rFont val="宋体"/>
        <charset val="134"/>
      </rPr>
      <t>陈之金佛山市南海区丹灶镇丹横路</t>
    </r>
    <r>
      <rPr>
        <sz val="10"/>
        <rFont val="Times New Roman"/>
        <charset val="134"/>
      </rPr>
      <t>13</t>
    </r>
    <r>
      <rPr>
        <sz val="10"/>
        <rFont val="宋体"/>
        <charset val="134"/>
      </rPr>
      <t>号之一</t>
    </r>
    <r>
      <rPr>
        <sz val="10"/>
        <rFont val="Times New Roman"/>
        <charset val="134"/>
      </rPr>
      <t>13</t>
    </r>
    <r>
      <rPr>
        <sz val="10"/>
        <rFont val="宋体"/>
        <charset val="134"/>
      </rPr>
      <t>千瓦分布式光伏发电项目</t>
    </r>
  </si>
  <si>
    <t>邹锡广</t>
  </si>
  <si>
    <r>
      <rPr>
        <sz val="10"/>
        <rFont val="宋体"/>
        <charset val="134"/>
      </rPr>
      <t>邹锡广佛山市南海区狮山镇官窑群岗岭上边村竹圆新村四巷一号</t>
    </r>
    <r>
      <rPr>
        <sz val="10"/>
        <rFont val="Times New Roman"/>
        <charset val="134"/>
      </rPr>
      <t>17.36</t>
    </r>
    <r>
      <rPr>
        <sz val="10"/>
        <rFont val="宋体"/>
        <charset val="134"/>
      </rPr>
      <t>千瓦分布式光伏发电项目</t>
    </r>
  </si>
  <si>
    <t>彭昆明</t>
  </si>
  <si>
    <r>
      <rPr>
        <sz val="10"/>
        <rFont val="宋体"/>
        <charset val="134"/>
      </rPr>
      <t>彭昆明佛山市南海区大沥镇沥北表西新区三巷</t>
    </r>
    <r>
      <rPr>
        <sz val="10"/>
        <rFont val="Times New Roman"/>
        <charset val="134"/>
      </rPr>
      <t>14</t>
    </r>
    <r>
      <rPr>
        <sz val="10"/>
        <rFont val="宋体"/>
        <charset val="134"/>
      </rPr>
      <t>号</t>
    </r>
    <r>
      <rPr>
        <sz val="10"/>
        <rFont val="Times New Roman"/>
        <charset val="134"/>
      </rPr>
      <t>11</t>
    </r>
    <r>
      <rPr>
        <sz val="10"/>
        <rFont val="宋体"/>
        <charset val="134"/>
      </rPr>
      <t>千瓦分布式光伏发电项目</t>
    </r>
  </si>
  <si>
    <r>
      <rPr>
        <sz val="10"/>
        <rFont val="宋体"/>
        <charset val="134"/>
      </rPr>
      <t>周焯辉佛山市南海区狮山镇松岗显子岗显东村新区中排二行</t>
    </r>
    <r>
      <rPr>
        <sz val="10"/>
        <rFont val="Times New Roman"/>
        <charset val="134"/>
      </rPr>
      <t>2</t>
    </r>
    <r>
      <rPr>
        <sz val="10"/>
        <rFont val="宋体"/>
        <charset val="134"/>
      </rPr>
      <t>号</t>
    </r>
    <r>
      <rPr>
        <sz val="10"/>
        <rFont val="Times New Roman"/>
        <charset val="134"/>
      </rPr>
      <t>18</t>
    </r>
    <r>
      <rPr>
        <sz val="10"/>
        <rFont val="宋体"/>
        <charset val="134"/>
      </rPr>
      <t>千瓦分布式光伏发电项目</t>
    </r>
  </si>
  <si>
    <t>梁慕珠</t>
  </si>
  <si>
    <r>
      <rPr>
        <sz val="10"/>
        <rFont val="宋体"/>
        <charset val="134"/>
      </rPr>
      <t>梁慕珠佛山市南海区狮山镇狮中南社长寿巷</t>
    </r>
    <r>
      <rPr>
        <sz val="10"/>
        <rFont val="Times New Roman"/>
        <charset val="134"/>
      </rPr>
      <t>2</t>
    </r>
    <r>
      <rPr>
        <sz val="10"/>
        <rFont val="宋体"/>
        <charset val="134"/>
      </rPr>
      <t>号</t>
    </r>
    <r>
      <rPr>
        <sz val="10"/>
        <rFont val="Times New Roman"/>
        <charset val="134"/>
      </rPr>
      <t>12.9</t>
    </r>
    <r>
      <rPr>
        <sz val="10"/>
        <rFont val="宋体"/>
        <charset val="134"/>
      </rPr>
      <t>千瓦分布式光伏发电项目</t>
    </r>
  </si>
  <si>
    <t>曾荣</t>
  </si>
  <si>
    <r>
      <rPr>
        <sz val="10"/>
        <rFont val="宋体"/>
        <charset val="134"/>
      </rPr>
      <t>曾荣佛山市南海区桂城街岗社区北约第四住宅区</t>
    </r>
    <r>
      <rPr>
        <sz val="10"/>
        <rFont val="Times New Roman"/>
        <charset val="134"/>
      </rPr>
      <t>168</t>
    </r>
    <r>
      <rPr>
        <sz val="10"/>
        <rFont val="宋体"/>
        <charset val="134"/>
      </rPr>
      <t>号</t>
    </r>
    <r>
      <rPr>
        <sz val="10"/>
        <rFont val="Times New Roman"/>
        <charset val="134"/>
      </rPr>
      <t>12</t>
    </r>
    <r>
      <rPr>
        <sz val="10"/>
        <rFont val="宋体"/>
        <charset val="134"/>
      </rPr>
      <t>千瓦分布式光伏发电项目</t>
    </r>
  </si>
  <si>
    <t>何威璇</t>
  </si>
  <si>
    <r>
      <rPr>
        <sz val="10"/>
        <rFont val="宋体"/>
        <charset val="134"/>
      </rPr>
      <t>何威璇佛山市南海区桂城街平南社区五斗大道西</t>
    </r>
    <r>
      <rPr>
        <sz val="10"/>
        <rFont val="Times New Roman"/>
        <charset val="134"/>
      </rPr>
      <t>1</t>
    </r>
    <r>
      <rPr>
        <sz val="10"/>
        <rFont val="宋体"/>
        <charset val="134"/>
      </rPr>
      <t>号</t>
    </r>
    <r>
      <rPr>
        <sz val="10"/>
        <rFont val="Times New Roman"/>
        <charset val="134"/>
      </rPr>
      <t>23.375</t>
    </r>
    <r>
      <rPr>
        <sz val="10"/>
        <rFont val="宋体"/>
        <charset val="134"/>
      </rPr>
      <t>千瓦分布式光伏发电项目</t>
    </r>
  </si>
  <si>
    <t>黄绍棠</t>
  </si>
  <si>
    <r>
      <rPr>
        <sz val="10"/>
        <rFont val="宋体"/>
        <charset val="134"/>
      </rPr>
      <t>黄绍棠佛山市南海区里水镇麻奢朝阳村三巷</t>
    </r>
    <r>
      <rPr>
        <sz val="10"/>
        <rFont val="Times New Roman"/>
        <charset val="134"/>
      </rPr>
      <t>8</t>
    </r>
    <r>
      <rPr>
        <sz val="10"/>
        <rFont val="宋体"/>
        <charset val="134"/>
      </rPr>
      <t>号</t>
    </r>
    <r>
      <rPr>
        <sz val="10"/>
        <rFont val="Times New Roman"/>
        <charset val="134"/>
      </rPr>
      <t>20</t>
    </r>
    <r>
      <rPr>
        <sz val="10"/>
        <rFont val="宋体"/>
        <charset val="134"/>
      </rPr>
      <t>千瓦分布式光伏发电项目</t>
    </r>
  </si>
  <si>
    <t>徐达权</t>
  </si>
  <si>
    <r>
      <rPr>
        <sz val="10"/>
        <rFont val="宋体"/>
        <charset val="134"/>
      </rPr>
      <t>徐达权佛山市南海区狮山镇莲塘北二村二巷</t>
    </r>
    <r>
      <rPr>
        <sz val="10"/>
        <rFont val="Times New Roman"/>
        <charset val="134"/>
      </rPr>
      <t>11</t>
    </r>
    <r>
      <rPr>
        <sz val="10"/>
        <rFont val="宋体"/>
        <charset val="134"/>
      </rPr>
      <t>号之一</t>
    </r>
    <r>
      <rPr>
        <sz val="10"/>
        <rFont val="Times New Roman"/>
        <charset val="134"/>
      </rPr>
      <t>10.15</t>
    </r>
    <r>
      <rPr>
        <sz val="10"/>
        <rFont val="宋体"/>
        <charset val="134"/>
      </rPr>
      <t>千瓦分布式光伏发电项目</t>
    </r>
  </si>
  <si>
    <t>梁卫雄</t>
  </si>
  <si>
    <r>
      <rPr>
        <sz val="10"/>
        <rFont val="宋体"/>
        <charset val="134"/>
      </rPr>
      <t>梁卫雄佛山市南海区里水镇洲村大坦新村</t>
    </r>
    <r>
      <rPr>
        <sz val="10"/>
        <rFont val="Times New Roman"/>
        <charset val="134"/>
      </rPr>
      <t>31</t>
    </r>
    <r>
      <rPr>
        <sz val="10"/>
        <rFont val="宋体"/>
        <charset val="134"/>
      </rPr>
      <t>号</t>
    </r>
    <r>
      <rPr>
        <sz val="10"/>
        <rFont val="Times New Roman"/>
        <charset val="134"/>
      </rPr>
      <t>15</t>
    </r>
    <r>
      <rPr>
        <sz val="10"/>
        <rFont val="宋体"/>
        <charset val="134"/>
      </rPr>
      <t>千瓦分布式光伏发电项目</t>
    </r>
  </si>
  <si>
    <t>邹显汤</t>
  </si>
  <si>
    <r>
      <rPr>
        <sz val="10"/>
        <rFont val="宋体"/>
        <charset val="134"/>
      </rPr>
      <t>邹显汤佛山市南海区狮山镇官窑群岗南边村四巷</t>
    </r>
    <r>
      <rPr>
        <sz val="10"/>
        <rFont val="Times New Roman"/>
        <charset val="134"/>
      </rPr>
      <t>15</t>
    </r>
    <r>
      <rPr>
        <sz val="10"/>
        <rFont val="宋体"/>
        <charset val="134"/>
      </rPr>
      <t>号</t>
    </r>
    <r>
      <rPr>
        <sz val="10"/>
        <rFont val="Times New Roman"/>
        <charset val="134"/>
      </rPr>
      <t>10.15</t>
    </r>
    <r>
      <rPr>
        <sz val="10"/>
        <rFont val="宋体"/>
        <charset val="134"/>
      </rPr>
      <t>千瓦分布式光伏发电项目</t>
    </r>
  </si>
  <si>
    <t>吴湛权</t>
  </si>
  <si>
    <r>
      <rPr>
        <sz val="10"/>
        <rFont val="宋体"/>
        <charset val="134"/>
      </rPr>
      <t>吴湛权佛山市南海区丹灶镇天晟海琴湾听涛雅苑</t>
    </r>
    <r>
      <rPr>
        <sz val="10"/>
        <rFont val="Times New Roman"/>
        <charset val="134"/>
      </rPr>
      <t>6</t>
    </r>
    <r>
      <rPr>
        <sz val="10"/>
        <rFont val="宋体"/>
        <charset val="134"/>
      </rPr>
      <t>号</t>
    </r>
    <r>
      <rPr>
        <sz val="10"/>
        <rFont val="Times New Roman"/>
        <charset val="134"/>
      </rPr>
      <t>19.3</t>
    </r>
    <r>
      <rPr>
        <sz val="10"/>
        <rFont val="宋体"/>
        <charset val="134"/>
      </rPr>
      <t>千瓦分布式光伏发电项目</t>
    </r>
  </si>
  <si>
    <r>
      <rPr>
        <sz val="10"/>
        <rFont val="宋体"/>
        <charset val="134"/>
      </rPr>
      <t>徐达权佛山市南海区狮山镇莲塘北二新村五巷</t>
    </r>
    <r>
      <rPr>
        <sz val="10"/>
        <rFont val="Times New Roman"/>
        <charset val="134"/>
      </rPr>
      <t>1</t>
    </r>
    <r>
      <rPr>
        <sz val="10"/>
        <rFont val="宋体"/>
        <charset val="134"/>
      </rPr>
      <t>号</t>
    </r>
    <r>
      <rPr>
        <sz val="10"/>
        <rFont val="Times New Roman"/>
        <charset val="134"/>
      </rPr>
      <t>14.5</t>
    </r>
    <r>
      <rPr>
        <sz val="10"/>
        <rFont val="宋体"/>
        <charset val="134"/>
      </rPr>
      <t>千瓦分布式光伏发电项目</t>
    </r>
  </si>
  <si>
    <t>李胜森</t>
  </si>
  <si>
    <r>
      <rPr>
        <sz val="10"/>
        <rFont val="宋体"/>
        <charset val="134"/>
      </rPr>
      <t>李胜森佛山市南海区丹灶镇朗心上尧村李家二巷</t>
    </r>
    <r>
      <rPr>
        <sz val="10"/>
        <rFont val="Times New Roman"/>
        <charset val="134"/>
      </rPr>
      <t>10</t>
    </r>
    <r>
      <rPr>
        <sz val="10"/>
        <rFont val="宋体"/>
        <charset val="134"/>
      </rPr>
      <t>号</t>
    </r>
    <r>
      <rPr>
        <sz val="10"/>
        <rFont val="Times New Roman"/>
        <charset val="134"/>
      </rPr>
      <t>16.8</t>
    </r>
    <r>
      <rPr>
        <sz val="10"/>
        <rFont val="宋体"/>
        <charset val="134"/>
      </rPr>
      <t>千瓦分布式光伏发电项目</t>
    </r>
  </si>
  <si>
    <t>李胜佳</t>
  </si>
  <si>
    <r>
      <rPr>
        <sz val="10"/>
        <rFont val="宋体"/>
        <charset val="134"/>
      </rPr>
      <t>李胜佳佛山市南海区丹灶镇朗心上尧村大街南</t>
    </r>
    <r>
      <rPr>
        <sz val="10"/>
        <rFont val="Times New Roman"/>
        <charset val="134"/>
      </rPr>
      <t>5</t>
    </r>
    <r>
      <rPr>
        <sz val="10"/>
        <rFont val="宋体"/>
        <charset val="134"/>
      </rPr>
      <t>号</t>
    </r>
    <r>
      <rPr>
        <sz val="10"/>
        <rFont val="Times New Roman"/>
        <charset val="134"/>
      </rPr>
      <t>19.5</t>
    </r>
    <r>
      <rPr>
        <sz val="10"/>
        <rFont val="宋体"/>
        <charset val="134"/>
      </rPr>
      <t>千瓦分布式光伏发电项目</t>
    </r>
  </si>
  <si>
    <t>侯顺兴</t>
  </si>
  <si>
    <r>
      <rPr>
        <sz val="10"/>
        <rFont val="宋体"/>
        <charset val="134"/>
      </rPr>
      <t>侯顺兴佛山市南海区里水镇沙涌下亨田新村四巷六号</t>
    </r>
    <r>
      <rPr>
        <sz val="10"/>
        <rFont val="Times New Roman"/>
        <charset val="134"/>
      </rPr>
      <t>5</t>
    </r>
    <r>
      <rPr>
        <sz val="10"/>
        <rFont val="宋体"/>
        <charset val="134"/>
      </rPr>
      <t>千瓦分布式光伏发电项目</t>
    </r>
  </si>
  <si>
    <t>梁礼才</t>
  </si>
  <si>
    <r>
      <rPr>
        <sz val="10"/>
        <rFont val="宋体"/>
        <charset val="134"/>
      </rPr>
      <t>梁礼才佛山市南海区大沥镇沥中漖心村南新一区一巷</t>
    </r>
    <r>
      <rPr>
        <sz val="10"/>
        <rFont val="Times New Roman"/>
        <charset val="134"/>
      </rPr>
      <t>5</t>
    </r>
    <r>
      <rPr>
        <sz val="10"/>
        <rFont val="宋体"/>
        <charset val="134"/>
      </rPr>
      <t>号</t>
    </r>
    <r>
      <rPr>
        <sz val="10"/>
        <rFont val="Times New Roman"/>
        <charset val="134"/>
      </rPr>
      <t>11.02</t>
    </r>
    <r>
      <rPr>
        <sz val="10"/>
        <rFont val="宋体"/>
        <charset val="134"/>
      </rPr>
      <t>千瓦分布式光伏发电项目</t>
    </r>
  </si>
  <si>
    <t>梁少丽</t>
  </si>
  <si>
    <r>
      <rPr>
        <sz val="10"/>
        <rFont val="宋体"/>
        <charset val="134"/>
      </rPr>
      <t>梁少丽佛山市南海区丹灶镇东升沙岸住宅开发区内</t>
    </r>
    <r>
      <rPr>
        <sz val="10"/>
        <rFont val="Times New Roman"/>
        <charset val="134"/>
      </rPr>
      <t>10.8</t>
    </r>
    <r>
      <rPr>
        <sz val="10"/>
        <rFont val="宋体"/>
        <charset val="134"/>
      </rPr>
      <t>千瓦分布式光伏发电项目</t>
    </r>
  </si>
  <si>
    <t>谢结玲</t>
  </si>
  <si>
    <r>
      <rPr>
        <sz val="10"/>
        <rFont val="宋体"/>
        <charset val="134"/>
      </rPr>
      <t>谢结玲佛山市南海区里水镇新联桥星村桥二新村南</t>
    </r>
    <r>
      <rPr>
        <sz val="10"/>
        <rFont val="Times New Roman"/>
        <charset val="134"/>
      </rPr>
      <t>74</t>
    </r>
    <r>
      <rPr>
        <sz val="10"/>
        <rFont val="宋体"/>
        <charset val="134"/>
      </rPr>
      <t>号</t>
    </r>
    <r>
      <rPr>
        <sz val="10"/>
        <rFont val="Times New Roman"/>
        <charset val="134"/>
      </rPr>
      <t>13.05</t>
    </r>
    <r>
      <rPr>
        <sz val="10"/>
        <rFont val="宋体"/>
        <charset val="134"/>
      </rPr>
      <t>千瓦分布式光伏发电项目</t>
    </r>
  </si>
  <si>
    <t>黄桂祥</t>
  </si>
  <si>
    <r>
      <rPr>
        <sz val="10"/>
        <rFont val="宋体"/>
        <charset val="134"/>
      </rPr>
      <t>黄桂祥佛山市南海区里水镇北沙鹤暖岗村鹤东九巷</t>
    </r>
    <r>
      <rPr>
        <sz val="10"/>
        <rFont val="Times New Roman"/>
        <charset val="134"/>
      </rPr>
      <t>10</t>
    </r>
    <r>
      <rPr>
        <sz val="10"/>
        <rFont val="宋体"/>
        <charset val="134"/>
      </rPr>
      <t>号</t>
    </r>
    <r>
      <rPr>
        <sz val="10"/>
        <rFont val="Times New Roman"/>
        <charset val="134"/>
      </rPr>
      <t>17.11</t>
    </r>
    <r>
      <rPr>
        <sz val="10"/>
        <rFont val="宋体"/>
        <charset val="134"/>
      </rPr>
      <t>千瓦分布式光伏发电项目</t>
    </r>
  </si>
  <si>
    <t>郭志乐</t>
  </si>
  <si>
    <r>
      <rPr>
        <sz val="10"/>
        <rFont val="宋体"/>
        <charset val="134"/>
      </rPr>
      <t>郭志乐佛山市南海区丹灶镇下滘横基村一巷</t>
    </r>
    <r>
      <rPr>
        <sz val="10"/>
        <rFont val="Times New Roman"/>
        <charset val="134"/>
      </rPr>
      <t>1</t>
    </r>
    <r>
      <rPr>
        <sz val="10"/>
        <rFont val="宋体"/>
        <charset val="134"/>
      </rPr>
      <t>号</t>
    </r>
    <r>
      <rPr>
        <sz val="10"/>
        <rFont val="Times New Roman"/>
        <charset val="134"/>
      </rPr>
      <t>6</t>
    </r>
    <r>
      <rPr>
        <sz val="10"/>
        <rFont val="宋体"/>
        <charset val="134"/>
      </rPr>
      <t>千瓦分布式光伏发电项目</t>
    </r>
  </si>
  <si>
    <t>周杰荣</t>
  </si>
  <si>
    <r>
      <rPr>
        <sz val="10"/>
        <rFont val="宋体"/>
        <charset val="134"/>
      </rPr>
      <t>周杰荣佛山市南海区狮山镇显子岗显东村正街</t>
    </r>
    <r>
      <rPr>
        <sz val="10"/>
        <rFont val="Times New Roman"/>
        <charset val="134"/>
      </rPr>
      <t>1</t>
    </r>
    <r>
      <rPr>
        <sz val="10"/>
        <rFont val="宋体"/>
        <charset val="134"/>
      </rPr>
      <t>号之一</t>
    </r>
    <r>
      <rPr>
        <sz val="10"/>
        <rFont val="Times New Roman"/>
        <charset val="134"/>
      </rPr>
      <t>14.84</t>
    </r>
    <r>
      <rPr>
        <sz val="10"/>
        <rFont val="宋体"/>
        <charset val="134"/>
      </rPr>
      <t>千瓦分布式光伏发电项目</t>
    </r>
  </si>
  <si>
    <t>徐荣根</t>
  </si>
  <si>
    <r>
      <rPr>
        <sz val="10"/>
        <rFont val="宋体"/>
        <charset val="134"/>
      </rPr>
      <t>徐荣根佛山市南海区狮山镇小塘莲塘莲东村龙华里</t>
    </r>
    <r>
      <rPr>
        <sz val="10"/>
        <rFont val="Times New Roman"/>
        <charset val="134"/>
      </rPr>
      <t>3</t>
    </r>
    <r>
      <rPr>
        <sz val="10"/>
        <rFont val="宋体"/>
        <charset val="134"/>
      </rPr>
      <t>号之二</t>
    </r>
    <r>
      <rPr>
        <sz val="10"/>
        <rFont val="Times New Roman"/>
        <charset val="134"/>
      </rPr>
      <t>10.08</t>
    </r>
    <r>
      <rPr>
        <sz val="10"/>
        <rFont val="宋体"/>
        <charset val="134"/>
      </rPr>
      <t>千瓦分布式光伏发电项目</t>
    </r>
  </si>
  <si>
    <t>广东昱升个人护理用品股份有限公司</t>
  </si>
  <si>
    <r>
      <rPr>
        <sz val="10"/>
        <rFont val="宋体"/>
        <charset val="134"/>
      </rPr>
      <t>晶科电力佛山市晶鸿光伏电力有限公司</t>
    </r>
    <r>
      <rPr>
        <sz val="10"/>
        <rFont val="Times New Roman"/>
        <charset val="134"/>
      </rPr>
      <t>10</t>
    </r>
    <r>
      <rPr>
        <sz val="10"/>
        <rFont val="宋体"/>
        <charset val="134"/>
      </rPr>
      <t>兆瓦分布式光伏发电项目</t>
    </r>
  </si>
  <si>
    <t>余显权</t>
  </si>
  <si>
    <r>
      <rPr>
        <sz val="10"/>
        <rFont val="宋体"/>
        <charset val="134"/>
      </rPr>
      <t>余显权佛山市南海区西樵镇儒溪水口村十二巷</t>
    </r>
    <r>
      <rPr>
        <sz val="10"/>
        <rFont val="Times New Roman"/>
        <charset val="134"/>
      </rPr>
      <t>13</t>
    </r>
    <r>
      <rPr>
        <sz val="10"/>
        <rFont val="宋体"/>
        <charset val="134"/>
      </rPr>
      <t>号</t>
    </r>
    <r>
      <rPr>
        <sz val="10"/>
        <rFont val="Times New Roman"/>
        <charset val="134"/>
      </rPr>
      <t>20</t>
    </r>
    <r>
      <rPr>
        <sz val="10"/>
        <rFont val="宋体"/>
        <charset val="134"/>
      </rPr>
      <t>千瓦分布式光伏发电项目</t>
    </r>
  </si>
  <si>
    <t>杨荫兴</t>
  </si>
  <si>
    <r>
      <rPr>
        <sz val="10"/>
        <rFont val="宋体"/>
        <charset val="134"/>
      </rPr>
      <t>杨荫兴佛山市南海区狮山镇显纲绿杨村西九巷</t>
    </r>
    <r>
      <rPr>
        <sz val="10"/>
        <rFont val="Times New Roman"/>
        <charset val="134"/>
      </rPr>
      <t>73</t>
    </r>
    <r>
      <rPr>
        <sz val="10"/>
        <rFont val="宋体"/>
        <charset val="134"/>
      </rPr>
      <t>号</t>
    </r>
    <r>
      <rPr>
        <sz val="10"/>
        <rFont val="Times New Roman"/>
        <charset val="134"/>
      </rPr>
      <t>11.66</t>
    </r>
    <r>
      <rPr>
        <sz val="10"/>
        <rFont val="宋体"/>
        <charset val="134"/>
      </rPr>
      <t>千瓦分布式光伏发电项目</t>
    </r>
  </si>
  <si>
    <t>朱海琼</t>
  </si>
  <si>
    <r>
      <rPr>
        <sz val="10"/>
        <rFont val="宋体"/>
        <charset val="134"/>
      </rPr>
      <t>朱海琼佛山市南海区狮山镇罗村芦塘新村龙眼基</t>
    </r>
    <r>
      <rPr>
        <sz val="10"/>
        <rFont val="Times New Roman"/>
        <charset val="134"/>
      </rPr>
      <t>10</t>
    </r>
    <r>
      <rPr>
        <sz val="10"/>
        <rFont val="宋体"/>
        <charset val="134"/>
      </rPr>
      <t>号</t>
    </r>
    <r>
      <rPr>
        <sz val="10"/>
        <rFont val="Times New Roman"/>
        <charset val="134"/>
      </rPr>
      <t>10.92</t>
    </r>
    <r>
      <rPr>
        <sz val="10"/>
        <rFont val="宋体"/>
        <charset val="134"/>
      </rPr>
      <t>千瓦分布式光伏发电项目</t>
    </r>
  </si>
  <si>
    <t>郑泳华</t>
  </si>
  <si>
    <r>
      <rPr>
        <sz val="10"/>
        <rFont val="宋体"/>
        <charset val="134"/>
      </rPr>
      <t>郑泳华佛山市南海区和顺镇沿江北二路六巷</t>
    </r>
    <r>
      <rPr>
        <sz val="10"/>
        <rFont val="Times New Roman"/>
        <charset val="134"/>
      </rPr>
      <t>4</t>
    </r>
    <r>
      <rPr>
        <sz val="10"/>
        <rFont val="宋体"/>
        <charset val="134"/>
      </rPr>
      <t>号</t>
    </r>
    <r>
      <rPr>
        <sz val="10"/>
        <rFont val="Times New Roman"/>
        <charset val="134"/>
      </rPr>
      <t>7.25</t>
    </r>
    <r>
      <rPr>
        <sz val="10"/>
        <rFont val="宋体"/>
        <charset val="134"/>
      </rPr>
      <t>千瓦分布式光伏发电项目</t>
    </r>
  </si>
  <si>
    <t>叶尚深</t>
  </si>
  <si>
    <r>
      <rPr>
        <sz val="10"/>
        <rFont val="宋体"/>
        <charset val="134"/>
      </rPr>
      <t>叶尚深佛山市南海区丹灶镇下安下坊村新村大街西</t>
    </r>
    <r>
      <rPr>
        <sz val="10"/>
        <rFont val="Times New Roman"/>
        <charset val="134"/>
      </rPr>
      <t>3.08</t>
    </r>
    <r>
      <rPr>
        <sz val="10"/>
        <rFont val="宋体"/>
        <charset val="134"/>
      </rPr>
      <t>千瓦分布式光伏发电项目</t>
    </r>
  </si>
  <si>
    <t>杨向中</t>
  </si>
  <si>
    <r>
      <rPr>
        <sz val="10"/>
        <rFont val="宋体"/>
        <charset val="134"/>
      </rPr>
      <t>黄在华佛山市南海区官窑镇交警中队开发宅区（永安大道南一巷</t>
    </r>
    <r>
      <rPr>
        <sz val="10"/>
        <rFont val="Times New Roman"/>
        <charset val="134"/>
      </rPr>
      <t>15</t>
    </r>
    <r>
      <rPr>
        <sz val="10"/>
        <rFont val="宋体"/>
        <charset val="134"/>
      </rPr>
      <t>号）</t>
    </r>
    <r>
      <rPr>
        <sz val="10"/>
        <rFont val="Times New Roman"/>
        <charset val="134"/>
      </rPr>
      <t>10.44</t>
    </r>
    <r>
      <rPr>
        <sz val="10"/>
        <rFont val="宋体"/>
        <charset val="134"/>
      </rPr>
      <t>千瓦分布式光伏发电项目</t>
    </r>
  </si>
  <si>
    <t>黄在华</t>
  </si>
  <si>
    <t>吕庆龙</t>
  </si>
  <si>
    <r>
      <rPr>
        <sz val="10"/>
        <rFont val="宋体"/>
        <charset val="134"/>
      </rPr>
      <t>吕灿辉佛山市南海区里水镇大冲明星村里安巷</t>
    </r>
    <r>
      <rPr>
        <sz val="10"/>
        <rFont val="Times New Roman"/>
        <charset val="134"/>
      </rPr>
      <t>16</t>
    </r>
    <r>
      <rPr>
        <sz val="10"/>
        <rFont val="宋体"/>
        <charset val="134"/>
      </rPr>
      <t>号</t>
    </r>
    <r>
      <rPr>
        <sz val="10"/>
        <rFont val="Times New Roman"/>
        <charset val="134"/>
      </rPr>
      <t>11.4</t>
    </r>
    <r>
      <rPr>
        <sz val="10"/>
        <rFont val="宋体"/>
        <charset val="134"/>
      </rPr>
      <t>千瓦分布式光伏发电项目</t>
    </r>
  </si>
  <si>
    <t>吕灿辉</t>
  </si>
  <si>
    <t>徐焕中</t>
  </si>
  <si>
    <r>
      <rPr>
        <sz val="10"/>
        <rFont val="宋体"/>
        <charset val="134"/>
      </rPr>
      <t>徐庆朝佛山市南海区狮山镇颜峰宁溪村二巷</t>
    </r>
    <r>
      <rPr>
        <sz val="10"/>
        <rFont val="Times New Roman"/>
        <charset val="134"/>
      </rPr>
      <t>3</t>
    </r>
    <r>
      <rPr>
        <sz val="10"/>
        <rFont val="宋体"/>
        <charset val="134"/>
      </rPr>
      <t>号</t>
    </r>
    <r>
      <rPr>
        <sz val="10"/>
        <rFont val="Times New Roman"/>
        <charset val="134"/>
      </rPr>
      <t>17.955</t>
    </r>
    <r>
      <rPr>
        <sz val="10"/>
        <rFont val="宋体"/>
        <charset val="134"/>
      </rPr>
      <t>千瓦分布式光伏发电项目</t>
    </r>
  </si>
  <si>
    <t>杜玉波</t>
  </si>
  <si>
    <r>
      <rPr>
        <sz val="10"/>
        <rFont val="宋体"/>
        <charset val="134"/>
      </rPr>
      <t>杜锵成佛山市南海区丹灶镇建设村委会南安坊北六巷</t>
    </r>
    <r>
      <rPr>
        <sz val="10"/>
        <rFont val="Times New Roman"/>
        <charset val="134"/>
      </rPr>
      <t>1</t>
    </r>
    <r>
      <rPr>
        <sz val="10"/>
        <rFont val="宋体"/>
        <charset val="134"/>
      </rPr>
      <t>号</t>
    </r>
    <r>
      <rPr>
        <sz val="10"/>
        <rFont val="Times New Roman"/>
        <charset val="134"/>
      </rPr>
      <t>14.84</t>
    </r>
    <r>
      <rPr>
        <sz val="10"/>
        <rFont val="宋体"/>
        <charset val="134"/>
      </rPr>
      <t>千瓦分布式光伏发电项目</t>
    </r>
  </si>
  <si>
    <t>杜锵成</t>
  </si>
  <si>
    <t>崔贤欢</t>
  </si>
  <si>
    <r>
      <rPr>
        <sz val="10"/>
        <rFont val="宋体"/>
        <charset val="134"/>
      </rPr>
      <t>崔贤欢佛山市南海区西樵镇崇南北华村新村宝达街</t>
    </r>
    <r>
      <rPr>
        <sz val="10"/>
        <rFont val="Times New Roman"/>
        <charset val="134"/>
      </rPr>
      <t>8</t>
    </r>
    <r>
      <rPr>
        <sz val="10"/>
        <rFont val="宋体"/>
        <charset val="134"/>
      </rPr>
      <t>号</t>
    </r>
    <r>
      <rPr>
        <sz val="10"/>
        <rFont val="Times New Roman"/>
        <charset val="134"/>
      </rPr>
      <t>29.355</t>
    </r>
    <r>
      <rPr>
        <sz val="10"/>
        <rFont val="宋体"/>
        <charset val="134"/>
      </rPr>
      <t>千瓦分布式光伏发电项目</t>
    </r>
  </si>
  <si>
    <r>
      <rPr>
        <sz val="10"/>
        <rFont val="宋体"/>
        <charset val="134"/>
      </rPr>
      <t>崔贤欢佛山市南海区西樵镇崇南北华村新村宝华街</t>
    </r>
    <r>
      <rPr>
        <sz val="10"/>
        <rFont val="Times New Roman"/>
        <charset val="134"/>
      </rPr>
      <t>7</t>
    </r>
    <r>
      <rPr>
        <sz val="10"/>
        <rFont val="宋体"/>
        <charset val="134"/>
      </rPr>
      <t>号</t>
    </r>
    <r>
      <rPr>
        <sz val="10"/>
        <rFont val="Times New Roman"/>
        <charset val="134"/>
      </rPr>
      <t>25.65</t>
    </r>
    <r>
      <rPr>
        <sz val="10"/>
        <rFont val="宋体"/>
        <charset val="134"/>
      </rPr>
      <t>千瓦分布式光伏发电项目</t>
    </r>
  </si>
  <si>
    <t>颜显彬</t>
  </si>
  <si>
    <r>
      <rPr>
        <sz val="10"/>
        <rFont val="宋体"/>
        <charset val="134"/>
      </rPr>
      <t>颜显坤佛山市南海区西樵镇山根莘村二甲</t>
    </r>
    <r>
      <rPr>
        <sz val="10"/>
        <rFont val="Times New Roman"/>
        <charset val="134"/>
      </rPr>
      <t>33</t>
    </r>
    <r>
      <rPr>
        <sz val="10"/>
        <rFont val="宋体"/>
        <charset val="134"/>
      </rPr>
      <t>号</t>
    </r>
    <r>
      <rPr>
        <sz val="10"/>
        <rFont val="Times New Roman"/>
        <charset val="134"/>
      </rPr>
      <t>15</t>
    </r>
    <r>
      <rPr>
        <sz val="10"/>
        <rFont val="宋体"/>
        <charset val="134"/>
      </rPr>
      <t>千瓦分布式光伏发电项目</t>
    </r>
  </si>
  <si>
    <t>颜显坤</t>
  </si>
  <si>
    <t>冯喜萍</t>
  </si>
  <si>
    <r>
      <rPr>
        <sz val="10"/>
        <rFont val="宋体"/>
        <charset val="134"/>
      </rPr>
      <t>冯喜萍佛山市南海区西樵镇百东大山边开发区</t>
    </r>
    <r>
      <rPr>
        <sz val="10"/>
        <rFont val="Times New Roman"/>
        <charset val="134"/>
      </rPr>
      <t>17</t>
    </r>
    <r>
      <rPr>
        <sz val="10"/>
        <rFont val="宋体"/>
        <charset val="134"/>
      </rPr>
      <t>号</t>
    </r>
    <r>
      <rPr>
        <sz val="10"/>
        <rFont val="Times New Roman"/>
        <charset val="134"/>
      </rPr>
      <t>9.4</t>
    </r>
    <r>
      <rPr>
        <sz val="10"/>
        <rFont val="宋体"/>
        <charset val="134"/>
      </rPr>
      <t>千瓦分布式光伏发电项目</t>
    </r>
  </si>
  <si>
    <t>潘国均</t>
  </si>
  <si>
    <r>
      <rPr>
        <sz val="10"/>
        <rFont val="宋体"/>
        <charset val="134"/>
      </rPr>
      <t>潘国均佛山市南海区西樵镇百东大山边开发区</t>
    </r>
    <r>
      <rPr>
        <sz val="10"/>
        <rFont val="Times New Roman"/>
        <charset val="134"/>
      </rPr>
      <t>62</t>
    </r>
    <r>
      <rPr>
        <sz val="10"/>
        <rFont val="宋体"/>
        <charset val="134"/>
      </rPr>
      <t>号</t>
    </r>
    <r>
      <rPr>
        <sz val="10"/>
        <rFont val="Times New Roman"/>
        <charset val="134"/>
      </rPr>
      <t>10</t>
    </r>
    <r>
      <rPr>
        <sz val="10"/>
        <rFont val="宋体"/>
        <charset val="134"/>
      </rPr>
      <t>千瓦分布式光伏发电项目</t>
    </r>
  </si>
  <si>
    <t>张巧心</t>
  </si>
  <si>
    <r>
      <rPr>
        <sz val="10"/>
        <rFont val="宋体"/>
        <charset val="134"/>
      </rPr>
      <t>张巧心佛山市南海区西樵镇岭西十八村民小组球场东面新村</t>
    </r>
    <r>
      <rPr>
        <sz val="10"/>
        <rFont val="Times New Roman"/>
        <charset val="134"/>
      </rPr>
      <t>16</t>
    </r>
    <r>
      <rPr>
        <sz val="10"/>
        <rFont val="宋体"/>
        <charset val="134"/>
      </rPr>
      <t>千瓦分布式光伏发电项目</t>
    </r>
  </si>
  <si>
    <t>陈培秋</t>
  </si>
  <si>
    <r>
      <rPr>
        <sz val="10"/>
        <rFont val="宋体"/>
        <charset val="134"/>
      </rPr>
      <t>陈泽林佛山市南海区西樵镇环山大道</t>
    </r>
    <r>
      <rPr>
        <sz val="10"/>
        <rFont val="Times New Roman"/>
        <charset val="134"/>
      </rPr>
      <t>20</t>
    </r>
    <r>
      <rPr>
        <sz val="10"/>
        <rFont val="宋体"/>
        <charset val="134"/>
      </rPr>
      <t>号聚豪花苑富豪居</t>
    </r>
    <r>
      <rPr>
        <sz val="10"/>
        <rFont val="Times New Roman"/>
        <charset val="134"/>
      </rPr>
      <t>13</t>
    </r>
    <r>
      <rPr>
        <sz val="10"/>
        <rFont val="宋体"/>
        <charset val="134"/>
      </rPr>
      <t>座</t>
    </r>
    <r>
      <rPr>
        <sz val="10"/>
        <rFont val="Times New Roman"/>
        <charset val="134"/>
      </rPr>
      <t>101</t>
    </r>
    <r>
      <rPr>
        <sz val="10"/>
        <rFont val="宋体"/>
        <charset val="134"/>
      </rPr>
      <t>房</t>
    </r>
    <r>
      <rPr>
        <sz val="10"/>
        <rFont val="Times New Roman"/>
        <charset val="134"/>
      </rPr>
      <t>9.3</t>
    </r>
    <r>
      <rPr>
        <sz val="10"/>
        <rFont val="宋体"/>
        <charset val="134"/>
      </rPr>
      <t>千瓦分布式光伏发电项目</t>
    </r>
  </si>
  <si>
    <t>陈泽林</t>
  </si>
  <si>
    <t>梁维松</t>
  </si>
  <si>
    <r>
      <rPr>
        <sz val="10"/>
        <rFont val="宋体"/>
        <charset val="134"/>
      </rPr>
      <t>梁维松佛山市南海区西樵镇环山大道</t>
    </r>
    <r>
      <rPr>
        <sz val="10"/>
        <rFont val="Times New Roman"/>
        <charset val="134"/>
      </rPr>
      <t>20</t>
    </r>
    <r>
      <rPr>
        <sz val="10"/>
        <rFont val="宋体"/>
        <charset val="134"/>
      </rPr>
      <t>号聚豪花苑富豪居</t>
    </r>
    <r>
      <rPr>
        <sz val="10"/>
        <rFont val="Times New Roman"/>
        <charset val="134"/>
      </rPr>
      <t>10</t>
    </r>
    <r>
      <rPr>
        <sz val="10"/>
        <rFont val="宋体"/>
        <charset val="134"/>
      </rPr>
      <t>座</t>
    </r>
    <r>
      <rPr>
        <sz val="10"/>
        <rFont val="Times New Roman"/>
        <charset val="134"/>
      </rPr>
      <t>101</t>
    </r>
    <r>
      <rPr>
        <sz val="10"/>
        <rFont val="宋体"/>
        <charset val="134"/>
      </rPr>
      <t>房</t>
    </r>
    <r>
      <rPr>
        <sz val="10"/>
        <rFont val="Times New Roman"/>
        <charset val="134"/>
      </rPr>
      <t>12</t>
    </r>
    <r>
      <rPr>
        <sz val="10"/>
        <rFont val="宋体"/>
        <charset val="134"/>
      </rPr>
      <t>千瓦分布式光伏发电项目</t>
    </r>
  </si>
  <si>
    <t>梁立宁</t>
  </si>
  <si>
    <t>卢显华</t>
  </si>
  <si>
    <r>
      <rPr>
        <sz val="10"/>
        <rFont val="宋体"/>
        <charset val="134"/>
      </rPr>
      <t>卢俊毅佛山市南海区沙头西桥村塘角巷</t>
    </r>
    <r>
      <rPr>
        <sz val="10"/>
        <rFont val="Times New Roman"/>
        <charset val="134"/>
      </rPr>
      <t>4</t>
    </r>
    <r>
      <rPr>
        <sz val="10"/>
        <rFont val="宋体"/>
        <charset val="134"/>
      </rPr>
      <t>号</t>
    </r>
    <r>
      <rPr>
        <sz val="10"/>
        <rFont val="Times New Roman"/>
        <charset val="134"/>
      </rPr>
      <t>13.2</t>
    </r>
    <r>
      <rPr>
        <sz val="10"/>
        <rFont val="宋体"/>
        <charset val="134"/>
      </rPr>
      <t>千瓦分布式光伏发电项目</t>
    </r>
  </si>
  <si>
    <t>郭雄英</t>
  </si>
  <si>
    <r>
      <rPr>
        <sz val="10"/>
        <rFont val="宋体"/>
        <charset val="134"/>
      </rPr>
      <t>程凤眉佛山市南海区西樵镇朝山村西边村尾</t>
    </r>
    <r>
      <rPr>
        <sz val="10"/>
        <rFont val="Times New Roman"/>
        <charset val="134"/>
      </rPr>
      <t>18</t>
    </r>
    <r>
      <rPr>
        <sz val="10"/>
        <rFont val="宋体"/>
        <charset val="134"/>
      </rPr>
      <t>千瓦分布式光伏发电项目</t>
    </r>
  </si>
  <si>
    <t>程凤眉</t>
  </si>
  <si>
    <t>何绍津</t>
  </si>
  <si>
    <r>
      <rPr>
        <sz val="10"/>
        <rFont val="宋体"/>
        <charset val="134"/>
      </rPr>
      <t>何绍津佛山市南海区西樵镇新田村南村大街（西）</t>
    </r>
    <r>
      <rPr>
        <sz val="10"/>
        <rFont val="Times New Roman"/>
        <charset val="134"/>
      </rPr>
      <t>18</t>
    </r>
    <r>
      <rPr>
        <sz val="10"/>
        <rFont val="宋体"/>
        <charset val="134"/>
      </rPr>
      <t>号</t>
    </r>
    <r>
      <rPr>
        <sz val="10"/>
        <rFont val="Times New Roman"/>
        <charset val="134"/>
      </rPr>
      <t>12.1</t>
    </r>
    <r>
      <rPr>
        <sz val="10"/>
        <rFont val="宋体"/>
        <charset val="134"/>
      </rPr>
      <t>千瓦分布式光伏发电项目</t>
    </r>
  </si>
  <si>
    <t>何名杨</t>
  </si>
  <si>
    <t>张庭英</t>
  </si>
  <si>
    <r>
      <rPr>
        <sz val="10"/>
        <rFont val="宋体"/>
        <charset val="134"/>
      </rPr>
      <t>张增华佛山市南海区西樵镇新河一甲村</t>
    </r>
    <r>
      <rPr>
        <sz val="10"/>
        <rFont val="Times New Roman"/>
        <charset val="134"/>
      </rPr>
      <t>150</t>
    </r>
    <r>
      <rPr>
        <sz val="10"/>
        <rFont val="宋体"/>
        <charset val="134"/>
      </rPr>
      <t>号</t>
    </r>
    <r>
      <rPr>
        <sz val="10"/>
        <rFont val="Times New Roman"/>
        <charset val="134"/>
      </rPr>
      <t>15</t>
    </r>
    <r>
      <rPr>
        <sz val="10"/>
        <rFont val="宋体"/>
        <charset val="134"/>
      </rPr>
      <t>千瓦分布式光伏发电项目</t>
    </r>
  </si>
  <si>
    <t>张增华</t>
  </si>
  <si>
    <t>叶伟康</t>
  </si>
  <si>
    <r>
      <rPr>
        <sz val="10"/>
        <rFont val="宋体"/>
        <charset val="134"/>
      </rPr>
      <t>叶伟康佛山市南海区狮山镇颜峰小洞一村西街一巷</t>
    </r>
    <r>
      <rPr>
        <sz val="10"/>
        <rFont val="Times New Roman"/>
        <charset val="134"/>
      </rPr>
      <t>9</t>
    </r>
    <r>
      <rPr>
        <sz val="10"/>
        <rFont val="宋体"/>
        <charset val="134"/>
      </rPr>
      <t>号</t>
    </r>
    <r>
      <rPr>
        <sz val="10"/>
        <rFont val="Times New Roman"/>
        <charset val="134"/>
      </rPr>
      <t>13</t>
    </r>
    <r>
      <rPr>
        <sz val="10"/>
        <rFont val="宋体"/>
        <charset val="134"/>
      </rPr>
      <t>千瓦分布式光伏发电项目</t>
    </r>
  </si>
  <si>
    <t>叶冠荣</t>
  </si>
  <si>
    <r>
      <rPr>
        <sz val="10"/>
        <rFont val="宋体"/>
        <charset val="134"/>
      </rPr>
      <t>叶冠荣佛山市南海区狮山镇颜峰小洞一村西街</t>
    </r>
    <r>
      <rPr>
        <sz val="10"/>
        <rFont val="Times New Roman"/>
        <charset val="134"/>
      </rPr>
      <t>3</t>
    </r>
    <r>
      <rPr>
        <sz val="10"/>
        <rFont val="宋体"/>
        <charset val="134"/>
      </rPr>
      <t>号</t>
    </r>
    <r>
      <rPr>
        <sz val="10"/>
        <rFont val="Times New Roman"/>
        <charset val="134"/>
      </rPr>
      <t>17</t>
    </r>
    <r>
      <rPr>
        <sz val="10"/>
        <rFont val="宋体"/>
        <charset val="134"/>
      </rPr>
      <t>千瓦分布式光伏发电项目</t>
    </r>
  </si>
  <si>
    <t>谭昆鸿</t>
  </si>
  <si>
    <r>
      <rPr>
        <sz val="10"/>
        <rFont val="宋体"/>
        <charset val="134"/>
      </rPr>
      <t>谭昆鸿佛山市南海区大沥镇谭边西村西头街二巷</t>
    </r>
    <r>
      <rPr>
        <sz val="10"/>
        <rFont val="Times New Roman"/>
        <charset val="134"/>
      </rPr>
      <t>2</t>
    </r>
    <r>
      <rPr>
        <sz val="10"/>
        <rFont val="宋体"/>
        <charset val="134"/>
      </rPr>
      <t>号</t>
    </r>
    <r>
      <rPr>
        <sz val="10"/>
        <rFont val="Times New Roman"/>
        <charset val="134"/>
      </rPr>
      <t>10</t>
    </r>
    <r>
      <rPr>
        <sz val="10"/>
        <rFont val="宋体"/>
        <charset val="134"/>
      </rPr>
      <t>千瓦分布式光伏发电项目</t>
    </r>
  </si>
  <si>
    <t>潘永成</t>
  </si>
  <si>
    <r>
      <rPr>
        <sz val="10"/>
        <rFont val="宋体"/>
        <charset val="134"/>
      </rPr>
      <t>潘永成佛山市南海区西樵镇百东南便旧樵丹路边新村</t>
    </r>
    <r>
      <rPr>
        <sz val="10"/>
        <rFont val="Times New Roman"/>
        <charset val="134"/>
      </rPr>
      <t>7</t>
    </r>
    <r>
      <rPr>
        <sz val="10"/>
        <rFont val="宋体"/>
        <charset val="134"/>
      </rPr>
      <t>千瓦分布式光伏发电项目</t>
    </r>
  </si>
  <si>
    <t>何国珍</t>
  </si>
  <si>
    <r>
      <rPr>
        <sz val="10"/>
        <rFont val="宋体"/>
        <charset val="134"/>
      </rPr>
      <t>何国珍佛山市南海区狮山镇兴贤下北村七巷</t>
    </r>
    <r>
      <rPr>
        <sz val="10"/>
        <rFont val="Times New Roman"/>
        <charset val="134"/>
      </rPr>
      <t>2</t>
    </r>
    <r>
      <rPr>
        <sz val="10"/>
        <rFont val="宋体"/>
        <charset val="134"/>
      </rPr>
      <t>号</t>
    </r>
    <r>
      <rPr>
        <sz val="10"/>
        <rFont val="Times New Roman"/>
        <charset val="134"/>
      </rPr>
      <t>8</t>
    </r>
    <r>
      <rPr>
        <sz val="10"/>
        <rFont val="宋体"/>
        <charset val="134"/>
      </rPr>
      <t>千瓦分布式光伏发电项目</t>
    </r>
  </si>
  <si>
    <t>李汉初</t>
  </si>
  <si>
    <r>
      <rPr>
        <sz val="10"/>
        <rFont val="宋体"/>
        <charset val="134"/>
      </rPr>
      <t>李汉初佛山市南海区九江镇沙头石江苏石村后德里横一巷</t>
    </r>
    <r>
      <rPr>
        <sz val="10"/>
        <rFont val="Times New Roman"/>
        <charset val="134"/>
      </rPr>
      <t>1</t>
    </r>
    <r>
      <rPr>
        <sz val="10"/>
        <rFont val="宋体"/>
        <charset val="134"/>
      </rPr>
      <t>号</t>
    </r>
    <r>
      <rPr>
        <sz val="10"/>
        <rFont val="Times New Roman"/>
        <charset val="134"/>
      </rPr>
      <t>7.125</t>
    </r>
    <r>
      <rPr>
        <sz val="10"/>
        <rFont val="宋体"/>
        <charset val="134"/>
      </rPr>
      <t>千瓦分布式光伏发电项目</t>
    </r>
  </si>
  <si>
    <t>张灿豪</t>
  </si>
  <si>
    <r>
      <rPr>
        <sz val="10"/>
        <rFont val="宋体"/>
        <charset val="134"/>
      </rPr>
      <t>张灿豪佛山市南海区大沥镇沥北龙东新区一巷</t>
    </r>
    <r>
      <rPr>
        <sz val="10"/>
        <rFont val="Times New Roman"/>
        <charset val="134"/>
      </rPr>
      <t>2</t>
    </r>
    <r>
      <rPr>
        <sz val="10"/>
        <rFont val="宋体"/>
        <charset val="134"/>
      </rPr>
      <t>号</t>
    </r>
    <r>
      <rPr>
        <sz val="10"/>
        <rFont val="Times New Roman"/>
        <charset val="134"/>
      </rPr>
      <t>18.56</t>
    </r>
    <r>
      <rPr>
        <sz val="10"/>
        <rFont val="宋体"/>
        <charset val="134"/>
      </rPr>
      <t>千瓦分布式光伏发电项目</t>
    </r>
  </si>
  <si>
    <t>吴庆潜</t>
  </si>
  <si>
    <r>
      <rPr>
        <sz val="10"/>
        <rFont val="宋体"/>
        <charset val="134"/>
      </rPr>
      <t>吴庆潜佛山市南海区大沥镇盐步联安西约新坊</t>
    </r>
    <r>
      <rPr>
        <sz val="10"/>
        <rFont val="Times New Roman"/>
        <charset val="134"/>
      </rPr>
      <t>62</t>
    </r>
    <r>
      <rPr>
        <sz val="10"/>
        <rFont val="宋体"/>
        <charset val="134"/>
      </rPr>
      <t>号</t>
    </r>
    <r>
      <rPr>
        <sz val="10"/>
        <rFont val="Times New Roman"/>
        <charset val="134"/>
      </rPr>
      <t>11.12</t>
    </r>
    <r>
      <rPr>
        <sz val="10"/>
        <rFont val="宋体"/>
        <charset val="134"/>
      </rPr>
      <t>千瓦分布式光伏发电项目</t>
    </r>
  </si>
  <si>
    <t>张碧光</t>
  </si>
  <si>
    <r>
      <rPr>
        <sz val="10"/>
        <rFont val="宋体"/>
        <charset val="134"/>
      </rPr>
      <t>张碧光佛山市南海区丹灶镇大涡村开发区碧光楼</t>
    </r>
    <r>
      <rPr>
        <sz val="10"/>
        <rFont val="Times New Roman"/>
        <charset val="134"/>
      </rPr>
      <t>26</t>
    </r>
    <r>
      <rPr>
        <sz val="10"/>
        <rFont val="宋体"/>
        <charset val="134"/>
      </rPr>
      <t>号</t>
    </r>
    <r>
      <rPr>
        <sz val="10"/>
        <rFont val="Times New Roman"/>
        <charset val="134"/>
      </rPr>
      <t>17.1</t>
    </r>
    <r>
      <rPr>
        <sz val="10"/>
        <rFont val="宋体"/>
        <charset val="134"/>
      </rPr>
      <t>千瓦分布式光伏发电项目</t>
    </r>
  </si>
  <si>
    <t>招灼贤</t>
  </si>
  <si>
    <r>
      <rPr>
        <sz val="10"/>
        <rFont val="宋体"/>
        <charset val="134"/>
      </rPr>
      <t>招灼贤佛山市南海区狮山镇招大招北村二队村前</t>
    </r>
    <r>
      <rPr>
        <sz val="10"/>
        <rFont val="Times New Roman"/>
        <charset val="134"/>
      </rPr>
      <t>2</t>
    </r>
    <r>
      <rPr>
        <sz val="10"/>
        <rFont val="宋体"/>
        <charset val="134"/>
      </rPr>
      <t>号</t>
    </r>
    <r>
      <rPr>
        <sz val="10"/>
        <rFont val="Times New Roman"/>
        <charset val="134"/>
      </rPr>
      <t>B</t>
    </r>
    <r>
      <rPr>
        <sz val="10"/>
        <rFont val="宋体"/>
        <charset val="134"/>
      </rPr>
      <t>座</t>
    </r>
    <r>
      <rPr>
        <sz val="10"/>
        <rFont val="Times New Roman"/>
        <charset val="134"/>
      </rPr>
      <t>6.84</t>
    </r>
    <r>
      <rPr>
        <sz val="10"/>
        <rFont val="宋体"/>
        <charset val="134"/>
      </rPr>
      <t>千瓦分布式光伏发电项目</t>
    </r>
  </si>
  <si>
    <t>李康民</t>
  </si>
  <si>
    <r>
      <rPr>
        <sz val="10"/>
        <rFont val="宋体"/>
        <charset val="134"/>
      </rPr>
      <t>李康民佛山市南海区九江镇江滨四街</t>
    </r>
    <r>
      <rPr>
        <sz val="10"/>
        <rFont val="Times New Roman"/>
        <charset val="134"/>
      </rPr>
      <t>161</t>
    </r>
    <r>
      <rPr>
        <sz val="10"/>
        <rFont val="宋体"/>
        <charset val="134"/>
      </rPr>
      <t>号</t>
    </r>
    <r>
      <rPr>
        <sz val="10"/>
        <rFont val="Times New Roman"/>
        <charset val="134"/>
      </rPr>
      <t>10.26</t>
    </r>
    <r>
      <rPr>
        <sz val="10"/>
        <rFont val="宋体"/>
        <charset val="134"/>
      </rPr>
      <t>千瓦分布式光伏发电项目</t>
    </r>
  </si>
  <si>
    <t>李兆宁</t>
  </si>
  <si>
    <r>
      <rPr>
        <sz val="10"/>
        <rFont val="宋体"/>
        <charset val="134"/>
      </rPr>
      <t>李兆宁佛山市南海区九江镇江滨四街</t>
    </r>
    <r>
      <rPr>
        <sz val="10"/>
        <rFont val="Times New Roman"/>
        <charset val="134"/>
      </rPr>
      <t>162</t>
    </r>
    <r>
      <rPr>
        <sz val="10"/>
        <rFont val="宋体"/>
        <charset val="134"/>
      </rPr>
      <t>号</t>
    </r>
    <r>
      <rPr>
        <sz val="10"/>
        <rFont val="Times New Roman"/>
        <charset val="134"/>
      </rPr>
      <t>20.52</t>
    </r>
    <r>
      <rPr>
        <sz val="10"/>
        <rFont val="宋体"/>
        <charset val="134"/>
      </rPr>
      <t>千瓦分布式光伏发电项目</t>
    </r>
  </si>
  <si>
    <t>邓正端</t>
  </si>
  <si>
    <r>
      <rPr>
        <sz val="10"/>
        <rFont val="宋体"/>
        <charset val="134"/>
      </rPr>
      <t>邓正端佛山市南海区里水镇和顺鲁岗沙岗新</t>
    </r>
    <r>
      <rPr>
        <sz val="10"/>
        <rFont val="Times New Roman"/>
        <charset val="134"/>
      </rPr>
      <t>15</t>
    </r>
    <r>
      <rPr>
        <sz val="10"/>
        <rFont val="宋体"/>
        <charset val="134"/>
      </rPr>
      <t>巷</t>
    </r>
    <r>
      <rPr>
        <sz val="10"/>
        <rFont val="Times New Roman"/>
        <charset val="134"/>
      </rPr>
      <t>13</t>
    </r>
    <r>
      <rPr>
        <sz val="10"/>
        <rFont val="宋体"/>
        <charset val="134"/>
      </rPr>
      <t>号</t>
    </r>
    <r>
      <rPr>
        <sz val="10"/>
        <rFont val="Times New Roman"/>
        <charset val="134"/>
      </rPr>
      <t>11.89</t>
    </r>
    <r>
      <rPr>
        <sz val="10"/>
        <rFont val="宋体"/>
        <charset val="134"/>
      </rPr>
      <t>千瓦分布式光伏发电项目</t>
    </r>
  </si>
  <si>
    <t>白红棉</t>
  </si>
  <si>
    <r>
      <rPr>
        <sz val="10"/>
        <rFont val="宋体"/>
        <charset val="134"/>
      </rPr>
      <t>白建津佛山市南海区狮山镇塘头油榨村北队东华里</t>
    </r>
    <r>
      <rPr>
        <sz val="10"/>
        <rFont val="Times New Roman"/>
        <charset val="134"/>
      </rPr>
      <t>1</t>
    </r>
    <r>
      <rPr>
        <sz val="10"/>
        <rFont val="宋体"/>
        <charset val="134"/>
      </rPr>
      <t>号</t>
    </r>
    <r>
      <rPr>
        <sz val="10"/>
        <rFont val="Times New Roman"/>
        <charset val="134"/>
      </rPr>
      <t>5.4</t>
    </r>
    <r>
      <rPr>
        <sz val="10"/>
        <rFont val="宋体"/>
        <charset val="134"/>
      </rPr>
      <t>千瓦分布式光伏发电项目</t>
    </r>
  </si>
  <si>
    <t>白建津</t>
  </si>
  <si>
    <t>黄耀威</t>
  </si>
  <si>
    <r>
      <rPr>
        <sz val="10"/>
        <rFont val="宋体"/>
        <charset val="134"/>
      </rPr>
      <t>黄耀威佛山市南海区里水镇胜利丰岗村狗比塘</t>
    </r>
    <r>
      <rPr>
        <sz val="10"/>
        <rFont val="Times New Roman"/>
        <charset val="134"/>
      </rPr>
      <t>5</t>
    </r>
    <r>
      <rPr>
        <sz val="10"/>
        <rFont val="宋体"/>
        <charset val="134"/>
      </rPr>
      <t>号</t>
    </r>
    <r>
      <rPr>
        <sz val="10"/>
        <rFont val="Times New Roman"/>
        <charset val="134"/>
      </rPr>
      <t>15.9</t>
    </r>
    <r>
      <rPr>
        <sz val="10"/>
        <rFont val="宋体"/>
        <charset val="134"/>
      </rPr>
      <t>千瓦分布式光伏发电项目</t>
    </r>
  </si>
  <si>
    <t>吴志辉</t>
  </si>
  <si>
    <r>
      <rPr>
        <sz val="10"/>
        <rFont val="宋体"/>
        <charset val="134"/>
      </rPr>
      <t>吴志辉佛山市南海区狮山镇兴贤联二村中约大街上十二巷</t>
    </r>
    <r>
      <rPr>
        <sz val="10"/>
        <rFont val="Times New Roman"/>
        <charset val="134"/>
      </rPr>
      <t>13</t>
    </r>
    <r>
      <rPr>
        <sz val="10"/>
        <rFont val="宋体"/>
        <charset val="134"/>
      </rPr>
      <t>号</t>
    </r>
    <r>
      <rPr>
        <sz val="10"/>
        <rFont val="Times New Roman"/>
        <charset val="134"/>
      </rPr>
      <t>23.52</t>
    </r>
    <r>
      <rPr>
        <sz val="10"/>
        <rFont val="宋体"/>
        <charset val="134"/>
      </rPr>
      <t>千瓦分布式光伏发电项目</t>
    </r>
  </si>
  <si>
    <t>谢镜波</t>
  </si>
  <si>
    <r>
      <rPr>
        <sz val="10"/>
        <rFont val="宋体"/>
        <charset val="134"/>
      </rPr>
      <t>谢镜波佛山市南海区大沥镇钟边铁村新区四路</t>
    </r>
    <r>
      <rPr>
        <sz val="10"/>
        <rFont val="Times New Roman"/>
        <charset val="134"/>
      </rPr>
      <t>8</t>
    </r>
    <r>
      <rPr>
        <sz val="10"/>
        <rFont val="宋体"/>
        <charset val="134"/>
      </rPr>
      <t>号</t>
    </r>
    <r>
      <rPr>
        <sz val="10"/>
        <rFont val="Times New Roman"/>
        <charset val="134"/>
      </rPr>
      <t>15</t>
    </r>
    <r>
      <rPr>
        <sz val="10"/>
        <rFont val="宋体"/>
        <charset val="134"/>
      </rPr>
      <t>千瓦分布式光伏发电项目</t>
    </r>
  </si>
  <si>
    <r>
      <rPr>
        <sz val="10"/>
        <rFont val="宋体"/>
        <charset val="134"/>
      </rPr>
      <t>谢镜波佛山市南海区大沥镇钟边铁村新区一路</t>
    </r>
    <r>
      <rPr>
        <sz val="10"/>
        <rFont val="Times New Roman"/>
        <charset val="134"/>
      </rPr>
      <t>1</t>
    </r>
    <r>
      <rPr>
        <sz val="10"/>
        <rFont val="宋体"/>
        <charset val="134"/>
      </rPr>
      <t>号</t>
    </r>
    <r>
      <rPr>
        <sz val="10"/>
        <rFont val="Times New Roman"/>
        <charset val="134"/>
      </rPr>
      <t>13.05</t>
    </r>
    <r>
      <rPr>
        <sz val="10"/>
        <rFont val="宋体"/>
        <charset val="134"/>
      </rPr>
      <t>千瓦分布式光伏发电项目</t>
    </r>
  </si>
  <si>
    <t>梁少维</t>
  </si>
  <si>
    <t>谢财生</t>
  </si>
  <si>
    <r>
      <rPr>
        <sz val="10"/>
        <rFont val="宋体"/>
        <charset val="134"/>
      </rPr>
      <t>谢镜波佛山市南海区大沥镇钟边铁村新村四路</t>
    </r>
    <r>
      <rPr>
        <sz val="10"/>
        <rFont val="Times New Roman"/>
        <charset val="134"/>
      </rPr>
      <t>2</t>
    </r>
    <r>
      <rPr>
        <sz val="10"/>
        <rFont val="宋体"/>
        <charset val="134"/>
      </rPr>
      <t>号</t>
    </r>
    <r>
      <rPr>
        <sz val="10"/>
        <rFont val="Times New Roman"/>
        <charset val="134"/>
      </rPr>
      <t>13.63</t>
    </r>
    <r>
      <rPr>
        <sz val="10"/>
        <rFont val="宋体"/>
        <charset val="134"/>
      </rPr>
      <t>千瓦分布式光伏发电项目</t>
    </r>
  </si>
  <si>
    <t>叶锦津</t>
  </si>
  <si>
    <r>
      <rPr>
        <sz val="10"/>
        <rFont val="宋体"/>
        <charset val="134"/>
      </rPr>
      <t>叶锦津佛山市南海区狮山镇颜峰上街村西十五巷</t>
    </r>
    <r>
      <rPr>
        <sz val="10"/>
        <rFont val="Times New Roman"/>
        <charset val="134"/>
      </rPr>
      <t>14</t>
    </r>
    <r>
      <rPr>
        <sz val="10"/>
        <rFont val="宋体"/>
        <charset val="134"/>
      </rPr>
      <t>号</t>
    </r>
    <r>
      <rPr>
        <sz val="10"/>
        <rFont val="Times New Roman"/>
        <charset val="134"/>
      </rPr>
      <t>18.27</t>
    </r>
    <r>
      <rPr>
        <sz val="10"/>
        <rFont val="宋体"/>
        <charset val="134"/>
      </rPr>
      <t>千瓦分布式光伏发电项目</t>
    </r>
  </si>
  <si>
    <t>周恩潮</t>
  </si>
  <si>
    <r>
      <rPr>
        <sz val="10"/>
        <rFont val="宋体"/>
        <charset val="134"/>
      </rPr>
      <t>周恩潮佛山市南海区罗村联和新村北街六巷</t>
    </r>
    <r>
      <rPr>
        <sz val="10"/>
        <rFont val="Times New Roman"/>
        <charset val="134"/>
      </rPr>
      <t>3</t>
    </r>
    <r>
      <rPr>
        <sz val="10"/>
        <rFont val="宋体"/>
        <charset val="134"/>
      </rPr>
      <t>号</t>
    </r>
    <r>
      <rPr>
        <sz val="10"/>
        <rFont val="Times New Roman"/>
        <charset val="134"/>
      </rPr>
      <t>9.98</t>
    </r>
    <r>
      <rPr>
        <sz val="10"/>
        <rFont val="宋体"/>
        <charset val="134"/>
      </rPr>
      <t>千瓦分布式光伏发电项目</t>
    </r>
  </si>
  <si>
    <t>黄健财</t>
  </si>
  <si>
    <r>
      <rPr>
        <sz val="10"/>
        <rFont val="宋体"/>
        <charset val="134"/>
      </rPr>
      <t>黄健财佛山市南海区罗村下柏南区</t>
    </r>
    <r>
      <rPr>
        <sz val="10"/>
        <rFont val="Times New Roman"/>
        <charset val="134"/>
      </rPr>
      <t>17.11</t>
    </r>
    <r>
      <rPr>
        <sz val="10"/>
        <rFont val="宋体"/>
        <charset val="134"/>
      </rPr>
      <t>千瓦分布式光伏发电项目</t>
    </r>
  </si>
  <si>
    <t>曹毅波</t>
  </si>
  <si>
    <r>
      <rPr>
        <sz val="10"/>
        <rFont val="宋体"/>
        <charset val="134"/>
      </rPr>
      <t>曹毅波佛山市南海区大沥镇曹边美东村东一巷三号</t>
    </r>
    <r>
      <rPr>
        <sz val="10"/>
        <rFont val="Times New Roman"/>
        <charset val="134"/>
      </rPr>
      <t>16.82</t>
    </r>
    <r>
      <rPr>
        <sz val="10"/>
        <rFont val="宋体"/>
        <charset val="134"/>
      </rPr>
      <t>千瓦分布式光伏发电项目</t>
    </r>
  </si>
  <si>
    <t>潘楚频</t>
  </si>
  <si>
    <r>
      <rPr>
        <sz val="10"/>
        <rFont val="宋体"/>
        <charset val="134"/>
      </rPr>
      <t>潘楚频佛山市南海区大沥镇沥东芦村新发区九路</t>
    </r>
    <r>
      <rPr>
        <sz val="10"/>
        <rFont val="Times New Roman"/>
        <charset val="134"/>
      </rPr>
      <t>2</t>
    </r>
    <r>
      <rPr>
        <sz val="10"/>
        <rFont val="宋体"/>
        <charset val="134"/>
      </rPr>
      <t>号</t>
    </r>
    <r>
      <rPr>
        <sz val="10"/>
        <rFont val="Times New Roman"/>
        <charset val="134"/>
      </rPr>
      <t>15</t>
    </r>
    <r>
      <rPr>
        <sz val="10"/>
        <rFont val="宋体"/>
        <charset val="134"/>
      </rPr>
      <t>千瓦分布式光伏发电项目</t>
    </r>
  </si>
  <si>
    <t>何洛锡</t>
  </si>
  <si>
    <r>
      <rPr>
        <sz val="10"/>
        <rFont val="宋体"/>
        <charset val="134"/>
      </rPr>
      <t>何洛锡佛山市南海区桂城街东二村民委员会西约村民小组大街北</t>
    </r>
    <r>
      <rPr>
        <sz val="10"/>
        <rFont val="Times New Roman"/>
        <charset val="134"/>
      </rPr>
      <t>B</t>
    </r>
    <r>
      <rPr>
        <sz val="10"/>
        <rFont val="宋体"/>
        <charset val="134"/>
      </rPr>
      <t>区</t>
    </r>
    <r>
      <rPr>
        <sz val="10"/>
        <rFont val="Times New Roman"/>
        <charset val="134"/>
      </rPr>
      <t>104</t>
    </r>
    <r>
      <rPr>
        <sz val="10"/>
        <rFont val="宋体"/>
        <charset val="134"/>
      </rPr>
      <t>号</t>
    </r>
    <r>
      <rPr>
        <sz val="10"/>
        <rFont val="Times New Roman"/>
        <charset val="134"/>
      </rPr>
      <t>14.85</t>
    </r>
    <r>
      <rPr>
        <sz val="10"/>
        <rFont val="宋体"/>
        <charset val="134"/>
      </rPr>
      <t>千瓦分布式光伏发电项目</t>
    </r>
  </si>
  <si>
    <t>赵世甫</t>
  </si>
  <si>
    <r>
      <rPr>
        <sz val="10"/>
        <rFont val="宋体"/>
        <charset val="134"/>
      </rPr>
      <t>赵世甫佛山市南海区桂城街北约村住宅六区</t>
    </r>
    <r>
      <rPr>
        <sz val="10"/>
        <rFont val="Times New Roman"/>
        <charset val="134"/>
      </rPr>
      <t>3</t>
    </r>
    <r>
      <rPr>
        <sz val="10"/>
        <rFont val="宋体"/>
        <charset val="134"/>
      </rPr>
      <t>号</t>
    </r>
    <r>
      <rPr>
        <sz val="10"/>
        <rFont val="Times New Roman"/>
        <charset val="134"/>
      </rPr>
      <t>9.54</t>
    </r>
    <r>
      <rPr>
        <sz val="10"/>
        <rFont val="宋体"/>
        <charset val="134"/>
      </rPr>
      <t>千瓦分布式光伏发电项目</t>
    </r>
  </si>
  <si>
    <t>梁庆铨</t>
  </si>
  <si>
    <r>
      <rPr>
        <sz val="10"/>
        <rFont val="宋体"/>
        <charset val="134"/>
      </rPr>
      <t>梁庆铨佛山市南海区罗村街道罗村社区中㘵村里梁西三巷</t>
    </r>
    <r>
      <rPr>
        <sz val="10"/>
        <rFont val="Times New Roman"/>
        <charset val="134"/>
      </rPr>
      <t>7</t>
    </r>
    <r>
      <rPr>
        <sz val="10"/>
        <rFont val="宋体"/>
        <charset val="134"/>
      </rPr>
      <t>号</t>
    </r>
    <r>
      <rPr>
        <sz val="10"/>
        <rFont val="Times New Roman"/>
        <charset val="134"/>
      </rPr>
      <t>10.8</t>
    </r>
    <r>
      <rPr>
        <sz val="10"/>
        <rFont val="宋体"/>
        <charset val="134"/>
      </rPr>
      <t>千瓦分布式光伏发电项目</t>
    </r>
  </si>
  <si>
    <t>蔡应球</t>
  </si>
  <si>
    <r>
      <rPr>
        <sz val="10"/>
        <rFont val="宋体"/>
        <charset val="134"/>
      </rPr>
      <t>蔡应球佛山市南海区狮山镇白沙桥蔡家村民小组吉祥里</t>
    </r>
    <r>
      <rPr>
        <sz val="10"/>
        <rFont val="Times New Roman"/>
        <charset val="134"/>
      </rPr>
      <t>2</t>
    </r>
    <r>
      <rPr>
        <sz val="10"/>
        <rFont val="宋体"/>
        <charset val="134"/>
      </rPr>
      <t>号</t>
    </r>
    <r>
      <rPr>
        <sz val="10"/>
        <rFont val="Times New Roman"/>
        <charset val="134"/>
      </rPr>
      <t>9.99</t>
    </r>
    <r>
      <rPr>
        <sz val="10"/>
        <rFont val="宋体"/>
        <charset val="134"/>
      </rPr>
      <t>千瓦分布式光伏发电项目</t>
    </r>
  </si>
  <si>
    <t>邵景亮</t>
  </si>
  <si>
    <r>
      <rPr>
        <sz val="10"/>
        <rFont val="宋体"/>
        <charset val="134"/>
      </rPr>
      <t>邵景亮佛山市南海区大沥镇盐步霞露西村</t>
    </r>
    <r>
      <rPr>
        <sz val="10"/>
        <rFont val="Times New Roman"/>
        <charset val="134"/>
      </rPr>
      <t>89</t>
    </r>
    <r>
      <rPr>
        <sz val="10"/>
        <rFont val="宋体"/>
        <charset val="134"/>
      </rPr>
      <t>号</t>
    </r>
    <r>
      <rPr>
        <sz val="10"/>
        <rFont val="Times New Roman"/>
        <charset val="134"/>
      </rPr>
      <t>15.9</t>
    </r>
    <r>
      <rPr>
        <sz val="10"/>
        <rFont val="宋体"/>
        <charset val="134"/>
      </rPr>
      <t>千瓦分布式光伏发电项目</t>
    </r>
  </si>
  <si>
    <t>周志明</t>
  </si>
  <si>
    <r>
      <rPr>
        <sz val="10"/>
        <rFont val="宋体"/>
        <charset val="134"/>
      </rPr>
      <t>周志明佛山市南海区大沥镇盐步横江东门四巷</t>
    </r>
    <r>
      <rPr>
        <sz val="10"/>
        <rFont val="Times New Roman"/>
        <charset val="134"/>
      </rPr>
      <t>4</t>
    </r>
    <r>
      <rPr>
        <sz val="10"/>
        <rFont val="宋体"/>
        <charset val="134"/>
      </rPr>
      <t>号</t>
    </r>
    <r>
      <rPr>
        <sz val="10"/>
        <rFont val="Times New Roman"/>
        <charset val="134"/>
      </rPr>
      <t>9.72</t>
    </r>
    <r>
      <rPr>
        <sz val="10"/>
        <rFont val="宋体"/>
        <charset val="134"/>
      </rPr>
      <t>千瓦分布式光伏发电项目</t>
    </r>
  </si>
  <si>
    <t>刘汉能</t>
  </si>
  <si>
    <r>
      <rPr>
        <sz val="10"/>
        <rFont val="宋体"/>
        <charset val="134"/>
      </rPr>
      <t>刘汉能佛山市南海区大沥镇盐步永青路龙华住宅小区</t>
    </r>
    <r>
      <rPr>
        <sz val="10"/>
        <rFont val="Times New Roman"/>
        <charset val="134"/>
      </rPr>
      <t>1</t>
    </r>
    <r>
      <rPr>
        <sz val="10"/>
        <rFont val="宋体"/>
        <charset val="134"/>
      </rPr>
      <t>号</t>
    </r>
    <r>
      <rPr>
        <sz val="10"/>
        <rFont val="Times New Roman"/>
        <charset val="134"/>
      </rPr>
      <t>21.6</t>
    </r>
    <r>
      <rPr>
        <sz val="10"/>
        <rFont val="宋体"/>
        <charset val="134"/>
      </rPr>
      <t>千瓦分布式光伏发电项目</t>
    </r>
  </si>
  <si>
    <t>谢敬初</t>
  </si>
  <si>
    <r>
      <rPr>
        <sz val="10"/>
        <rFont val="宋体"/>
        <charset val="134"/>
      </rPr>
      <t>谢敬初佛山市南海区大沥镇谢边谢边村兰馆街一巷</t>
    </r>
    <r>
      <rPr>
        <sz val="10"/>
        <rFont val="Times New Roman"/>
        <charset val="134"/>
      </rPr>
      <t>6</t>
    </r>
    <r>
      <rPr>
        <sz val="10"/>
        <rFont val="宋体"/>
        <charset val="134"/>
      </rPr>
      <t>号</t>
    </r>
    <r>
      <rPr>
        <sz val="10"/>
        <rFont val="Times New Roman"/>
        <charset val="134"/>
      </rPr>
      <t>13.68</t>
    </r>
    <r>
      <rPr>
        <sz val="10"/>
        <rFont val="宋体"/>
        <charset val="134"/>
      </rPr>
      <t>千瓦分布式光伏发电项目</t>
    </r>
  </si>
  <si>
    <t>邵棉威</t>
  </si>
  <si>
    <r>
      <rPr>
        <sz val="10"/>
        <rFont val="宋体"/>
        <charset val="134"/>
      </rPr>
      <t>邵棉威佛山市南海区大沥镇盐步联安西约村西约坊</t>
    </r>
    <r>
      <rPr>
        <sz val="10"/>
        <rFont val="Times New Roman"/>
        <charset val="134"/>
      </rPr>
      <t>139</t>
    </r>
    <r>
      <rPr>
        <sz val="10"/>
        <rFont val="宋体"/>
        <charset val="134"/>
      </rPr>
      <t>号</t>
    </r>
    <r>
      <rPr>
        <sz val="10"/>
        <rFont val="Times New Roman"/>
        <charset val="134"/>
      </rPr>
      <t>17.49</t>
    </r>
    <r>
      <rPr>
        <sz val="10"/>
        <rFont val="宋体"/>
        <charset val="134"/>
      </rPr>
      <t>千瓦分布式光伏发电项目</t>
    </r>
  </si>
  <si>
    <r>
      <rPr>
        <sz val="10"/>
        <rFont val="宋体"/>
        <charset val="134"/>
      </rPr>
      <t>梁庆驹佛山市南海区西樵镇崇南北华新村宝福街</t>
    </r>
    <r>
      <rPr>
        <sz val="10"/>
        <rFont val="Times New Roman"/>
        <charset val="134"/>
      </rPr>
      <t>2</t>
    </r>
    <r>
      <rPr>
        <sz val="10"/>
        <rFont val="宋体"/>
        <charset val="134"/>
      </rPr>
      <t>号</t>
    </r>
    <r>
      <rPr>
        <sz val="10"/>
        <rFont val="Times New Roman"/>
        <charset val="134"/>
      </rPr>
      <t>19.875</t>
    </r>
    <r>
      <rPr>
        <sz val="10"/>
        <rFont val="宋体"/>
        <charset val="134"/>
      </rPr>
      <t>千瓦分布式光伏发电项目</t>
    </r>
  </si>
  <si>
    <t>黎钜伦</t>
  </si>
  <si>
    <r>
      <rPr>
        <sz val="10"/>
        <rFont val="宋体"/>
        <charset val="134"/>
      </rPr>
      <t>黎钜伦佛山市南海区狮山镇松岗山南亨厚村五巷</t>
    </r>
    <r>
      <rPr>
        <sz val="10"/>
        <rFont val="Times New Roman"/>
        <charset val="134"/>
      </rPr>
      <t>14</t>
    </r>
    <r>
      <rPr>
        <sz val="10"/>
        <rFont val="宋体"/>
        <charset val="134"/>
      </rPr>
      <t>号</t>
    </r>
    <r>
      <rPr>
        <sz val="10"/>
        <rFont val="Times New Roman"/>
        <charset val="134"/>
      </rPr>
      <t>10.6</t>
    </r>
    <r>
      <rPr>
        <sz val="10"/>
        <rFont val="宋体"/>
        <charset val="134"/>
      </rPr>
      <t>千瓦分布式光伏发电项目</t>
    </r>
  </si>
  <si>
    <t>潘大满</t>
  </si>
  <si>
    <r>
      <rPr>
        <sz val="10"/>
        <rFont val="宋体"/>
        <charset val="134"/>
      </rPr>
      <t>潘大满佛山市南海区桂城叠北村头村</t>
    </r>
    <r>
      <rPr>
        <sz val="10"/>
        <rFont val="Times New Roman"/>
        <charset val="134"/>
      </rPr>
      <t>384</t>
    </r>
    <r>
      <rPr>
        <sz val="10"/>
        <rFont val="宋体"/>
        <charset val="134"/>
      </rPr>
      <t>号之一</t>
    </r>
    <r>
      <rPr>
        <sz val="10"/>
        <rFont val="Times New Roman"/>
        <charset val="134"/>
      </rPr>
      <t>11.34</t>
    </r>
    <r>
      <rPr>
        <sz val="10"/>
        <rFont val="宋体"/>
        <charset val="134"/>
      </rPr>
      <t>千瓦分布式光伏发电项目</t>
    </r>
  </si>
  <si>
    <t>邵灿贤</t>
  </si>
  <si>
    <r>
      <rPr>
        <sz val="10"/>
        <rFont val="宋体"/>
        <charset val="134"/>
      </rPr>
      <t>邵灿贤佛山市南海区盐步沙菴霞露前</t>
    </r>
    <r>
      <rPr>
        <sz val="10"/>
        <rFont val="Times New Roman"/>
        <charset val="134"/>
      </rPr>
      <t>17</t>
    </r>
    <r>
      <rPr>
        <sz val="10"/>
        <rFont val="宋体"/>
        <charset val="134"/>
      </rPr>
      <t>号</t>
    </r>
    <r>
      <rPr>
        <sz val="10"/>
        <rFont val="Times New Roman"/>
        <charset val="134"/>
      </rPr>
      <t>9.275</t>
    </r>
    <r>
      <rPr>
        <sz val="10"/>
        <rFont val="宋体"/>
        <charset val="134"/>
      </rPr>
      <t>千瓦分布式光伏发电项目</t>
    </r>
  </si>
  <si>
    <t>江沛明</t>
  </si>
  <si>
    <r>
      <rPr>
        <sz val="10"/>
        <rFont val="宋体"/>
        <charset val="134"/>
      </rPr>
      <t>江沛明佛山市南海区罗村联和果岗村二巷</t>
    </r>
    <r>
      <rPr>
        <sz val="10"/>
        <rFont val="Times New Roman"/>
        <charset val="134"/>
      </rPr>
      <t>16</t>
    </r>
    <r>
      <rPr>
        <sz val="10"/>
        <rFont val="宋体"/>
        <charset val="134"/>
      </rPr>
      <t>号</t>
    </r>
    <r>
      <rPr>
        <sz val="10"/>
        <rFont val="Times New Roman"/>
        <charset val="134"/>
      </rPr>
      <t>20.28</t>
    </r>
    <r>
      <rPr>
        <sz val="10"/>
        <rFont val="宋体"/>
        <charset val="134"/>
      </rPr>
      <t>千瓦分布式光伏发电项目</t>
    </r>
  </si>
  <si>
    <t>黄兆洪</t>
  </si>
  <si>
    <r>
      <rPr>
        <sz val="10"/>
        <rFont val="宋体"/>
        <charset val="134"/>
      </rPr>
      <t>黄兆洪佛山市南海区狮山镇松岗塘联旧社村十五巷</t>
    </r>
    <r>
      <rPr>
        <sz val="10"/>
        <rFont val="Times New Roman"/>
        <charset val="134"/>
      </rPr>
      <t>101</t>
    </r>
    <r>
      <rPr>
        <sz val="10"/>
        <rFont val="宋体"/>
        <charset val="134"/>
      </rPr>
      <t>号</t>
    </r>
    <r>
      <rPr>
        <sz val="10"/>
        <rFont val="Times New Roman"/>
        <charset val="134"/>
      </rPr>
      <t>12.6</t>
    </r>
    <r>
      <rPr>
        <sz val="10"/>
        <rFont val="宋体"/>
        <charset val="134"/>
      </rPr>
      <t>千瓦分布式光伏发电项目</t>
    </r>
  </si>
  <si>
    <t>万慧晶</t>
  </si>
  <si>
    <r>
      <rPr>
        <sz val="10"/>
        <rFont val="宋体"/>
        <charset val="134"/>
      </rPr>
      <t>万慧晶佛山市南海区狮山镇万石新区西十一巷</t>
    </r>
    <r>
      <rPr>
        <sz val="10"/>
        <rFont val="Times New Roman"/>
        <charset val="134"/>
      </rPr>
      <t>3</t>
    </r>
    <r>
      <rPr>
        <sz val="10"/>
        <rFont val="宋体"/>
        <charset val="134"/>
      </rPr>
      <t>号</t>
    </r>
    <r>
      <rPr>
        <sz val="10"/>
        <rFont val="Times New Roman"/>
        <charset val="134"/>
      </rPr>
      <t>13.44</t>
    </r>
    <r>
      <rPr>
        <sz val="10"/>
        <rFont val="宋体"/>
        <charset val="134"/>
      </rPr>
      <t>千瓦分布式光伏发电项目</t>
    </r>
  </si>
  <si>
    <t>梁念超</t>
  </si>
  <si>
    <r>
      <rPr>
        <sz val="10"/>
        <rFont val="宋体"/>
        <charset val="134"/>
      </rPr>
      <t>梁念超佛山市南海区西樵镇太平三角塘伯平街</t>
    </r>
    <r>
      <rPr>
        <sz val="10"/>
        <rFont val="Times New Roman"/>
        <charset val="134"/>
      </rPr>
      <t>36</t>
    </r>
    <r>
      <rPr>
        <sz val="10"/>
        <rFont val="宋体"/>
        <charset val="134"/>
      </rPr>
      <t>号之二</t>
    </r>
    <r>
      <rPr>
        <sz val="10"/>
        <rFont val="Times New Roman"/>
        <charset val="134"/>
      </rPr>
      <t>11.8</t>
    </r>
    <r>
      <rPr>
        <sz val="10"/>
        <rFont val="宋体"/>
        <charset val="134"/>
      </rPr>
      <t>千瓦分布式光伏发电项目</t>
    </r>
  </si>
  <si>
    <t>霍永强</t>
  </si>
  <si>
    <r>
      <rPr>
        <sz val="10"/>
        <rFont val="宋体"/>
        <charset val="134"/>
      </rPr>
      <t>霍永强佛山市南海区罗村街道罗村村罗东新村北</t>
    </r>
    <r>
      <rPr>
        <sz val="10"/>
        <rFont val="Times New Roman"/>
        <charset val="134"/>
      </rPr>
      <t>4</t>
    </r>
    <r>
      <rPr>
        <sz val="10"/>
        <rFont val="宋体"/>
        <charset val="134"/>
      </rPr>
      <t>巷</t>
    </r>
    <r>
      <rPr>
        <sz val="10"/>
        <rFont val="Times New Roman"/>
        <charset val="134"/>
      </rPr>
      <t>4</t>
    </r>
    <r>
      <rPr>
        <sz val="10"/>
        <rFont val="宋体"/>
        <charset val="134"/>
      </rPr>
      <t>号</t>
    </r>
    <r>
      <rPr>
        <sz val="10"/>
        <rFont val="Times New Roman"/>
        <charset val="134"/>
      </rPr>
      <t>7</t>
    </r>
    <r>
      <rPr>
        <sz val="10"/>
        <rFont val="宋体"/>
        <charset val="134"/>
      </rPr>
      <t>千瓦分布式光伏发电项目</t>
    </r>
  </si>
  <si>
    <t>杨金荣</t>
  </si>
  <si>
    <r>
      <rPr>
        <sz val="10"/>
        <rFont val="宋体"/>
        <charset val="134"/>
      </rPr>
      <t>杨金荣佛山市南海区罗村罗东新村北三巷</t>
    </r>
    <r>
      <rPr>
        <sz val="10"/>
        <rFont val="Times New Roman"/>
        <charset val="134"/>
      </rPr>
      <t>7</t>
    </r>
    <r>
      <rPr>
        <sz val="10"/>
        <rFont val="宋体"/>
        <charset val="134"/>
      </rPr>
      <t>号</t>
    </r>
    <r>
      <rPr>
        <sz val="10"/>
        <rFont val="Times New Roman"/>
        <charset val="134"/>
      </rPr>
      <t>9</t>
    </r>
    <r>
      <rPr>
        <sz val="10"/>
        <rFont val="宋体"/>
        <charset val="134"/>
      </rPr>
      <t>千瓦分布式光伏发电项目</t>
    </r>
  </si>
  <si>
    <t>谢文汉</t>
  </si>
  <si>
    <r>
      <rPr>
        <sz val="10"/>
        <rFont val="宋体"/>
        <charset val="134"/>
      </rPr>
      <t>谢文汉佛山市南海区大沥镇谢边谢边村大塘前街五巷</t>
    </r>
    <r>
      <rPr>
        <sz val="10"/>
        <rFont val="Times New Roman"/>
        <charset val="134"/>
      </rPr>
      <t>3</t>
    </r>
    <r>
      <rPr>
        <sz val="10"/>
        <rFont val="宋体"/>
        <charset val="134"/>
      </rPr>
      <t>号</t>
    </r>
    <r>
      <rPr>
        <sz val="10"/>
        <rFont val="Times New Roman"/>
        <charset val="134"/>
      </rPr>
      <t>5.83</t>
    </r>
    <r>
      <rPr>
        <sz val="10"/>
        <rFont val="宋体"/>
        <charset val="134"/>
      </rPr>
      <t>千瓦分布式光伏发电项目</t>
    </r>
  </si>
  <si>
    <t>崔显辉</t>
  </si>
  <si>
    <r>
      <rPr>
        <sz val="10"/>
        <rFont val="宋体"/>
        <charset val="134"/>
      </rPr>
      <t>崔显辉佛山市南海区九江镇南金田心村大街中华巷</t>
    </r>
    <r>
      <rPr>
        <sz val="10"/>
        <rFont val="Times New Roman"/>
        <charset val="134"/>
      </rPr>
      <t>4</t>
    </r>
    <r>
      <rPr>
        <sz val="10"/>
        <rFont val="宋体"/>
        <charset val="134"/>
      </rPr>
      <t>号</t>
    </r>
    <r>
      <rPr>
        <sz val="10"/>
        <rFont val="Times New Roman"/>
        <charset val="134"/>
      </rPr>
      <t>5.3</t>
    </r>
    <r>
      <rPr>
        <sz val="10"/>
        <rFont val="宋体"/>
        <charset val="134"/>
      </rPr>
      <t>千瓦分布式光伏发电项目</t>
    </r>
  </si>
  <si>
    <t>陈炳新</t>
  </si>
  <si>
    <r>
      <rPr>
        <sz val="10"/>
        <rFont val="宋体"/>
        <charset val="134"/>
      </rPr>
      <t>陈炳新佛山市南海区桂城街平西社区聚贤九丈巷</t>
    </r>
    <r>
      <rPr>
        <sz val="10"/>
        <rFont val="Times New Roman"/>
        <charset val="134"/>
      </rPr>
      <t>17</t>
    </r>
    <r>
      <rPr>
        <sz val="10"/>
        <rFont val="宋体"/>
        <charset val="134"/>
      </rPr>
      <t>号</t>
    </r>
    <r>
      <rPr>
        <sz val="10"/>
        <rFont val="Times New Roman"/>
        <charset val="134"/>
      </rPr>
      <t>6.84</t>
    </r>
    <r>
      <rPr>
        <sz val="10"/>
        <rFont val="宋体"/>
        <charset val="134"/>
      </rPr>
      <t>千瓦分布式光伏发电项目</t>
    </r>
  </si>
  <si>
    <t>何柳英</t>
  </si>
  <si>
    <r>
      <rPr>
        <sz val="10"/>
        <rFont val="宋体"/>
        <charset val="134"/>
      </rPr>
      <t>何柳英佛山市南海区桂城街东二新村</t>
    </r>
    <r>
      <rPr>
        <sz val="10"/>
        <rFont val="Times New Roman"/>
        <charset val="134"/>
      </rPr>
      <t>132</t>
    </r>
    <r>
      <rPr>
        <sz val="10"/>
        <rFont val="宋体"/>
        <charset val="134"/>
      </rPr>
      <t>号</t>
    </r>
    <r>
      <rPr>
        <sz val="10"/>
        <rFont val="Times New Roman"/>
        <charset val="134"/>
      </rPr>
      <t>17.28</t>
    </r>
    <r>
      <rPr>
        <sz val="10"/>
        <rFont val="宋体"/>
        <charset val="134"/>
      </rPr>
      <t>千瓦分布式光伏发电项目</t>
    </r>
  </si>
  <si>
    <t>李兰</t>
  </si>
  <si>
    <r>
      <rPr>
        <sz val="10"/>
        <rFont val="宋体"/>
        <charset val="134"/>
      </rPr>
      <t>李兰佛山市南海区大沥镇盐步龙涌村龙二新村</t>
    </r>
    <r>
      <rPr>
        <sz val="10"/>
        <rFont val="Times New Roman"/>
        <charset val="134"/>
      </rPr>
      <t>12</t>
    </r>
    <r>
      <rPr>
        <sz val="10"/>
        <rFont val="宋体"/>
        <charset val="134"/>
      </rPr>
      <t>号</t>
    </r>
    <r>
      <rPr>
        <sz val="10"/>
        <rFont val="Times New Roman"/>
        <charset val="134"/>
      </rPr>
      <t>5.67</t>
    </r>
    <r>
      <rPr>
        <sz val="10"/>
        <rFont val="宋体"/>
        <charset val="134"/>
      </rPr>
      <t>千瓦分布式光伏发电项目</t>
    </r>
  </si>
  <si>
    <r>
      <rPr>
        <sz val="10"/>
        <rFont val="宋体"/>
        <charset val="134"/>
      </rPr>
      <t>蔡应球佛山市南海区狮山镇白沙桥村蔡家村民小组第一巷</t>
    </r>
    <r>
      <rPr>
        <sz val="10"/>
        <rFont val="Times New Roman"/>
        <charset val="134"/>
      </rPr>
      <t>10</t>
    </r>
    <r>
      <rPr>
        <sz val="10"/>
        <rFont val="宋体"/>
        <charset val="134"/>
      </rPr>
      <t>号</t>
    </r>
    <r>
      <rPr>
        <sz val="10"/>
        <rFont val="Times New Roman"/>
        <charset val="134"/>
      </rPr>
      <t>9.45</t>
    </r>
    <r>
      <rPr>
        <sz val="10"/>
        <rFont val="宋体"/>
        <charset val="134"/>
      </rPr>
      <t>千瓦分布式光伏发电项目</t>
    </r>
  </si>
  <si>
    <r>
      <rPr>
        <sz val="10"/>
        <rFont val="宋体"/>
        <charset val="134"/>
      </rPr>
      <t>何洛锡佛山市南海区桂城街东二村西约大街北</t>
    </r>
    <r>
      <rPr>
        <sz val="10"/>
        <rFont val="Times New Roman"/>
        <charset val="134"/>
      </rPr>
      <t>B</t>
    </r>
    <r>
      <rPr>
        <sz val="10"/>
        <rFont val="宋体"/>
        <charset val="134"/>
      </rPr>
      <t>区</t>
    </r>
    <r>
      <rPr>
        <sz val="10"/>
        <rFont val="Times New Roman"/>
        <charset val="134"/>
      </rPr>
      <t>103</t>
    </r>
    <r>
      <rPr>
        <sz val="10"/>
        <rFont val="宋体"/>
        <charset val="134"/>
      </rPr>
      <t>号</t>
    </r>
    <r>
      <rPr>
        <sz val="10"/>
        <rFont val="Times New Roman"/>
        <charset val="134"/>
      </rPr>
      <t>13.5</t>
    </r>
    <r>
      <rPr>
        <sz val="10"/>
        <rFont val="宋体"/>
        <charset val="134"/>
      </rPr>
      <t>千瓦分布式光伏发电项目</t>
    </r>
  </si>
  <si>
    <t>陈添华</t>
  </si>
  <si>
    <r>
      <rPr>
        <sz val="10"/>
        <rFont val="宋体"/>
        <charset val="134"/>
      </rPr>
      <t>陈添华佛山市南海区大沥镇盐步东秀聚龙村</t>
    </r>
    <r>
      <rPr>
        <sz val="10"/>
        <rFont val="Times New Roman"/>
        <charset val="134"/>
      </rPr>
      <t>131</t>
    </r>
    <r>
      <rPr>
        <sz val="10"/>
        <rFont val="宋体"/>
        <charset val="134"/>
      </rPr>
      <t>号</t>
    </r>
    <r>
      <rPr>
        <sz val="10"/>
        <rFont val="Times New Roman"/>
        <charset val="134"/>
      </rPr>
      <t>6.48</t>
    </r>
    <r>
      <rPr>
        <sz val="10"/>
        <rFont val="宋体"/>
        <charset val="134"/>
      </rPr>
      <t>千瓦分布式光伏发电项目</t>
    </r>
  </si>
  <si>
    <t>邓国雄</t>
  </si>
  <si>
    <r>
      <rPr>
        <sz val="10"/>
        <rFont val="宋体"/>
        <charset val="134"/>
      </rPr>
      <t>邓国雄佛山市南海区罗村上柏邓边村新村</t>
    </r>
    <r>
      <rPr>
        <sz val="10"/>
        <rFont val="Times New Roman"/>
        <charset val="134"/>
      </rPr>
      <t>1</t>
    </r>
    <r>
      <rPr>
        <sz val="10"/>
        <rFont val="宋体"/>
        <charset val="134"/>
      </rPr>
      <t>街</t>
    </r>
    <r>
      <rPr>
        <sz val="10"/>
        <rFont val="Times New Roman"/>
        <charset val="134"/>
      </rPr>
      <t>2</t>
    </r>
    <r>
      <rPr>
        <sz val="10"/>
        <rFont val="宋体"/>
        <charset val="134"/>
      </rPr>
      <t>巷</t>
    </r>
    <r>
      <rPr>
        <sz val="10"/>
        <rFont val="Times New Roman"/>
        <charset val="134"/>
      </rPr>
      <t>1</t>
    </r>
    <r>
      <rPr>
        <sz val="10"/>
        <rFont val="宋体"/>
        <charset val="134"/>
      </rPr>
      <t>号</t>
    </r>
    <r>
      <rPr>
        <sz val="10"/>
        <rFont val="Times New Roman"/>
        <charset val="134"/>
      </rPr>
      <t>11.97</t>
    </r>
    <r>
      <rPr>
        <sz val="10"/>
        <rFont val="宋体"/>
        <charset val="134"/>
      </rPr>
      <t>千瓦分布式光伏发电项目</t>
    </r>
  </si>
  <si>
    <t>邵志坚</t>
  </si>
  <si>
    <r>
      <rPr>
        <sz val="10"/>
        <rFont val="宋体"/>
        <charset val="134"/>
      </rPr>
      <t>邵志坚佛山市南海区大沥镇盐步庵前村霞露后</t>
    </r>
    <r>
      <rPr>
        <sz val="10"/>
        <rFont val="Times New Roman"/>
        <charset val="134"/>
      </rPr>
      <t>30</t>
    </r>
    <r>
      <rPr>
        <sz val="10"/>
        <rFont val="宋体"/>
        <charset val="134"/>
      </rPr>
      <t>号</t>
    </r>
    <r>
      <rPr>
        <sz val="10"/>
        <rFont val="Times New Roman"/>
        <charset val="134"/>
      </rPr>
      <t>11.66</t>
    </r>
    <r>
      <rPr>
        <sz val="10"/>
        <rFont val="宋体"/>
        <charset val="134"/>
      </rPr>
      <t>千瓦分布式光伏发电项目</t>
    </r>
  </si>
  <si>
    <t>丁锦娣</t>
  </si>
  <si>
    <r>
      <rPr>
        <sz val="10"/>
        <rFont val="宋体"/>
        <charset val="134"/>
      </rPr>
      <t>丁锦娣佛山市南海区大沥镇盐步东秀官田新村</t>
    </r>
    <r>
      <rPr>
        <sz val="10"/>
        <rFont val="Times New Roman"/>
        <charset val="134"/>
      </rPr>
      <t>97</t>
    </r>
    <r>
      <rPr>
        <sz val="10"/>
        <rFont val="宋体"/>
        <charset val="134"/>
      </rPr>
      <t>号</t>
    </r>
    <r>
      <rPr>
        <sz val="10"/>
        <rFont val="Times New Roman"/>
        <charset val="134"/>
      </rPr>
      <t>11.92</t>
    </r>
    <r>
      <rPr>
        <sz val="10"/>
        <rFont val="宋体"/>
        <charset val="134"/>
      </rPr>
      <t>千瓦分布式光伏发电项目</t>
    </r>
  </si>
  <si>
    <t>邓碧意</t>
  </si>
  <si>
    <r>
      <rPr>
        <sz val="10"/>
        <rFont val="宋体"/>
        <charset val="134"/>
      </rPr>
      <t>邓碧意佛山市南海区里水镇得胜村委中隅成泽东</t>
    </r>
    <r>
      <rPr>
        <sz val="10"/>
        <rFont val="Times New Roman"/>
        <charset val="134"/>
      </rPr>
      <t>3</t>
    </r>
    <r>
      <rPr>
        <sz val="10"/>
        <rFont val="宋体"/>
        <charset val="134"/>
      </rPr>
      <t>号</t>
    </r>
    <r>
      <rPr>
        <sz val="10"/>
        <rFont val="Times New Roman"/>
        <charset val="134"/>
      </rPr>
      <t>11.925</t>
    </r>
    <r>
      <rPr>
        <sz val="10"/>
        <rFont val="宋体"/>
        <charset val="134"/>
      </rPr>
      <t>千瓦分布式光伏发电项目</t>
    </r>
  </si>
  <si>
    <t>黄远宏</t>
  </si>
  <si>
    <r>
      <rPr>
        <sz val="10"/>
        <rFont val="宋体"/>
        <charset val="134"/>
      </rPr>
      <t>黄远宏佛山市南海区丹灶镇罗行塘口大街</t>
    </r>
    <r>
      <rPr>
        <sz val="10"/>
        <rFont val="Times New Roman"/>
        <charset val="134"/>
      </rPr>
      <t>31</t>
    </r>
    <r>
      <rPr>
        <sz val="10"/>
        <rFont val="宋体"/>
        <charset val="134"/>
      </rPr>
      <t>巷</t>
    </r>
    <r>
      <rPr>
        <sz val="10"/>
        <rFont val="Times New Roman"/>
        <charset val="134"/>
      </rPr>
      <t>6</t>
    </r>
    <r>
      <rPr>
        <sz val="10"/>
        <rFont val="宋体"/>
        <charset val="134"/>
      </rPr>
      <t>号</t>
    </r>
    <r>
      <rPr>
        <sz val="10"/>
        <rFont val="Times New Roman"/>
        <charset val="134"/>
      </rPr>
      <t>8.55</t>
    </r>
    <r>
      <rPr>
        <sz val="10"/>
        <rFont val="宋体"/>
        <charset val="134"/>
      </rPr>
      <t>千瓦分布式光伏发电项目</t>
    </r>
  </si>
  <si>
    <t>郑惠贤</t>
  </si>
  <si>
    <r>
      <rPr>
        <sz val="10"/>
        <rFont val="宋体"/>
        <charset val="134"/>
      </rPr>
      <t>郑惠贤佛山市南海区里水镇得胜幸福新村北五巷</t>
    </r>
    <r>
      <rPr>
        <sz val="10"/>
        <rFont val="Times New Roman"/>
        <charset val="134"/>
      </rPr>
      <t>18</t>
    </r>
    <r>
      <rPr>
        <sz val="10"/>
        <rFont val="宋体"/>
        <charset val="134"/>
      </rPr>
      <t>号</t>
    </r>
    <r>
      <rPr>
        <sz val="10"/>
        <rFont val="Times New Roman"/>
        <charset val="134"/>
      </rPr>
      <t>8.48</t>
    </r>
    <r>
      <rPr>
        <sz val="10"/>
        <rFont val="宋体"/>
        <charset val="134"/>
      </rPr>
      <t>千瓦分布式光伏发电项目</t>
    </r>
  </si>
  <si>
    <t>杨海文</t>
  </si>
  <si>
    <r>
      <rPr>
        <sz val="10"/>
        <rFont val="宋体"/>
        <charset val="134"/>
      </rPr>
      <t>杨海文佛山市南海区罗村街道罗东新村北四巷</t>
    </r>
    <r>
      <rPr>
        <sz val="10"/>
        <rFont val="Times New Roman"/>
        <charset val="134"/>
      </rPr>
      <t>2</t>
    </r>
    <r>
      <rPr>
        <sz val="10"/>
        <rFont val="宋体"/>
        <charset val="134"/>
      </rPr>
      <t>号</t>
    </r>
    <r>
      <rPr>
        <sz val="10"/>
        <rFont val="Times New Roman"/>
        <charset val="134"/>
      </rPr>
      <t>11.2</t>
    </r>
    <r>
      <rPr>
        <sz val="10"/>
        <rFont val="宋体"/>
        <charset val="134"/>
      </rPr>
      <t>千瓦分布式光伏发电项目</t>
    </r>
  </si>
  <si>
    <t>杨发祥</t>
  </si>
  <si>
    <r>
      <rPr>
        <sz val="10"/>
        <rFont val="宋体"/>
        <charset val="134"/>
      </rPr>
      <t>杨发祥佛山市南海区狮山镇罗村罗东旧村涌边街</t>
    </r>
    <r>
      <rPr>
        <sz val="10"/>
        <rFont val="Times New Roman"/>
        <charset val="134"/>
      </rPr>
      <t>16</t>
    </r>
    <r>
      <rPr>
        <sz val="10"/>
        <rFont val="宋体"/>
        <charset val="134"/>
      </rPr>
      <t>号</t>
    </r>
    <r>
      <rPr>
        <sz val="10"/>
        <rFont val="Times New Roman"/>
        <charset val="134"/>
      </rPr>
      <t>12.96</t>
    </r>
    <r>
      <rPr>
        <sz val="10"/>
        <rFont val="宋体"/>
        <charset val="134"/>
      </rPr>
      <t>千瓦分布式光伏发电项目</t>
    </r>
  </si>
  <si>
    <t>曾少萍</t>
  </si>
  <si>
    <r>
      <rPr>
        <sz val="10"/>
        <rFont val="宋体"/>
        <charset val="134"/>
      </rPr>
      <t>曾少萍佛山市南海区桂城街岗社区北约第五住宅区</t>
    </r>
    <r>
      <rPr>
        <sz val="10"/>
        <rFont val="Times New Roman"/>
        <charset val="134"/>
      </rPr>
      <t>96</t>
    </r>
    <r>
      <rPr>
        <sz val="10"/>
        <rFont val="宋体"/>
        <charset val="134"/>
      </rPr>
      <t>号之一</t>
    </r>
    <r>
      <rPr>
        <sz val="10"/>
        <rFont val="Times New Roman"/>
        <charset val="134"/>
      </rPr>
      <t>10</t>
    </r>
    <r>
      <rPr>
        <sz val="10"/>
        <rFont val="宋体"/>
        <charset val="134"/>
      </rPr>
      <t>千瓦分布式光伏发电项目</t>
    </r>
  </si>
  <si>
    <t>彭惠霞</t>
  </si>
  <si>
    <r>
      <rPr>
        <sz val="10"/>
        <rFont val="宋体"/>
        <charset val="134"/>
      </rPr>
      <t>梁钜材佛山市南海区桂城街道石一村西大基新村</t>
    </r>
    <r>
      <rPr>
        <sz val="10"/>
        <rFont val="Times New Roman"/>
        <charset val="134"/>
      </rPr>
      <t>33</t>
    </r>
    <r>
      <rPr>
        <sz val="10"/>
        <rFont val="宋体"/>
        <charset val="134"/>
      </rPr>
      <t>号</t>
    </r>
    <r>
      <rPr>
        <sz val="10"/>
        <rFont val="Times New Roman"/>
        <charset val="134"/>
      </rPr>
      <t>16.2</t>
    </r>
    <r>
      <rPr>
        <sz val="10"/>
        <rFont val="宋体"/>
        <charset val="134"/>
      </rPr>
      <t>千瓦分布式光伏发电项目</t>
    </r>
  </si>
  <si>
    <t>梁礼法</t>
  </si>
  <si>
    <r>
      <rPr>
        <sz val="10"/>
        <rFont val="宋体"/>
        <charset val="134"/>
      </rPr>
      <t>梁礼法佛山市南海区西樵镇崇南斗头村八组正华里</t>
    </r>
    <r>
      <rPr>
        <sz val="10"/>
        <rFont val="Times New Roman"/>
        <charset val="134"/>
      </rPr>
      <t>28</t>
    </r>
    <r>
      <rPr>
        <sz val="10"/>
        <rFont val="宋体"/>
        <charset val="134"/>
      </rPr>
      <t>号</t>
    </r>
    <r>
      <rPr>
        <sz val="10"/>
        <rFont val="Times New Roman"/>
        <charset val="134"/>
      </rPr>
      <t>14</t>
    </r>
    <r>
      <rPr>
        <sz val="10"/>
        <rFont val="宋体"/>
        <charset val="134"/>
      </rPr>
      <t>千瓦分布式光伏发电项目</t>
    </r>
  </si>
  <si>
    <t>梁广廉</t>
  </si>
  <si>
    <t>陈侵桂</t>
  </si>
  <si>
    <r>
      <rPr>
        <sz val="10"/>
        <rFont val="宋体"/>
        <charset val="134"/>
      </rPr>
      <t>符钜贤佛山市南海区丹灶镇沙滘村符家街七巷</t>
    </r>
    <r>
      <rPr>
        <sz val="10"/>
        <rFont val="Times New Roman"/>
        <charset val="134"/>
      </rPr>
      <t>9</t>
    </r>
    <r>
      <rPr>
        <sz val="10"/>
        <rFont val="宋体"/>
        <charset val="134"/>
      </rPr>
      <t>号</t>
    </r>
    <r>
      <rPr>
        <sz val="10"/>
        <rFont val="Times New Roman"/>
        <charset val="134"/>
      </rPr>
      <t>8.4</t>
    </r>
    <r>
      <rPr>
        <sz val="10"/>
        <rFont val="宋体"/>
        <charset val="134"/>
      </rPr>
      <t>千瓦分布式光伏发电项目</t>
    </r>
  </si>
  <si>
    <t>罗柳开</t>
  </si>
  <si>
    <r>
      <rPr>
        <sz val="10"/>
        <rFont val="宋体"/>
        <charset val="134"/>
      </rPr>
      <t>罗柳开佛山市南海区桂城街中区社区涌源南街十巷</t>
    </r>
    <r>
      <rPr>
        <sz val="10"/>
        <rFont val="Times New Roman"/>
        <charset val="134"/>
      </rPr>
      <t>14</t>
    </r>
    <r>
      <rPr>
        <sz val="10"/>
        <rFont val="宋体"/>
        <charset val="134"/>
      </rPr>
      <t>号</t>
    </r>
    <r>
      <rPr>
        <sz val="10"/>
        <rFont val="Times New Roman"/>
        <charset val="134"/>
      </rPr>
      <t>12.39</t>
    </r>
    <r>
      <rPr>
        <sz val="10"/>
        <rFont val="宋体"/>
        <charset val="134"/>
      </rPr>
      <t>千瓦分布式光伏发电项目</t>
    </r>
  </si>
  <si>
    <t>陈注明</t>
  </si>
  <si>
    <r>
      <rPr>
        <sz val="10"/>
        <rFont val="宋体"/>
        <charset val="134"/>
      </rPr>
      <t>陈注明佛山市南海区九江镇上东奇山村东风队</t>
    </r>
    <r>
      <rPr>
        <sz val="10"/>
        <rFont val="Times New Roman"/>
        <charset val="134"/>
      </rPr>
      <t>163</t>
    </r>
    <r>
      <rPr>
        <sz val="10"/>
        <rFont val="宋体"/>
        <charset val="134"/>
      </rPr>
      <t>号</t>
    </r>
    <r>
      <rPr>
        <sz val="10"/>
        <rFont val="Times New Roman"/>
        <charset val="134"/>
      </rPr>
      <t>3.6</t>
    </r>
    <r>
      <rPr>
        <sz val="10"/>
        <rFont val="宋体"/>
        <charset val="134"/>
      </rPr>
      <t>千瓦分布式光伏发电项目</t>
    </r>
  </si>
  <si>
    <t>汪日亮</t>
  </si>
  <si>
    <r>
      <rPr>
        <sz val="10"/>
        <rFont val="宋体"/>
        <charset val="134"/>
      </rPr>
      <t>汪日亮佛山市南海区桂城街道桂澜路桂海花园一期二区</t>
    </r>
    <r>
      <rPr>
        <sz val="10"/>
        <rFont val="Times New Roman"/>
        <charset val="134"/>
      </rPr>
      <t>6</t>
    </r>
    <r>
      <rPr>
        <sz val="10"/>
        <rFont val="宋体"/>
        <charset val="134"/>
      </rPr>
      <t>号</t>
    </r>
    <r>
      <rPr>
        <sz val="10"/>
        <rFont val="Times New Roman"/>
        <charset val="134"/>
      </rPr>
      <t>14.25</t>
    </r>
    <r>
      <rPr>
        <sz val="10"/>
        <rFont val="宋体"/>
        <charset val="134"/>
      </rPr>
      <t>千瓦分布式光伏发电项目</t>
    </r>
  </si>
  <si>
    <t>周耀明</t>
  </si>
  <si>
    <r>
      <rPr>
        <sz val="10"/>
        <rFont val="宋体"/>
        <charset val="134"/>
      </rPr>
      <t>周耀明佛山市南海区里水镇石塘上社新区二巷</t>
    </r>
    <r>
      <rPr>
        <sz val="10"/>
        <rFont val="Times New Roman"/>
        <charset val="134"/>
      </rPr>
      <t>1</t>
    </r>
    <r>
      <rPr>
        <sz val="10"/>
        <rFont val="宋体"/>
        <charset val="134"/>
      </rPr>
      <t>号</t>
    </r>
    <r>
      <rPr>
        <sz val="10"/>
        <rFont val="Times New Roman"/>
        <charset val="134"/>
      </rPr>
      <t>12.72</t>
    </r>
    <r>
      <rPr>
        <sz val="10"/>
        <rFont val="宋体"/>
        <charset val="134"/>
      </rPr>
      <t>千瓦分布式光伏发电项目</t>
    </r>
  </si>
  <si>
    <r>
      <rPr>
        <sz val="10"/>
        <rFont val="宋体"/>
        <charset val="134"/>
      </rPr>
      <t>冯啟彬佛山市南海区西樵镇华夏村六社五甲村东街</t>
    </r>
    <r>
      <rPr>
        <sz val="10"/>
        <rFont val="Times New Roman"/>
        <charset val="134"/>
      </rPr>
      <t>2</t>
    </r>
    <r>
      <rPr>
        <sz val="10"/>
        <rFont val="宋体"/>
        <charset val="134"/>
      </rPr>
      <t>号</t>
    </r>
    <r>
      <rPr>
        <sz val="10"/>
        <rFont val="Times New Roman"/>
        <charset val="134"/>
      </rPr>
      <t>4</t>
    </r>
    <r>
      <rPr>
        <sz val="10"/>
        <rFont val="宋体"/>
        <charset val="134"/>
      </rPr>
      <t>千瓦分布式光伏发电项目</t>
    </r>
  </si>
  <si>
    <t>曹锦辉</t>
  </si>
  <si>
    <r>
      <rPr>
        <sz val="10"/>
        <rFont val="宋体"/>
        <charset val="134"/>
      </rPr>
      <t>曹锦辉佛山市南海区大沥镇凤池凤西新区富强五路</t>
    </r>
    <r>
      <rPr>
        <sz val="10"/>
        <rFont val="Times New Roman"/>
        <charset val="134"/>
      </rPr>
      <t>16</t>
    </r>
    <r>
      <rPr>
        <sz val="10"/>
        <rFont val="宋体"/>
        <charset val="134"/>
      </rPr>
      <t>号</t>
    </r>
    <r>
      <rPr>
        <sz val="10"/>
        <rFont val="Times New Roman"/>
        <charset val="134"/>
      </rPr>
      <t>11.115</t>
    </r>
    <r>
      <rPr>
        <sz val="10"/>
        <rFont val="宋体"/>
        <charset val="134"/>
      </rPr>
      <t>千瓦分布式光伏发电项目</t>
    </r>
  </si>
  <si>
    <t>孔庆贺</t>
  </si>
  <si>
    <r>
      <rPr>
        <sz val="10"/>
        <rFont val="宋体"/>
        <charset val="134"/>
      </rPr>
      <t>孔庆贺佛山市南海区大沥镇沥北坎东村新区二巷</t>
    </r>
    <r>
      <rPr>
        <sz val="10"/>
        <rFont val="Times New Roman"/>
        <charset val="134"/>
      </rPr>
      <t>5</t>
    </r>
    <r>
      <rPr>
        <sz val="10"/>
        <rFont val="宋体"/>
        <charset val="134"/>
      </rPr>
      <t>号</t>
    </r>
    <r>
      <rPr>
        <sz val="10"/>
        <rFont val="Times New Roman"/>
        <charset val="134"/>
      </rPr>
      <t>15</t>
    </r>
    <r>
      <rPr>
        <sz val="10"/>
        <rFont val="宋体"/>
        <charset val="134"/>
      </rPr>
      <t>千瓦分布式光伏发电项目</t>
    </r>
  </si>
  <si>
    <t>周卓生</t>
  </si>
  <si>
    <r>
      <rPr>
        <sz val="10"/>
        <rFont val="宋体"/>
        <charset val="134"/>
      </rPr>
      <t>周卓生佛山市南海区狮山镇永和鹧鸪坑村东壁里十四巷</t>
    </r>
    <r>
      <rPr>
        <sz val="10"/>
        <rFont val="Times New Roman"/>
        <charset val="134"/>
      </rPr>
      <t>3</t>
    </r>
    <r>
      <rPr>
        <sz val="10"/>
        <rFont val="宋体"/>
        <charset val="134"/>
      </rPr>
      <t>号</t>
    </r>
    <r>
      <rPr>
        <sz val="10"/>
        <rFont val="Times New Roman"/>
        <charset val="134"/>
      </rPr>
      <t>9.8</t>
    </r>
    <r>
      <rPr>
        <sz val="10"/>
        <rFont val="宋体"/>
        <charset val="134"/>
      </rPr>
      <t>千瓦分布式光伏发电项目</t>
    </r>
  </si>
  <si>
    <t>李海威</t>
  </si>
  <si>
    <r>
      <rPr>
        <sz val="10"/>
        <rFont val="宋体"/>
        <charset val="134"/>
      </rPr>
      <t>李海威佛山市南海区狮山镇高边璜溪村吉祥八巷</t>
    </r>
    <r>
      <rPr>
        <sz val="10"/>
        <rFont val="Times New Roman"/>
        <charset val="134"/>
      </rPr>
      <t>4</t>
    </r>
    <r>
      <rPr>
        <sz val="10"/>
        <rFont val="宋体"/>
        <charset val="134"/>
      </rPr>
      <t>号</t>
    </r>
    <r>
      <rPr>
        <sz val="10"/>
        <rFont val="Times New Roman"/>
        <charset val="134"/>
      </rPr>
      <t>25.365</t>
    </r>
    <r>
      <rPr>
        <sz val="10"/>
        <rFont val="宋体"/>
        <charset val="134"/>
      </rPr>
      <t>千瓦分布式光伏发电项目</t>
    </r>
  </si>
  <si>
    <t>叶卓祺</t>
  </si>
  <si>
    <r>
      <rPr>
        <sz val="10"/>
        <rFont val="宋体"/>
        <charset val="134"/>
      </rPr>
      <t>谭燕玲佛山市南海区狮山镇颜峰泗和村泗和新宅区</t>
    </r>
    <r>
      <rPr>
        <sz val="10"/>
        <rFont val="Times New Roman"/>
        <charset val="134"/>
      </rPr>
      <t>2</t>
    </r>
    <r>
      <rPr>
        <sz val="10"/>
        <rFont val="宋体"/>
        <charset val="134"/>
      </rPr>
      <t>号</t>
    </r>
    <r>
      <rPr>
        <sz val="10"/>
        <rFont val="Times New Roman"/>
        <charset val="134"/>
      </rPr>
      <t>20</t>
    </r>
    <r>
      <rPr>
        <sz val="10"/>
        <rFont val="宋体"/>
        <charset val="134"/>
      </rPr>
      <t>千瓦分布式光伏发电项目</t>
    </r>
  </si>
  <si>
    <t>谭燕玲</t>
  </si>
  <si>
    <r>
      <rPr>
        <sz val="10"/>
        <rFont val="宋体"/>
        <charset val="134"/>
      </rPr>
      <t>梁庆驹佛山市南海区西樵镇崇南北华新村宝福街</t>
    </r>
    <r>
      <rPr>
        <sz val="10"/>
        <rFont val="Times New Roman"/>
        <charset val="134"/>
      </rPr>
      <t>4</t>
    </r>
    <r>
      <rPr>
        <sz val="10"/>
        <rFont val="宋体"/>
        <charset val="134"/>
      </rPr>
      <t>号</t>
    </r>
    <r>
      <rPr>
        <sz val="10"/>
        <rFont val="Times New Roman"/>
        <charset val="134"/>
      </rPr>
      <t>19.875</t>
    </r>
    <r>
      <rPr>
        <sz val="10"/>
        <rFont val="宋体"/>
        <charset val="134"/>
      </rPr>
      <t>千瓦分布式光伏发电项目</t>
    </r>
  </si>
  <si>
    <t>麦巧奋</t>
  </si>
  <si>
    <r>
      <rPr>
        <sz val="10"/>
        <rFont val="宋体"/>
        <charset val="134"/>
      </rPr>
      <t>麦巧奋佛山市南海区西樵镇西樵村委会吉水新村八街</t>
    </r>
    <r>
      <rPr>
        <sz val="10"/>
        <rFont val="Times New Roman"/>
        <charset val="134"/>
      </rPr>
      <t>13</t>
    </r>
    <r>
      <rPr>
        <sz val="10"/>
        <rFont val="宋体"/>
        <charset val="134"/>
      </rPr>
      <t>号</t>
    </r>
    <r>
      <rPr>
        <sz val="10"/>
        <rFont val="Times New Roman"/>
        <charset val="134"/>
      </rPr>
      <t>13.5</t>
    </r>
    <r>
      <rPr>
        <sz val="10"/>
        <rFont val="宋体"/>
        <charset val="134"/>
      </rPr>
      <t>千瓦分布式光伏发电项目</t>
    </r>
  </si>
  <si>
    <t>麦广仲</t>
  </si>
  <si>
    <t>佛山市盈圣包装有限公司</t>
  </si>
  <si>
    <r>
      <rPr>
        <sz val="10"/>
        <rFont val="宋体"/>
        <charset val="134"/>
      </rPr>
      <t>佛山市盈圣包装有限公司</t>
    </r>
    <r>
      <rPr>
        <sz val="10"/>
        <rFont val="Times New Roman"/>
        <charset val="134"/>
      </rPr>
      <t>150</t>
    </r>
    <r>
      <rPr>
        <sz val="10"/>
        <rFont val="宋体"/>
        <charset val="134"/>
      </rPr>
      <t>千瓦分布式光伏发电项目</t>
    </r>
  </si>
  <si>
    <t>刘亨衍</t>
  </si>
  <si>
    <r>
      <rPr>
        <sz val="10"/>
        <rFont val="宋体"/>
        <charset val="134"/>
      </rPr>
      <t>刘亨衍佛山市南海区西樵镇崇南南刘村七巷</t>
    </r>
    <r>
      <rPr>
        <sz val="10"/>
        <rFont val="Times New Roman"/>
        <charset val="134"/>
      </rPr>
      <t>3</t>
    </r>
    <r>
      <rPr>
        <sz val="10"/>
        <rFont val="宋体"/>
        <charset val="134"/>
      </rPr>
      <t>号</t>
    </r>
    <r>
      <rPr>
        <sz val="10"/>
        <rFont val="Times New Roman"/>
        <charset val="134"/>
      </rPr>
      <t>10.15</t>
    </r>
    <r>
      <rPr>
        <sz val="10"/>
        <rFont val="宋体"/>
        <charset val="134"/>
      </rPr>
      <t>千瓦分布式光伏发电项目</t>
    </r>
  </si>
  <si>
    <t>潘汝佳</t>
  </si>
  <si>
    <r>
      <rPr>
        <sz val="10"/>
        <rFont val="宋体"/>
        <charset val="134"/>
      </rPr>
      <t>潘汝佳佛山市南海区西樵镇民乐福地新村大道</t>
    </r>
    <r>
      <rPr>
        <sz val="10"/>
        <rFont val="Times New Roman"/>
        <charset val="134"/>
      </rPr>
      <t>12</t>
    </r>
    <r>
      <rPr>
        <sz val="10"/>
        <rFont val="宋体"/>
        <charset val="134"/>
      </rPr>
      <t>号</t>
    </r>
    <r>
      <rPr>
        <sz val="10"/>
        <rFont val="Times New Roman"/>
        <charset val="134"/>
      </rPr>
      <t>18.76</t>
    </r>
    <r>
      <rPr>
        <sz val="10"/>
        <rFont val="宋体"/>
        <charset val="134"/>
      </rPr>
      <t>千瓦分布式光伏发电项目</t>
    </r>
  </si>
  <si>
    <t>张森胜</t>
  </si>
  <si>
    <r>
      <rPr>
        <sz val="10"/>
        <rFont val="宋体"/>
        <charset val="134"/>
      </rPr>
      <t>张森胜佛山市南海区狮山镇小塘狮岭管理区黄顶村张队</t>
    </r>
    <r>
      <rPr>
        <sz val="10"/>
        <rFont val="Times New Roman"/>
        <charset val="134"/>
      </rPr>
      <t>9</t>
    </r>
    <r>
      <rPr>
        <sz val="10"/>
        <rFont val="宋体"/>
        <charset val="134"/>
      </rPr>
      <t>巷</t>
    </r>
    <r>
      <rPr>
        <sz val="10"/>
        <rFont val="Times New Roman"/>
        <charset val="134"/>
      </rPr>
      <t>6</t>
    </r>
    <r>
      <rPr>
        <sz val="10"/>
        <rFont val="宋体"/>
        <charset val="134"/>
      </rPr>
      <t>号</t>
    </r>
    <r>
      <rPr>
        <sz val="10"/>
        <rFont val="Times New Roman"/>
        <charset val="134"/>
      </rPr>
      <t>11.48</t>
    </r>
    <r>
      <rPr>
        <sz val="10"/>
        <rFont val="宋体"/>
        <charset val="134"/>
      </rPr>
      <t>千瓦分布式光伏发电项目</t>
    </r>
  </si>
  <si>
    <t>李细泰</t>
  </si>
  <si>
    <r>
      <rPr>
        <sz val="10"/>
        <rFont val="宋体"/>
        <charset val="134"/>
      </rPr>
      <t>李细泰佛山市南海区狮山镇小塘新境桃元村三十巷</t>
    </r>
    <r>
      <rPr>
        <sz val="10"/>
        <rFont val="Times New Roman"/>
        <charset val="134"/>
      </rPr>
      <t>6</t>
    </r>
    <r>
      <rPr>
        <sz val="10"/>
        <rFont val="宋体"/>
        <charset val="134"/>
      </rPr>
      <t>号</t>
    </r>
    <r>
      <rPr>
        <sz val="10"/>
        <rFont val="Times New Roman"/>
        <charset val="134"/>
      </rPr>
      <t>19.5</t>
    </r>
    <r>
      <rPr>
        <sz val="10"/>
        <rFont val="宋体"/>
        <charset val="134"/>
      </rPr>
      <t>千瓦分布式光伏发电项目</t>
    </r>
  </si>
  <si>
    <t>潘作南</t>
  </si>
  <si>
    <r>
      <rPr>
        <sz val="10"/>
        <rFont val="宋体"/>
        <charset val="134"/>
      </rPr>
      <t>潘作南佛山市南海区九江镇河清二村工业小区</t>
    </r>
    <r>
      <rPr>
        <sz val="10"/>
        <rFont val="Times New Roman"/>
        <charset val="134"/>
      </rPr>
      <t>102</t>
    </r>
    <r>
      <rPr>
        <sz val="10"/>
        <rFont val="宋体"/>
        <charset val="134"/>
      </rPr>
      <t>号</t>
    </r>
    <r>
      <rPr>
        <sz val="10"/>
        <rFont val="Times New Roman"/>
        <charset val="134"/>
      </rPr>
      <t>18.6</t>
    </r>
    <r>
      <rPr>
        <sz val="10"/>
        <rFont val="宋体"/>
        <charset val="134"/>
      </rPr>
      <t>千瓦分布式光伏发电项目</t>
    </r>
  </si>
  <si>
    <r>
      <rPr>
        <sz val="10"/>
        <rFont val="宋体"/>
        <charset val="134"/>
      </rPr>
      <t>吴湛权佛山市南海区罗村联星旺边村迎龙一巷</t>
    </r>
    <r>
      <rPr>
        <sz val="10"/>
        <rFont val="Times New Roman"/>
        <charset val="134"/>
      </rPr>
      <t>4</t>
    </r>
    <r>
      <rPr>
        <sz val="10"/>
        <rFont val="宋体"/>
        <charset val="134"/>
      </rPr>
      <t>号</t>
    </r>
    <r>
      <rPr>
        <sz val="10"/>
        <rFont val="Times New Roman"/>
        <charset val="134"/>
      </rPr>
      <t>10.26</t>
    </r>
    <r>
      <rPr>
        <sz val="10"/>
        <rFont val="宋体"/>
        <charset val="134"/>
      </rPr>
      <t>千瓦分布式光伏发电项目</t>
    </r>
  </si>
  <si>
    <t>卢干捷</t>
  </si>
  <si>
    <r>
      <rPr>
        <sz val="10"/>
        <rFont val="宋体"/>
        <charset val="134"/>
      </rPr>
      <t>卢干捷佛山市南海区狮山镇松岗山南上漖西村明远巷</t>
    </r>
    <r>
      <rPr>
        <sz val="10"/>
        <rFont val="Times New Roman"/>
        <charset val="134"/>
      </rPr>
      <t>136</t>
    </r>
    <r>
      <rPr>
        <sz val="10"/>
        <rFont val="宋体"/>
        <charset val="134"/>
      </rPr>
      <t>号</t>
    </r>
    <r>
      <rPr>
        <sz val="10"/>
        <rFont val="Times New Roman"/>
        <charset val="134"/>
      </rPr>
      <t>15.12</t>
    </r>
    <r>
      <rPr>
        <sz val="10"/>
        <rFont val="宋体"/>
        <charset val="134"/>
      </rPr>
      <t>千瓦分布式光伏发电项目</t>
    </r>
  </si>
  <si>
    <t>邓冰冰</t>
  </si>
  <si>
    <r>
      <rPr>
        <sz val="10"/>
        <rFont val="宋体"/>
        <charset val="134"/>
      </rPr>
      <t>邓冰冰佛山市南海区里水镇和顺鲁岗沙洲村银海街三巷西</t>
    </r>
    <r>
      <rPr>
        <sz val="10"/>
        <rFont val="Times New Roman"/>
        <charset val="134"/>
      </rPr>
      <t>3</t>
    </r>
    <r>
      <rPr>
        <sz val="10"/>
        <rFont val="宋体"/>
        <charset val="134"/>
      </rPr>
      <t>号</t>
    </r>
    <r>
      <rPr>
        <sz val="10"/>
        <rFont val="Times New Roman"/>
        <charset val="134"/>
      </rPr>
      <t>15</t>
    </r>
    <r>
      <rPr>
        <sz val="10"/>
        <rFont val="宋体"/>
        <charset val="134"/>
      </rPr>
      <t>千瓦分布式光伏发电项目</t>
    </r>
  </si>
  <si>
    <t>孔宪威</t>
  </si>
  <si>
    <r>
      <rPr>
        <sz val="10"/>
        <rFont val="宋体"/>
        <charset val="134"/>
      </rPr>
      <t>孔宪威佛山市南海区狮山镇松岗石碣磷玉新村三巷</t>
    </r>
    <r>
      <rPr>
        <sz val="10"/>
        <rFont val="Times New Roman"/>
        <charset val="134"/>
      </rPr>
      <t>13</t>
    </r>
    <r>
      <rPr>
        <sz val="10"/>
        <rFont val="宋体"/>
        <charset val="134"/>
      </rPr>
      <t>号</t>
    </r>
    <r>
      <rPr>
        <sz val="10"/>
        <rFont val="Times New Roman"/>
        <charset val="134"/>
      </rPr>
      <t>11.7</t>
    </r>
    <r>
      <rPr>
        <sz val="10"/>
        <rFont val="宋体"/>
        <charset val="134"/>
      </rPr>
      <t>千瓦分布式光伏发电项目</t>
    </r>
  </si>
  <si>
    <t>芦锡佳</t>
  </si>
  <si>
    <r>
      <rPr>
        <sz val="10"/>
        <rFont val="宋体"/>
        <charset val="134"/>
      </rPr>
      <t>芦锡佳佛山市南海区桂城街平北社区新胜新村大街</t>
    </r>
    <r>
      <rPr>
        <sz val="10"/>
        <rFont val="Times New Roman"/>
        <charset val="134"/>
      </rPr>
      <t>3</t>
    </r>
    <r>
      <rPr>
        <sz val="10"/>
        <rFont val="宋体"/>
        <charset val="134"/>
      </rPr>
      <t>号</t>
    </r>
    <r>
      <rPr>
        <sz val="10"/>
        <rFont val="Times New Roman"/>
        <charset val="134"/>
      </rPr>
      <t>13</t>
    </r>
    <r>
      <rPr>
        <sz val="10"/>
        <rFont val="宋体"/>
        <charset val="134"/>
      </rPr>
      <t>千瓦分布式光伏发电项目</t>
    </r>
  </si>
  <si>
    <t>梁志文</t>
  </si>
  <si>
    <r>
      <rPr>
        <sz val="10"/>
        <rFont val="宋体"/>
        <charset val="134"/>
      </rPr>
      <t>梁志文佛山市南海区西樵镇崇南斗头村上华里</t>
    </r>
    <r>
      <rPr>
        <sz val="10"/>
        <rFont val="Times New Roman"/>
        <charset val="134"/>
      </rPr>
      <t>41</t>
    </r>
    <r>
      <rPr>
        <sz val="10"/>
        <rFont val="宋体"/>
        <charset val="134"/>
      </rPr>
      <t>号</t>
    </r>
    <r>
      <rPr>
        <sz val="10"/>
        <rFont val="Times New Roman"/>
        <charset val="134"/>
      </rPr>
      <t>9.6</t>
    </r>
    <r>
      <rPr>
        <sz val="10"/>
        <rFont val="宋体"/>
        <charset val="134"/>
      </rPr>
      <t>千瓦分布式光伏发电项目</t>
    </r>
  </si>
  <si>
    <t>吴淑意</t>
  </si>
  <si>
    <r>
      <rPr>
        <sz val="10"/>
        <rFont val="宋体"/>
        <charset val="134"/>
      </rPr>
      <t>吴淑意佛山市南海区里水镇红旗村红西队旧学校</t>
    </r>
    <r>
      <rPr>
        <sz val="10"/>
        <rFont val="Times New Roman"/>
        <charset val="134"/>
      </rPr>
      <t>1</t>
    </r>
    <r>
      <rPr>
        <sz val="10"/>
        <rFont val="宋体"/>
        <charset val="134"/>
      </rPr>
      <t>号</t>
    </r>
    <r>
      <rPr>
        <sz val="10"/>
        <rFont val="Times New Roman"/>
        <charset val="134"/>
      </rPr>
      <t>20.88</t>
    </r>
    <r>
      <rPr>
        <sz val="10"/>
        <rFont val="宋体"/>
        <charset val="134"/>
      </rPr>
      <t>千瓦分布式光伏发电项目</t>
    </r>
  </si>
  <si>
    <t>麦汝良</t>
  </si>
  <si>
    <r>
      <rPr>
        <sz val="10"/>
        <rFont val="宋体"/>
        <charset val="134"/>
      </rPr>
      <t>麦汝良佛山市南海区狮山镇莲子塘南二村民小组十九巷</t>
    </r>
    <r>
      <rPr>
        <sz val="10"/>
        <rFont val="Times New Roman"/>
        <charset val="134"/>
      </rPr>
      <t>9</t>
    </r>
    <r>
      <rPr>
        <sz val="10"/>
        <rFont val="宋体"/>
        <charset val="134"/>
      </rPr>
      <t>号</t>
    </r>
    <r>
      <rPr>
        <sz val="10"/>
        <rFont val="Times New Roman"/>
        <charset val="134"/>
      </rPr>
      <t>13.2</t>
    </r>
    <r>
      <rPr>
        <sz val="10"/>
        <rFont val="宋体"/>
        <charset val="134"/>
      </rPr>
      <t>千瓦分布式光伏发电项目</t>
    </r>
  </si>
  <si>
    <t>杨灿华</t>
  </si>
  <si>
    <r>
      <rPr>
        <sz val="10"/>
        <rFont val="宋体"/>
        <charset val="134"/>
      </rPr>
      <t>杨灿华佛山市南海区丹灶镇南沙社区六甲村东街八巷</t>
    </r>
    <r>
      <rPr>
        <sz val="10"/>
        <rFont val="Times New Roman"/>
        <charset val="134"/>
      </rPr>
      <t>14</t>
    </r>
    <r>
      <rPr>
        <sz val="10"/>
        <rFont val="宋体"/>
        <charset val="134"/>
      </rPr>
      <t>号</t>
    </r>
    <r>
      <rPr>
        <sz val="10"/>
        <rFont val="Times New Roman"/>
        <charset val="134"/>
      </rPr>
      <t>12.76</t>
    </r>
    <r>
      <rPr>
        <sz val="10"/>
        <rFont val="宋体"/>
        <charset val="134"/>
      </rPr>
      <t>千瓦分布式光伏发电项目</t>
    </r>
  </si>
  <si>
    <t>关秋良</t>
  </si>
  <si>
    <r>
      <rPr>
        <sz val="10"/>
        <rFont val="宋体"/>
        <charset val="134"/>
      </rPr>
      <t>关秋良佛山市南海区九江镇沙咀细闸三村一巷汇源约</t>
    </r>
    <r>
      <rPr>
        <sz val="10"/>
        <rFont val="Times New Roman"/>
        <charset val="134"/>
      </rPr>
      <t>16</t>
    </r>
    <r>
      <rPr>
        <sz val="10"/>
        <rFont val="宋体"/>
        <charset val="134"/>
      </rPr>
      <t>号</t>
    </r>
    <r>
      <rPr>
        <sz val="10"/>
        <rFont val="Times New Roman"/>
        <charset val="134"/>
      </rPr>
      <t>9.275</t>
    </r>
    <r>
      <rPr>
        <sz val="10"/>
        <rFont val="宋体"/>
        <charset val="134"/>
      </rPr>
      <t>千瓦分布式光伏发电项目</t>
    </r>
  </si>
  <si>
    <t>谢衍亮</t>
  </si>
  <si>
    <r>
      <rPr>
        <sz val="10"/>
        <rFont val="宋体"/>
        <charset val="134"/>
      </rPr>
      <t>谢衍亮佛山市南海区里水镇鲁岗村南向新街五巷</t>
    </r>
    <r>
      <rPr>
        <sz val="10"/>
        <rFont val="Times New Roman"/>
        <charset val="134"/>
      </rPr>
      <t>1</t>
    </r>
    <r>
      <rPr>
        <sz val="10"/>
        <rFont val="宋体"/>
        <charset val="134"/>
      </rPr>
      <t>号</t>
    </r>
    <r>
      <rPr>
        <sz val="10"/>
        <rFont val="Times New Roman"/>
        <charset val="134"/>
      </rPr>
      <t>12.18</t>
    </r>
    <r>
      <rPr>
        <sz val="10"/>
        <rFont val="宋体"/>
        <charset val="134"/>
      </rPr>
      <t>千瓦分布式光伏发电项目</t>
    </r>
  </si>
  <si>
    <t>郭志勇</t>
  </si>
  <si>
    <r>
      <rPr>
        <sz val="10"/>
        <rFont val="宋体"/>
        <charset val="134"/>
      </rPr>
      <t>郭志勇佛山市南海区桂城街平南社区五斗大道西一巷</t>
    </r>
    <r>
      <rPr>
        <sz val="10"/>
        <rFont val="Times New Roman"/>
        <charset val="134"/>
      </rPr>
      <t>28</t>
    </r>
    <r>
      <rPr>
        <sz val="10"/>
        <rFont val="宋体"/>
        <charset val="134"/>
      </rPr>
      <t>号</t>
    </r>
    <r>
      <rPr>
        <sz val="10"/>
        <rFont val="Times New Roman"/>
        <charset val="134"/>
      </rPr>
      <t>16.2</t>
    </r>
    <r>
      <rPr>
        <sz val="10"/>
        <rFont val="宋体"/>
        <charset val="134"/>
      </rPr>
      <t>千瓦分布式光伏发电项目</t>
    </r>
  </si>
  <si>
    <t>钟惠霞</t>
  </si>
  <si>
    <r>
      <rPr>
        <sz val="10"/>
        <rFont val="宋体"/>
        <charset val="134"/>
      </rPr>
      <t>钟惠霞佛山市南海区西樵镇西樵村中坊村民小组颍川第一巷</t>
    </r>
    <r>
      <rPr>
        <sz val="10"/>
        <rFont val="Times New Roman"/>
        <charset val="134"/>
      </rPr>
      <t>2</t>
    </r>
    <r>
      <rPr>
        <sz val="10"/>
        <rFont val="宋体"/>
        <charset val="134"/>
      </rPr>
      <t>号</t>
    </r>
    <r>
      <rPr>
        <sz val="10"/>
        <rFont val="Times New Roman"/>
        <charset val="134"/>
      </rPr>
      <t>11.4</t>
    </r>
    <r>
      <rPr>
        <sz val="10"/>
        <rFont val="宋体"/>
        <charset val="134"/>
      </rPr>
      <t>千瓦分布式光伏发电项目</t>
    </r>
  </si>
  <si>
    <r>
      <rPr>
        <sz val="10"/>
        <rFont val="宋体"/>
        <charset val="134"/>
      </rPr>
      <t>钟惠霞佛山市南海区西樵镇中坊村五巷</t>
    </r>
    <r>
      <rPr>
        <sz val="10"/>
        <rFont val="Times New Roman"/>
        <charset val="134"/>
      </rPr>
      <t>3</t>
    </r>
    <r>
      <rPr>
        <sz val="10"/>
        <rFont val="宋体"/>
        <charset val="134"/>
      </rPr>
      <t>号</t>
    </r>
    <r>
      <rPr>
        <sz val="10"/>
        <rFont val="Times New Roman"/>
        <charset val="134"/>
      </rPr>
      <t>15.39</t>
    </r>
    <r>
      <rPr>
        <sz val="10"/>
        <rFont val="宋体"/>
        <charset val="134"/>
      </rPr>
      <t>千瓦分布式光伏发电项目</t>
    </r>
  </si>
  <si>
    <t>梁永安</t>
  </si>
  <si>
    <r>
      <rPr>
        <sz val="10"/>
        <rFont val="宋体"/>
        <charset val="134"/>
      </rPr>
      <t>梁永安佛山市南海区狮山镇小塘办事处狮南村涌三村民小组</t>
    </r>
    <r>
      <rPr>
        <sz val="10"/>
        <rFont val="Times New Roman"/>
        <charset val="134"/>
      </rPr>
      <t>6.84</t>
    </r>
    <r>
      <rPr>
        <sz val="10"/>
        <rFont val="宋体"/>
        <charset val="134"/>
      </rPr>
      <t>千瓦分布式光伏发电项目</t>
    </r>
  </si>
  <si>
    <t>梁意甜</t>
  </si>
  <si>
    <r>
      <rPr>
        <sz val="10"/>
        <rFont val="宋体"/>
        <charset val="134"/>
      </rPr>
      <t>梁意甜佛山市南海区大沥镇雅瑶东南村南之大街三巷</t>
    </r>
    <r>
      <rPr>
        <sz val="10"/>
        <rFont val="Times New Roman"/>
        <charset val="134"/>
      </rPr>
      <t>1</t>
    </r>
    <r>
      <rPr>
        <sz val="10"/>
        <rFont val="宋体"/>
        <charset val="134"/>
      </rPr>
      <t>号</t>
    </r>
    <r>
      <rPr>
        <sz val="10"/>
        <rFont val="Times New Roman"/>
        <charset val="134"/>
      </rPr>
      <t>6.5</t>
    </r>
    <r>
      <rPr>
        <sz val="10"/>
        <rFont val="宋体"/>
        <charset val="134"/>
      </rPr>
      <t>千瓦分布式光伏发电项目</t>
    </r>
  </si>
  <si>
    <t>莫亮权</t>
  </si>
  <si>
    <r>
      <rPr>
        <sz val="10"/>
        <rFont val="宋体"/>
        <charset val="134"/>
      </rPr>
      <t>莫亮权佛山市南海区九江镇沙头朗星大朗村云从里</t>
    </r>
    <r>
      <rPr>
        <sz val="10"/>
        <rFont val="Times New Roman"/>
        <charset val="134"/>
      </rPr>
      <t>28</t>
    </r>
    <r>
      <rPr>
        <sz val="10"/>
        <rFont val="宋体"/>
        <charset val="134"/>
      </rPr>
      <t>号</t>
    </r>
    <r>
      <rPr>
        <sz val="10"/>
        <rFont val="Times New Roman"/>
        <charset val="134"/>
      </rPr>
      <t>9.12</t>
    </r>
    <r>
      <rPr>
        <sz val="10"/>
        <rFont val="宋体"/>
        <charset val="134"/>
      </rPr>
      <t>千瓦分布式光伏发电项目</t>
    </r>
  </si>
  <si>
    <t>谢志伟</t>
  </si>
  <si>
    <r>
      <rPr>
        <sz val="10"/>
        <rFont val="宋体"/>
        <charset val="134"/>
      </rPr>
      <t>谢志伟佛山市南海区大沥镇钟边铁村东西六巷</t>
    </r>
    <r>
      <rPr>
        <sz val="10"/>
        <rFont val="Times New Roman"/>
        <charset val="134"/>
      </rPr>
      <t>6</t>
    </r>
    <r>
      <rPr>
        <sz val="10"/>
        <rFont val="宋体"/>
        <charset val="134"/>
      </rPr>
      <t>号</t>
    </r>
    <r>
      <rPr>
        <sz val="10"/>
        <rFont val="Times New Roman"/>
        <charset val="134"/>
      </rPr>
      <t>5.98</t>
    </r>
    <r>
      <rPr>
        <sz val="10"/>
        <rFont val="宋体"/>
        <charset val="134"/>
      </rPr>
      <t>千瓦分布式光伏发电项目</t>
    </r>
  </si>
  <si>
    <t>邓志桓</t>
  </si>
  <si>
    <r>
      <rPr>
        <sz val="10"/>
        <rFont val="宋体"/>
        <charset val="134"/>
      </rPr>
      <t>邓志桓佛山市南海区里水镇得胜北头村羊咩地</t>
    </r>
    <r>
      <rPr>
        <sz val="10"/>
        <rFont val="Times New Roman"/>
        <charset val="134"/>
      </rPr>
      <t>2</t>
    </r>
    <r>
      <rPr>
        <sz val="10"/>
        <rFont val="宋体"/>
        <charset val="134"/>
      </rPr>
      <t>号</t>
    </r>
    <r>
      <rPr>
        <sz val="10"/>
        <rFont val="Times New Roman"/>
        <charset val="134"/>
      </rPr>
      <t>20.52</t>
    </r>
    <r>
      <rPr>
        <sz val="10"/>
        <rFont val="宋体"/>
        <charset val="134"/>
      </rPr>
      <t>千瓦分布式光伏发电项目</t>
    </r>
  </si>
  <si>
    <t>李耀文</t>
  </si>
  <si>
    <r>
      <rPr>
        <sz val="10"/>
        <rFont val="宋体"/>
        <charset val="134"/>
      </rPr>
      <t>李耀文佛山市南海区里水镇得胜中隅新村</t>
    </r>
    <r>
      <rPr>
        <sz val="10"/>
        <rFont val="Times New Roman"/>
        <charset val="134"/>
      </rPr>
      <t>11</t>
    </r>
    <r>
      <rPr>
        <sz val="10"/>
        <rFont val="宋体"/>
        <charset val="134"/>
      </rPr>
      <t>号</t>
    </r>
    <r>
      <rPr>
        <sz val="10"/>
        <rFont val="Times New Roman"/>
        <charset val="134"/>
      </rPr>
      <t>13.965</t>
    </r>
    <r>
      <rPr>
        <sz val="10"/>
        <rFont val="宋体"/>
        <charset val="134"/>
      </rPr>
      <t>千瓦分布式光伏发电项目</t>
    </r>
  </si>
  <si>
    <t>陈其固</t>
  </si>
  <si>
    <r>
      <rPr>
        <sz val="10"/>
        <rFont val="宋体"/>
        <charset val="134"/>
      </rPr>
      <t>陈其固佛山市南海区丹灶镇沙田新村</t>
    </r>
    <r>
      <rPr>
        <sz val="10"/>
        <rFont val="Times New Roman"/>
        <charset val="134"/>
      </rPr>
      <t>5</t>
    </r>
    <r>
      <rPr>
        <sz val="10"/>
        <rFont val="宋体"/>
        <charset val="134"/>
      </rPr>
      <t>巷</t>
    </r>
    <r>
      <rPr>
        <sz val="10"/>
        <rFont val="Times New Roman"/>
        <charset val="134"/>
      </rPr>
      <t>9</t>
    </r>
    <r>
      <rPr>
        <sz val="10"/>
        <rFont val="宋体"/>
        <charset val="134"/>
      </rPr>
      <t>号</t>
    </r>
    <r>
      <rPr>
        <sz val="10"/>
        <rFont val="Times New Roman"/>
        <charset val="134"/>
      </rPr>
      <t>3.14</t>
    </r>
    <r>
      <rPr>
        <sz val="10"/>
        <rFont val="宋体"/>
        <charset val="134"/>
      </rPr>
      <t>千瓦分布式光伏发电项目</t>
    </r>
  </si>
  <si>
    <t>张树强</t>
  </si>
  <si>
    <r>
      <rPr>
        <sz val="10"/>
        <rFont val="宋体"/>
        <charset val="134"/>
      </rPr>
      <t>张树强佛山市南海区西樵镇新河桥上新村</t>
    </r>
    <r>
      <rPr>
        <sz val="10"/>
        <rFont val="Times New Roman"/>
        <charset val="134"/>
      </rPr>
      <t>7.98</t>
    </r>
    <r>
      <rPr>
        <sz val="10"/>
        <rFont val="宋体"/>
        <charset val="134"/>
      </rPr>
      <t>千瓦分布式光伏发电项目</t>
    </r>
  </si>
  <si>
    <t>杨广钊</t>
  </si>
  <si>
    <r>
      <rPr>
        <sz val="10"/>
        <rFont val="宋体"/>
        <charset val="134"/>
      </rPr>
      <t>杨广钊佛山市南海区狮山镇横岗横南村弘农街下二巷</t>
    </r>
    <r>
      <rPr>
        <sz val="10"/>
        <rFont val="Times New Roman"/>
        <charset val="134"/>
      </rPr>
      <t>2</t>
    </r>
    <r>
      <rPr>
        <sz val="10"/>
        <rFont val="宋体"/>
        <charset val="134"/>
      </rPr>
      <t>号</t>
    </r>
    <r>
      <rPr>
        <sz val="10"/>
        <rFont val="Times New Roman"/>
        <charset val="134"/>
      </rPr>
      <t>10</t>
    </r>
    <r>
      <rPr>
        <sz val="10"/>
        <rFont val="宋体"/>
        <charset val="134"/>
      </rPr>
      <t>千瓦分布式光伏发电项目</t>
    </r>
  </si>
  <si>
    <t>邓宇皋</t>
  </si>
  <si>
    <r>
      <rPr>
        <sz val="10"/>
        <rFont val="宋体"/>
        <charset val="134"/>
      </rPr>
      <t>邓宇皋佛山市南海区和顺沿江北二路</t>
    </r>
    <r>
      <rPr>
        <sz val="10"/>
        <rFont val="Times New Roman"/>
        <charset val="134"/>
      </rPr>
      <t>6</t>
    </r>
    <r>
      <rPr>
        <sz val="10"/>
        <rFont val="宋体"/>
        <charset val="134"/>
      </rPr>
      <t>巷</t>
    </r>
    <r>
      <rPr>
        <sz val="10"/>
        <rFont val="Times New Roman"/>
        <charset val="134"/>
      </rPr>
      <t>9</t>
    </r>
    <r>
      <rPr>
        <sz val="10"/>
        <rFont val="宋体"/>
        <charset val="134"/>
      </rPr>
      <t>号</t>
    </r>
    <r>
      <rPr>
        <sz val="10"/>
        <rFont val="Times New Roman"/>
        <charset val="134"/>
      </rPr>
      <t>6.84</t>
    </r>
    <r>
      <rPr>
        <sz val="10"/>
        <rFont val="宋体"/>
        <charset val="134"/>
      </rPr>
      <t>千瓦分布式光伏发电项目</t>
    </r>
  </si>
  <si>
    <t>袁景涛</t>
  </si>
  <si>
    <r>
      <rPr>
        <sz val="10"/>
        <rFont val="宋体"/>
        <charset val="134"/>
      </rPr>
      <t>袁景涛佛山市南海区里水镇金利灶岗村北街</t>
    </r>
    <r>
      <rPr>
        <sz val="10"/>
        <rFont val="Times New Roman"/>
        <charset val="134"/>
      </rPr>
      <t>1</t>
    </r>
    <r>
      <rPr>
        <sz val="10"/>
        <rFont val="宋体"/>
        <charset val="134"/>
      </rPr>
      <t>号</t>
    </r>
    <r>
      <rPr>
        <sz val="10"/>
        <rFont val="Times New Roman"/>
        <charset val="134"/>
      </rPr>
      <t>8.7</t>
    </r>
    <r>
      <rPr>
        <sz val="10"/>
        <rFont val="宋体"/>
        <charset val="134"/>
      </rPr>
      <t>千瓦分布式光伏发电项目</t>
    </r>
  </si>
  <si>
    <t>黄淑贞</t>
  </si>
  <si>
    <r>
      <rPr>
        <sz val="10"/>
        <rFont val="宋体"/>
        <charset val="134"/>
      </rPr>
      <t>黄淑贞佛山市南海区桂城街夏南二上元西石岸四巷</t>
    </r>
    <r>
      <rPr>
        <sz val="10"/>
        <rFont val="Times New Roman"/>
        <charset val="134"/>
      </rPr>
      <t>1</t>
    </r>
    <r>
      <rPr>
        <sz val="10"/>
        <rFont val="宋体"/>
        <charset val="134"/>
      </rPr>
      <t>号</t>
    </r>
    <r>
      <rPr>
        <sz val="10"/>
        <rFont val="Times New Roman"/>
        <charset val="134"/>
      </rPr>
      <t>10.15</t>
    </r>
    <r>
      <rPr>
        <sz val="10"/>
        <rFont val="宋体"/>
        <charset val="134"/>
      </rPr>
      <t>千瓦分布式光伏发电项目</t>
    </r>
  </si>
  <si>
    <t>程国伟</t>
  </si>
  <si>
    <r>
      <rPr>
        <sz val="10"/>
        <rFont val="宋体"/>
        <charset val="134"/>
      </rPr>
      <t>程国伟佛山市南海区里水镇新联里东村北冲坊东</t>
    </r>
    <r>
      <rPr>
        <sz val="10"/>
        <rFont val="Times New Roman"/>
        <charset val="134"/>
      </rPr>
      <t>93</t>
    </r>
    <r>
      <rPr>
        <sz val="10"/>
        <rFont val="宋体"/>
        <charset val="134"/>
      </rPr>
      <t>号</t>
    </r>
    <r>
      <rPr>
        <sz val="10"/>
        <rFont val="Times New Roman"/>
        <charset val="134"/>
      </rPr>
      <t>10.44</t>
    </r>
    <r>
      <rPr>
        <sz val="10"/>
        <rFont val="宋体"/>
        <charset val="134"/>
      </rPr>
      <t>千瓦分布式光伏发电项目</t>
    </r>
  </si>
  <si>
    <t>庞容叶</t>
  </si>
  <si>
    <r>
      <rPr>
        <sz val="10"/>
        <rFont val="宋体"/>
        <charset val="134"/>
      </rPr>
      <t>庞容叶佛山市南海区桂城叠南洙泗村</t>
    </r>
    <r>
      <rPr>
        <sz val="10"/>
        <rFont val="Times New Roman"/>
        <charset val="134"/>
      </rPr>
      <t>530</t>
    </r>
    <r>
      <rPr>
        <sz val="10"/>
        <rFont val="宋体"/>
        <charset val="134"/>
      </rPr>
      <t>号</t>
    </r>
    <r>
      <rPr>
        <sz val="10"/>
        <rFont val="Times New Roman"/>
        <charset val="134"/>
      </rPr>
      <t>10.44</t>
    </r>
    <r>
      <rPr>
        <sz val="10"/>
        <rFont val="宋体"/>
        <charset val="134"/>
      </rPr>
      <t>千瓦分布式光伏发电项目</t>
    </r>
  </si>
  <si>
    <t>徐庆朝</t>
  </si>
  <si>
    <r>
      <rPr>
        <sz val="10"/>
        <rFont val="宋体"/>
        <charset val="134"/>
      </rPr>
      <t>徐庆朝佛山市南海区狮山镇颜峰宁溪村新区一路</t>
    </r>
    <r>
      <rPr>
        <sz val="10"/>
        <rFont val="Times New Roman"/>
        <charset val="134"/>
      </rPr>
      <t>2</t>
    </r>
    <r>
      <rPr>
        <sz val="10"/>
        <rFont val="宋体"/>
        <charset val="134"/>
      </rPr>
      <t>号</t>
    </r>
    <r>
      <rPr>
        <sz val="10"/>
        <rFont val="Times New Roman"/>
        <charset val="134"/>
      </rPr>
      <t>21.945</t>
    </r>
    <r>
      <rPr>
        <sz val="10"/>
        <rFont val="宋体"/>
        <charset val="134"/>
      </rPr>
      <t>千瓦分布式光伏发电项目</t>
    </r>
  </si>
  <si>
    <t>徐宇豪</t>
  </si>
  <si>
    <r>
      <rPr>
        <sz val="10"/>
        <rFont val="宋体"/>
        <charset val="134"/>
      </rPr>
      <t>徐宇豪佛山市南海区狮山镇颜峰宁溪村八巷</t>
    </r>
    <r>
      <rPr>
        <sz val="10"/>
        <rFont val="Times New Roman"/>
        <charset val="134"/>
      </rPr>
      <t>5</t>
    </r>
    <r>
      <rPr>
        <sz val="10"/>
        <rFont val="宋体"/>
        <charset val="134"/>
      </rPr>
      <t>号</t>
    </r>
    <r>
      <rPr>
        <sz val="10"/>
        <rFont val="Times New Roman"/>
        <charset val="134"/>
      </rPr>
      <t>15.675</t>
    </r>
    <r>
      <rPr>
        <sz val="10"/>
        <rFont val="宋体"/>
        <charset val="134"/>
      </rPr>
      <t>千瓦分布式光伏发电项目</t>
    </r>
  </si>
  <si>
    <t>彭玉芳</t>
  </si>
  <si>
    <r>
      <rPr>
        <sz val="10"/>
        <rFont val="宋体"/>
        <charset val="134"/>
      </rPr>
      <t>彭玉芳佛山市南海区里水镇沿江北二路七巷</t>
    </r>
    <r>
      <rPr>
        <sz val="10"/>
        <rFont val="Times New Roman"/>
        <charset val="134"/>
      </rPr>
      <t>6</t>
    </r>
    <r>
      <rPr>
        <sz val="10"/>
        <rFont val="宋体"/>
        <charset val="134"/>
      </rPr>
      <t>号</t>
    </r>
    <r>
      <rPr>
        <sz val="10"/>
        <rFont val="Times New Roman"/>
        <charset val="134"/>
      </rPr>
      <t>5.22</t>
    </r>
    <r>
      <rPr>
        <sz val="10"/>
        <rFont val="宋体"/>
        <charset val="134"/>
      </rPr>
      <t>千瓦分布式光伏发电项目</t>
    </r>
  </si>
  <si>
    <t>汤绍贞</t>
  </si>
  <si>
    <r>
      <rPr>
        <sz val="10"/>
        <rFont val="宋体"/>
        <charset val="134"/>
      </rPr>
      <t>汤绍贞佛山市南海区里水镇和顺逢涌村逢西灵洲新村沿江北二路七巷</t>
    </r>
    <r>
      <rPr>
        <sz val="10"/>
        <rFont val="Times New Roman"/>
        <charset val="134"/>
      </rPr>
      <t>17</t>
    </r>
    <r>
      <rPr>
        <sz val="10"/>
        <rFont val="宋体"/>
        <charset val="134"/>
      </rPr>
      <t>号</t>
    </r>
    <r>
      <rPr>
        <sz val="10"/>
        <rFont val="Times New Roman"/>
        <charset val="134"/>
      </rPr>
      <t>7.25</t>
    </r>
    <r>
      <rPr>
        <sz val="10"/>
        <rFont val="宋体"/>
        <charset val="134"/>
      </rPr>
      <t>千瓦分布式光伏发电项目</t>
    </r>
  </si>
  <si>
    <t>叶兆鹏</t>
  </si>
  <si>
    <r>
      <rPr>
        <sz val="10"/>
        <rFont val="宋体"/>
        <charset val="134"/>
      </rPr>
      <t>叶兆鹏佛山市南海区丹灶镇下安白沙村桥南街一巷</t>
    </r>
    <r>
      <rPr>
        <sz val="10"/>
        <rFont val="Times New Roman"/>
        <charset val="134"/>
      </rPr>
      <t>10</t>
    </r>
    <r>
      <rPr>
        <sz val="10"/>
        <rFont val="宋体"/>
        <charset val="134"/>
      </rPr>
      <t>号</t>
    </r>
    <r>
      <rPr>
        <sz val="10"/>
        <rFont val="Times New Roman"/>
        <charset val="134"/>
      </rPr>
      <t>6.38</t>
    </r>
    <r>
      <rPr>
        <sz val="10"/>
        <rFont val="宋体"/>
        <charset val="134"/>
      </rPr>
      <t>千瓦分布式光伏发电项目</t>
    </r>
  </si>
  <si>
    <t>黎明忠</t>
  </si>
  <si>
    <r>
      <rPr>
        <sz val="10"/>
        <rFont val="宋体"/>
        <charset val="134"/>
      </rPr>
      <t>黎明忠佛山市南海区狮山镇横岗横八村北区二巷</t>
    </r>
    <r>
      <rPr>
        <sz val="10"/>
        <rFont val="Times New Roman"/>
        <charset val="134"/>
      </rPr>
      <t>5</t>
    </r>
    <r>
      <rPr>
        <sz val="10"/>
        <rFont val="宋体"/>
        <charset val="134"/>
      </rPr>
      <t>号</t>
    </r>
    <r>
      <rPr>
        <sz val="10"/>
        <rFont val="Times New Roman"/>
        <charset val="134"/>
      </rPr>
      <t>5.7</t>
    </r>
    <r>
      <rPr>
        <sz val="10"/>
        <rFont val="宋体"/>
        <charset val="134"/>
      </rPr>
      <t>千瓦分布式光伏发电项目</t>
    </r>
  </si>
  <si>
    <t>程湛光</t>
  </si>
  <si>
    <r>
      <rPr>
        <sz val="10"/>
        <rFont val="宋体"/>
        <charset val="134"/>
      </rPr>
      <t>程湛光佛山市南海区西樵镇大同四村新街三巷</t>
    </r>
    <r>
      <rPr>
        <sz val="10"/>
        <rFont val="Times New Roman"/>
        <charset val="134"/>
      </rPr>
      <t>10</t>
    </r>
    <r>
      <rPr>
        <sz val="10"/>
        <rFont val="宋体"/>
        <charset val="134"/>
      </rPr>
      <t>号</t>
    </r>
    <r>
      <rPr>
        <sz val="10"/>
        <rFont val="Times New Roman"/>
        <charset val="134"/>
      </rPr>
      <t>15.39</t>
    </r>
    <r>
      <rPr>
        <sz val="10"/>
        <rFont val="宋体"/>
        <charset val="134"/>
      </rPr>
      <t>千瓦分布式光伏发电项目</t>
    </r>
  </si>
  <si>
    <t>何志基</t>
  </si>
  <si>
    <r>
      <rPr>
        <sz val="10"/>
        <rFont val="宋体"/>
        <charset val="134"/>
      </rPr>
      <t>何志基佛山市南海区狮山镇官窑大榄六村新区</t>
    </r>
    <r>
      <rPr>
        <sz val="10"/>
        <rFont val="Times New Roman"/>
        <charset val="134"/>
      </rPr>
      <t>36</t>
    </r>
    <r>
      <rPr>
        <sz val="10"/>
        <rFont val="宋体"/>
        <charset val="134"/>
      </rPr>
      <t>号</t>
    </r>
    <r>
      <rPr>
        <sz val="10"/>
        <rFont val="Times New Roman"/>
        <charset val="134"/>
      </rPr>
      <t>11.4</t>
    </r>
    <r>
      <rPr>
        <sz val="10"/>
        <rFont val="宋体"/>
        <charset val="134"/>
      </rPr>
      <t>千瓦分布式光伏发电项目</t>
    </r>
  </si>
  <si>
    <t>冯佳英</t>
  </si>
  <si>
    <r>
      <rPr>
        <sz val="10"/>
        <rFont val="宋体"/>
        <charset val="134"/>
      </rPr>
      <t>冯佳英佛山市南海区丹灶镇梅庄村荔枝园</t>
    </r>
    <r>
      <rPr>
        <sz val="10"/>
        <rFont val="Times New Roman"/>
        <charset val="134"/>
      </rPr>
      <t>4</t>
    </r>
    <r>
      <rPr>
        <sz val="10"/>
        <rFont val="宋体"/>
        <charset val="134"/>
      </rPr>
      <t>号</t>
    </r>
    <r>
      <rPr>
        <sz val="10"/>
        <rFont val="Times New Roman"/>
        <charset val="134"/>
      </rPr>
      <t>11.97</t>
    </r>
    <r>
      <rPr>
        <sz val="10"/>
        <rFont val="宋体"/>
        <charset val="134"/>
      </rPr>
      <t>千瓦分布式光伏发电项目</t>
    </r>
  </si>
  <si>
    <t>何志强</t>
  </si>
  <si>
    <r>
      <rPr>
        <sz val="10"/>
        <rFont val="宋体"/>
        <charset val="134"/>
      </rPr>
      <t>何志强佛山市南海区丹灶镇银河乡小杏村南街三巷</t>
    </r>
    <r>
      <rPr>
        <sz val="10"/>
        <rFont val="Times New Roman"/>
        <charset val="134"/>
      </rPr>
      <t>25</t>
    </r>
    <r>
      <rPr>
        <sz val="10"/>
        <rFont val="宋体"/>
        <charset val="134"/>
      </rPr>
      <t>号</t>
    </r>
    <r>
      <rPr>
        <sz val="10"/>
        <rFont val="Times New Roman"/>
        <charset val="134"/>
      </rPr>
      <t>21.95</t>
    </r>
    <r>
      <rPr>
        <sz val="10"/>
        <rFont val="宋体"/>
        <charset val="134"/>
      </rPr>
      <t>千瓦分布式光伏发电项目</t>
    </r>
  </si>
  <si>
    <t>谭伟忠</t>
  </si>
  <si>
    <r>
      <rPr>
        <sz val="10"/>
        <rFont val="宋体"/>
        <charset val="134"/>
      </rPr>
      <t>谭伟忠佛山市南海区桂城街叠北社区澳边</t>
    </r>
    <r>
      <rPr>
        <sz val="10"/>
        <rFont val="Times New Roman"/>
        <charset val="134"/>
      </rPr>
      <t>186</t>
    </r>
    <r>
      <rPr>
        <sz val="10"/>
        <rFont val="宋体"/>
        <charset val="134"/>
      </rPr>
      <t>号</t>
    </r>
    <r>
      <rPr>
        <sz val="10"/>
        <rFont val="Times New Roman"/>
        <charset val="134"/>
      </rPr>
      <t>8.46</t>
    </r>
    <r>
      <rPr>
        <sz val="10"/>
        <rFont val="宋体"/>
        <charset val="134"/>
      </rPr>
      <t>千瓦分布式光伏发电项目</t>
    </r>
  </si>
  <si>
    <t>崔仲显</t>
  </si>
  <si>
    <r>
      <rPr>
        <sz val="10"/>
        <rFont val="宋体"/>
        <charset val="134"/>
      </rPr>
      <t>崔仲显佛山市南海区西樵镇山根樵阳村崔家坊三巷</t>
    </r>
    <r>
      <rPr>
        <sz val="10"/>
        <rFont val="Times New Roman"/>
        <charset val="134"/>
      </rPr>
      <t>1</t>
    </r>
    <r>
      <rPr>
        <sz val="10"/>
        <rFont val="宋体"/>
        <charset val="134"/>
      </rPr>
      <t>号</t>
    </r>
    <r>
      <rPr>
        <sz val="10"/>
        <rFont val="Times New Roman"/>
        <charset val="134"/>
      </rPr>
      <t>3</t>
    </r>
    <r>
      <rPr>
        <sz val="10"/>
        <rFont val="宋体"/>
        <charset val="134"/>
      </rPr>
      <t>千瓦分布式光伏发电项目</t>
    </r>
  </si>
  <si>
    <t>伍志强</t>
  </si>
  <si>
    <r>
      <rPr>
        <sz val="10"/>
        <rFont val="宋体"/>
        <charset val="134"/>
      </rPr>
      <t>伍志强佛山市南海区桂城街东二社区新村</t>
    </r>
    <r>
      <rPr>
        <sz val="10"/>
        <rFont val="Times New Roman"/>
        <charset val="134"/>
      </rPr>
      <t>326</t>
    </r>
    <r>
      <rPr>
        <sz val="10"/>
        <rFont val="宋体"/>
        <charset val="134"/>
      </rPr>
      <t>号</t>
    </r>
    <r>
      <rPr>
        <sz val="10"/>
        <rFont val="Times New Roman"/>
        <charset val="134"/>
      </rPr>
      <t>14.58</t>
    </r>
    <r>
      <rPr>
        <sz val="10"/>
        <rFont val="宋体"/>
        <charset val="134"/>
      </rPr>
      <t>千瓦分布式光伏发电项目</t>
    </r>
  </si>
  <si>
    <t>周盛昌</t>
  </si>
  <si>
    <r>
      <rPr>
        <sz val="10"/>
        <rFont val="宋体"/>
        <charset val="134"/>
      </rPr>
      <t>周盛昌佛山市南海区狮山镇永和鹧鸪坑村东壁里十三巷</t>
    </r>
    <r>
      <rPr>
        <sz val="10"/>
        <rFont val="Times New Roman"/>
        <charset val="134"/>
      </rPr>
      <t>5</t>
    </r>
    <r>
      <rPr>
        <sz val="10"/>
        <rFont val="宋体"/>
        <charset val="134"/>
      </rPr>
      <t>号</t>
    </r>
    <r>
      <rPr>
        <sz val="10"/>
        <rFont val="Times New Roman"/>
        <charset val="134"/>
      </rPr>
      <t>10.44</t>
    </r>
    <r>
      <rPr>
        <sz val="10"/>
        <rFont val="宋体"/>
        <charset val="134"/>
      </rPr>
      <t>千瓦分布式光伏发电项目</t>
    </r>
  </si>
  <si>
    <t>易赞辉</t>
  </si>
  <si>
    <r>
      <rPr>
        <sz val="10"/>
        <rFont val="宋体"/>
        <charset val="134"/>
      </rPr>
      <t>易赞辉佛山市南海区里水镇大步村南大步</t>
    </r>
    <r>
      <rPr>
        <sz val="10"/>
        <rFont val="Times New Roman"/>
        <charset val="134"/>
      </rPr>
      <t>62</t>
    </r>
    <r>
      <rPr>
        <sz val="10"/>
        <rFont val="宋体"/>
        <charset val="134"/>
      </rPr>
      <t>号</t>
    </r>
    <r>
      <rPr>
        <sz val="10"/>
        <rFont val="Times New Roman"/>
        <charset val="134"/>
      </rPr>
      <t>17.64</t>
    </r>
    <r>
      <rPr>
        <sz val="10"/>
        <rFont val="宋体"/>
        <charset val="134"/>
      </rPr>
      <t>千瓦分布式光伏发电项目</t>
    </r>
  </si>
  <si>
    <t>蔡伟思</t>
  </si>
  <si>
    <r>
      <rPr>
        <sz val="10"/>
        <rFont val="宋体"/>
        <charset val="134"/>
      </rPr>
      <t>蔡伟思佛山市南海区里水镇文教前途村北胜里三巷</t>
    </r>
    <r>
      <rPr>
        <sz val="10"/>
        <rFont val="Times New Roman"/>
        <charset val="134"/>
      </rPr>
      <t>11</t>
    </r>
    <r>
      <rPr>
        <sz val="10"/>
        <rFont val="宋体"/>
        <charset val="134"/>
      </rPr>
      <t>号</t>
    </r>
    <r>
      <rPr>
        <sz val="10"/>
        <rFont val="Times New Roman"/>
        <charset val="134"/>
      </rPr>
      <t>15.75</t>
    </r>
    <r>
      <rPr>
        <sz val="10"/>
        <rFont val="宋体"/>
        <charset val="134"/>
      </rPr>
      <t>千瓦分布式光伏发电项目</t>
    </r>
  </si>
  <si>
    <t>李培英</t>
  </si>
  <si>
    <r>
      <rPr>
        <sz val="10"/>
        <rFont val="宋体"/>
        <charset val="134"/>
      </rPr>
      <t>李培英佛山市南海区大沥镇沥中李潘村南四巷之六</t>
    </r>
    <r>
      <rPr>
        <sz val="10"/>
        <rFont val="Times New Roman"/>
        <charset val="134"/>
      </rPr>
      <t>2</t>
    </r>
    <r>
      <rPr>
        <sz val="10"/>
        <rFont val="宋体"/>
        <charset val="134"/>
      </rPr>
      <t>号</t>
    </r>
    <r>
      <rPr>
        <sz val="10"/>
        <rFont val="Times New Roman"/>
        <charset val="134"/>
      </rPr>
      <t>10.26</t>
    </r>
    <r>
      <rPr>
        <sz val="10"/>
        <rFont val="宋体"/>
        <charset val="134"/>
      </rPr>
      <t>千瓦分布式光伏发电项目</t>
    </r>
  </si>
  <si>
    <t>麦忠宁</t>
  </si>
  <si>
    <r>
      <rPr>
        <sz val="10"/>
        <rFont val="宋体"/>
        <charset val="134"/>
      </rPr>
      <t>麦忠宁佛山市南海区大沥镇奇槎奇槎村十一巷</t>
    </r>
    <r>
      <rPr>
        <sz val="10"/>
        <rFont val="Times New Roman"/>
        <charset val="134"/>
      </rPr>
      <t>2</t>
    </r>
    <r>
      <rPr>
        <sz val="10"/>
        <rFont val="宋体"/>
        <charset val="134"/>
      </rPr>
      <t>号</t>
    </r>
    <r>
      <rPr>
        <sz val="10"/>
        <rFont val="Times New Roman"/>
        <charset val="134"/>
      </rPr>
      <t>14.25</t>
    </r>
    <r>
      <rPr>
        <sz val="10"/>
        <rFont val="宋体"/>
        <charset val="134"/>
      </rPr>
      <t>千瓦分布式光伏发电项目</t>
    </r>
  </si>
  <si>
    <t>林小萍</t>
  </si>
  <si>
    <r>
      <rPr>
        <sz val="10"/>
        <rFont val="宋体"/>
        <charset val="134"/>
      </rPr>
      <t>林小萍佛山市南海区西樵镇显岗新基村新南路街</t>
    </r>
    <r>
      <rPr>
        <sz val="10"/>
        <rFont val="Times New Roman"/>
        <charset val="134"/>
      </rPr>
      <t>16</t>
    </r>
    <r>
      <rPr>
        <sz val="10"/>
        <rFont val="宋体"/>
        <charset val="134"/>
      </rPr>
      <t>号</t>
    </r>
    <r>
      <rPr>
        <sz val="10"/>
        <rFont val="Times New Roman"/>
        <charset val="134"/>
      </rPr>
      <t>18.6</t>
    </r>
    <r>
      <rPr>
        <sz val="10"/>
        <rFont val="宋体"/>
        <charset val="134"/>
      </rPr>
      <t>千瓦分布式光伏发电项目</t>
    </r>
  </si>
  <si>
    <t>黄志刚</t>
  </si>
  <si>
    <r>
      <rPr>
        <sz val="10"/>
        <rFont val="宋体"/>
        <charset val="134"/>
      </rPr>
      <t>黄志刚佛山市南海区西樵镇官山城区太和新村瑞和街三巷</t>
    </r>
    <r>
      <rPr>
        <sz val="10"/>
        <rFont val="Times New Roman"/>
        <charset val="134"/>
      </rPr>
      <t>1</t>
    </r>
    <r>
      <rPr>
        <sz val="10"/>
        <rFont val="宋体"/>
        <charset val="134"/>
      </rPr>
      <t>号</t>
    </r>
    <r>
      <rPr>
        <sz val="10"/>
        <rFont val="Times New Roman"/>
        <charset val="134"/>
      </rPr>
      <t>17.1</t>
    </r>
    <r>
      <rPr>
        <sz val="10"/>
        <rFont val="宋体"/>
        <charset val="134"/>
      </rPr>
      <t>千瓦分布式光伏发电项目</t>
    </r>
  </si>
  <si>
    <r>
      <rPr>
        <sz val="10"/>
        <rFont val="宋体"/>
        <charset val="134"/>
      </rPr>
      <t>黄志刚佛山市南海区西樵镇官山城区高街东三巷</t>
    </r>
    <r>
      <rPr>
        <sz val="10"/>
        <rFont val="Times New Roman"/>
        <charset val="134"/>
      </rPr>
      <t>27</t>
    </r>
    <r>
      <rPr>
        <sz val="10"/>
        <rFont val="宋体"/>
        <charset val="134"/>
      </rPr>
      <t>号</t>
    </r>
    <r>
      <rPr>
        <sz val="10"/>
        <rFont val="Times New Roman"/>
        <charset val="134"/>
      </rPr>
      <t>7.2</t>
    </r>
    <r>
      <rPr>
        <sz val="10"/>
        <rFont val="宋体"/>
        <charset val="134"/>
      </rPr>
      <t>千瓦分布式光伏发电项目</t>
    </r>
  </si>
  <si>
    <t>郭群胜</t>
  </si>
  <si>
    <r>
      <rPr>
        <sz val="10"/>
        <rFont val="宋体"/>
        <charset val="134"/>
      </rPr>
      <t>郭群胜佛山市南海区西樵镇大同村一村二村小组东区住宅区</t>
    </r>
    <r>
      <rPr>
        <sz val="10"/>
        <rFont val="Times New Roman"/>
        <charset val="134"/>
      </rPr>
      <t>16</t>
    </r>
    <r>
      <rPr>
        <sz val="10"/>
        <rFont val="宋体"/>
        <charset val="134"/>
      </rPr>
      <t>号</t>
    </r>
    <r>
      <rPr>
        <sz val="10"/>
        <rFont val="Times New Roman"/>
        <charset val="134"/>
      </rPr>
      <t>23</t>
    </r>
    <r>
      <rPr>
        <sz val="10"/>
        <rFont val="宋体"/>
        <charset val="134"/>
      </rPr>
      <t>千瓦分布式光伏发电项目</t>
    </r>
  </si>
  <si>
    <t>伦志勇</t>
  </si>
  <si>
    <r>
      <rPr>
        <sz val="10"/>
        <rFont val="宋体"/>
        <charset val="134"/>
      </rPr>
      <t>伦志勇佛山市南海区西樵镇岭西村二十村民小组</t>
    </r>
    <r>
      <rPr>
        <sz val="10"/>
        <rFont val="Times New Roman"/>
        <charset val="134"/>
      </rPr>
      <t>45</t>
    </r>
    <r>
      <rPr>
        <sz val="10"/>
        <rFont val="宋体"/>
        <charset val="134"/>
      </rPr>
      <t>号</t>
    </r>
    <r>
      <rPr>
        <sz val="10"/>
        <rFont val="Times New Roman"/>
        <charset val="134"/>
      </rPr>
      <t>11.6</t>
    </r>
    <r>
      <rPr>
        <sz val="10"/>
        <rFont val="宋体"/>
        <charset val="134"/>
      </rPr>
      <t>千瓦分布式光伏发电项目</t>
    </r>
  </si>
  <si>
    <t>冼结芬</t>
  </si>
  <si>
    <r>
      <rPr>
        <sz val="10"/>
        <rFont val="宋体"/>
        <charset val="134"/>
      </rPr>
      <t>冼结芬佛山市南海区西樵镇环山大道</t>
    </r>
    <r>
      <rPr>
        <sz val="10"/>
        <rFont val="Times New Roman"/>
        <charset val="134"/>
      </rPr>
      <t>20</t>
    </r>
    <r>
      <rPr>
        <sz val="10"/>
        <rFont val="宋体"/>
        <charset val="134"/>
      </rPr>
      <t>号樵晖新城牡丹路二街</t>
    </r>
    <r>
      <rPr>
        <sz val="10"/>
        <rFont val="Times New Roman"/>
        <charset val="134"/>
      </rPr>
      <t>5</t>
    </r>
    <r>
      <rPr>
        <sz val="10"/>
        <rFont val="宋体"/>
        <charset val="134"/>
      </rPr>
      <t>号</t>
    </r>
    <r>
      <rPr>
        <sz val="10"/>
        <rFont val="Times New Roman"/>
        <charset val="134"/>
      </rPr>
      <t>16</t>
    </r>
    <r>
      <rPr>
        <sz val="10"/>
        <rFont val="宋体"/>
        <charset val="134"/>
      </rPr>
      <t>千瓦分布式光伏发电项目</t>
    </r>
  </si>
  <si>
    <t>关凤燕</t>
  </si>
  <si>
    <r>
      <rPr>
        <sz val="10"/>
        <rFont val="宋体"/>
        <charset val="134"/>
      </rPr>
      <t>关凤燕佛山市南海区西樵镇民乐隔涌村三厂大道东街</t>
    </r>
    <r>
      <rPr>
        <sz val="10"/>
        <rFont val="Times New Roman"/>
        <charset val="134"/>
      </rPr>
      <t>12</t>
    </r>
    <r>
      <rPr>
        <sz val="10"/>
        <rFont val="宋体"/>
        <charset val="134"/>
      </rPr>
      <t>号</t>
    </r>
    <r>
      <rPr>
        <sz val="10"/>
        <rFont val="Times New Roman"/>
        <charset val="134"/>
      </rPr>
      <t>13.8</t>
    </r>
    <r>
      <rPr>
        <sz val="10"/>
        <rFont val="宋体"/>
        <charset val="134"/>
      </rPr>
      <t>千瓦分布式光伏发电项目</t>
    </r>
  </si>
  <si>
    <t>张伟功</t>
  </si>
  <si>
    <r>
      <rPr>
        <sz val="10"/>
        <rFont val="宋体"/>
        <charset val="134"/>
      </rPr>
      <t>张伟功佛山市南海区西樵镇新河桥上新村</t>
    </r>
    <r>
      <rPr>
        <sz val="10"/>
        <rFont val="Times New Roman"/>
        <charset val="134"/>
      </rPr>
      <t>9</t>
    </r>
    <r>
      <rPr>
        <sz val="10"/>
        <rFont val="宋体"/>
        <charset val="134"/>
      </rPr>
      <t>号</t>
    </r>
    <r>
      <rPr>
        <sz val="10"/>
        <rFont val="Times New Roman"/>
        <charset val="134"/>
      </rPr>
      <t>19.2</t>
    </r>
    <r>
      <rPr>
        <sz val="10"/>
        <rFont val="宋体"/>
        <charset val="134"/>
      </rPr>
      <t>千瓦分布式光伏发电项目</t>
    </r>
  </si>
  <si>
    <t>李彩颜</t>
  </si>
  <si>
    <r>
      <rPr>
        <sz val="10"/>
        <rFont val="宋体"/>
        <charset val="134"/>
      </rPr>
      <t>李彩颜佛山市南海区西樵镇官山城区沿江路汇泉花园</t>
    </r>
    <r>
      <rPr>
        <sz val="10"/>
        <rFont val="Times New Roman"/>
        <charset val="134"/>
      </rPr>
      <t>A</t>
    </r>
    <r>
      <rPr>
        <sz val="10"/>
        <rFont val="宋体"/>
        <charset val="134"/>
      </rPr>
      <t>巷</t>
    </r>
    <r>
      <rPr>
        <sz val="10"/>
        <rFont val="Times New Roman"/>
        <charset val="134"/>
      </rPr>
      <t>7</t>
    </r>
    <r>
      <rPr>
        <sz val="10"/>
        <rFont val="宋体"/>
        <charset val="134"/>
      </rPr>
      <t>号</t>
    </r>
    <r>
      <rPr>
        <sz val="10"/>
        <rFont val="Times New Roman"/>
        <charset val="134"/>
      </rPr>
      <t>15.68</t>
    </r>
    <r>
      <rPr>
        <sz val="10"/>
        <rFont val="宋体"/>
        <charset val="134"/>
      </rPr>
      <t>千瓦分布式光伏发电项目</t>
    </r>
  </si>
  <si>
    <t>黄端荣</t>
  </si>
  <si>
    <r>
      <rPr>
        <sz val="10"/>
        <rFont val="宋体"/>
        <charset val="134"/>
      </rPr>
      <t>黄端荣佛山市南海区九江镇沙头水南罗客社路接儒林巷</t>
    </r>
    <r>
      <rPr>
        <sz val="10"/>
        <rFont val="Times New Roman"/>
        <charset val="134"/>
      </rPr>
      <t>11</t>
    </r>
    <r>
      <rPr>
        <sz val="10"/>
        <rFont val="宋体"/>
        <charset val="134"/>
      </rPr>
      <t>号</t>
    </r>
    <r>
      <rPr>
        <sz val="10"/>
        <rFont val="Times New Roman"/>
        <charset val="134"/>
      </rPr>
      <t>27</t>
    </r>
    <r>
      <rPr>
        <sz val="10"/>
        <rFont val="宋体"/>
        <charset val="134"/>
      </rPr>
      <t>千瓦分布式光伏发电项目</t>
    </r>
  </si>
  <si>
    <t>朱巧珍</t>
  </si>
  <si>
    <r>
      <rPr>
        <sz val="10"/>
        <rFont val="宋体"/>
        <charset val="134"/>
      </rPr>
      <t>关镳华佛山市南海区九江镇下西大稔村</t>
    </r>
    <r>
      <rPr>
        <sz val="10"/>
        <rFont val="Times New Roman"/>
        <charset val="134"/>
      </rPr>
      <t>72</t>
    </r>
    <r>
      <rPr>
        <sz val="10"/>
        <rFont val="宋体"/>
        <charset val="134"/>
      </rPr>
      <t>号</t>
    </r>
    <r>
      <rPr>
        <sz val="10"/>
        <rFont val="Times New Roman"/>
        <charset val="134"/>
      </rPr>
      <t>6.6</t>
    </r>
    <r>
      <rPr>
        <sz val="10"/>
        <rFont val="宋体"/>
        <charset val="134"/>
      </rPr>
      <t>千瓦分布式光伏发电项目</t>
    </r>
  </si>
  <si>
    <r>
      <rPr>
        <sz val="10"/>
        <rFont val="宋体"/>
        <charset val="134"/>
      </rPr>
      <t>张增华佛山市南海区西樵镇新河一甲村新村</t>
    </r>
    <r>
      <rPr>
        <sz val="10"/>
        <rFont val="Times New Roman"/>
        <charset val="134"/>
      </rPr>
      <t>25</t>
    </r>
    <r>
      <rPr>
        <sz val="10"/>
        <rFont val="宋体"/>
        <charset val="134"/>
      </rPr>
      <t>号</t>
    </r>
    <r>
      <rPr>
        <sz val="10"/>
        <rFont val="Times New Roman"/>
        <charset val="134"/>
      </rPr>
      <t>19</t>
    </r>
    <r>
      <rPr>
        <sz val="10"/>
        <rFont val="宋体"/>
        <charset val="134"/>
      </rPr>
      <t>千瓦分布式光伏发电项目</t>
    </r>
  </si>
  <si>
    <t>李文太</t>
  </si>
  <si>
    <r>
      <rPr>
        <sz val="10"/>
        <rFont val="宋体"/>
        <charset val="134"/>
      </rPr>
      <t>李文太佛山市南海区西樵镇太平国兴小区国兴二街</t>
    </r>
    <r>
      <rPr>
        <sz val="10"/>
        <rFont val="Times New Roman"/>
        <charset val="134"/>
      </rPr>
      <t>9</t>
    </r>
    <r>
      <rPr>
        <sz val="10"/>
        <rFont val="宋体"/>
        <charset val="134"/>
      </rPr>
      <t>号</t>
    </r>
    <r>
      <rPr>
        <sz val="10"/>
        <rFont val="Times New Roman"/>
        <charset val="134"/>
      </rPr>
      <t>16.8</t>
    </r>
    <r>
      <rPr>
        <sz val="10"/>
        <rFont val="宋体"/>
        <charset val="134"/>
      </rPr>
      <t>千瓦分布式光伏发电项目</t>
    </r>
  </si>
  <si>
    <t>张沃湖</t>
  </si>
  <si>
    <r>
      <rPr>
        <sz val="10"/>
        <rFont val="宋体"/>
        <charset val="134"/>
      </rPr>
      <t>张沃湖佛山市南海区西樵镇西樵中纺村学堂清河里</t>
    </r>
    <r>
      <rPr>
        <sz val="10"/>
        <rFont val="Times New Roman"/>
        <charset val="134"/>
      </rPr>
      <t>14</t>
    </r>
    <r>
      <rPr>
        <sz val="10"/>
        <rFont val="宋体"/>
        <charset val="134"/>
      </rPr>
      <t>巷</t>
    </r>
    <r>
      <rPr>
        <sz val="10"/>
        <rFont val="Times New Roman"/>
        <charset val="134"/>
      </rPr>
      <t>3</t>
    </r>
    <r>
      <rPr>
        <sz val="10"/>
        <rFont val="宋体"/>
        <charset val="134"/>
      </rPr>
      <t>号</t>
    </r>
    <r>
      <rPr>
        <sz val="10"/>
        <rFont val="Times New Roman"/>
        <charset val="134"/>
      </rPr>
      <t>14.79</t>
    </r>
    <r>
      <rPr>
        <sz val="10"/>
        <rFont val="宋体"/>
        <charset val="134"/>
      </rPr>
      <t>千瓦分布式光伏发电项目</t>
    </r>
  </si>
  <si>
    <t>何裕添</t>
  </si>
  <si>
    <r>
      <rPr>
        <sz val="10"/>
        <rFont val="宋体"/>
        <charset val="134"/>
      </rPr>
      <t>何裕添佛山市南海区西樵镇江滨花园富华八街</t>
    </r>
    <r>
      <rPr>
        <sz val="10"/>
        <rFont val="Times New Roman"/>
        <charset val="134"/>
      </rPr>
      <t>8</t>
    </r>
    <r>
      <rPr>
        <sz val="10"/>
        <rFont val="宋体"/>
        <charset val="134"/>
      </rPr>
      <t>号、</t>
    </r>
    <r>
      <rPr>
        <sz val="10"/>
        <rFont val="Times New Roman"/>
        <charset val="134"/>
      </rPr>
      <t>9</t>
    </r>
    <r>
      <rPr>
        <sz val="10"/>
        <rFont val="宋体"/>
        <charset val="134"/>
      </rPr>
      <t>号</t>
    </r>
    <r>
      <rPr>
        <sz val="10"/>
        <rFont val="Times New Roman"/>
        <charset val="134"/>
      </rPr>
      <t>29</t>
    </r>
    <r>
      <rPr>
        <sz val="10"/>
        <rFont val="宋体"/>
        <charset val="134"/>
      </rPr>
      <t>千瓦分布式光伏发电项目</t>
    </r>
  </si>
  <si>
    <t>何顺相</t>
  </si>
  <si>
    <r>
      <rPr>
        <sz val="10"/>
        <rFont val="宋体"/>
        <charset val="134"/>
      </rPr>
      <t>何顺相佛山市南海区西樵镇大岸开先村贤福新村南二巷</t>
    </r>
    <r>
      <rPr>
        <sz val="10"/>
        <rFont val="Times New Roman"/>
        <charset val="134"/>
      </rPr>
      <t>1</t>
    </r>
    <r>
      <rPr>
        <sz val="10"/>
        <rFont val="宋体"/>
        <charset val="134"/>
      </rPr>
      <t>号</t>
    </r>
    <r>
      <rPr>
        <sz val="10"/>
        <rFont val="Times New Roman"/>
        <charset val="134"/>
      </rPr>
      <t>11</t>
    </r>
    <r>
      <rPr>
        <sz val="10"/>
        <rFont val="宋体"/>
        <charset val="134"/>
      </rPr>
      <t>千瓦分布式光伏发电项目</t>
    </r>
  </si>
  <si>
    <t>黎远华</t>
  </si>
  <si>
    <r>
      <rPr>
        <sz val="10"/>
        <rFont val="宋体"/>
        <charset val="134"/>
      </rPr>
      <t>黎远华佛山市南海区西樵镇百西五社村上沙巷十巷</t>
    </r>
    <r>
      <rPr>
        <sz val="10"/>
        <rFont val="Times New Roman"/>
        <charset val="134"/>
      </rPr>
      <t>5</t>
    </r>
    <r>
      <rPr>
        <sz val="10"/>
        <rFont val="宋体"/>
        <charset val="134"/>
      </rPr>
      <t>号后面</t>
    </r>
    <r>
      <rPr>
        <sz val="10"/>
        <rFont val="Times New Roman"/>
        <charset val="134"/>
      </rPr>
      <t>12</t>
    </r>
    <r>
      <rPr>
        <sz val="10"/>
        <rFont val="宋体"/>
        <charset val="134"/>
      </rPr>
      <t>千瓦分布式光伏发电项目</t>
    </r>
  </si>
  <si>
    <t>卫建锋</t>
  </si>
  <si>
    <r>
      <rPr>
        <sz val="10"/>
        <rFont val="宋体"/>
        <charset val="134"/>
      </rPr>
      <t>卫建锋佛山市南海区西樵镇海舟滘边村大巷</t>
    </r>
    <r>
      <rPr>
        <sz val="10"/>
        <rFont val="Times New Roman"/>
        <charset val="134"/>
      </rPr>
      <t>40</t>
    </r>
    <r>
      <rPr>
        <sz val="10"/>
        <rFont val="宋体"/>
        <charset val="134"/>
      </rPr>
      <t>号</t>
    </r>
    <r>
      <rPr>
        <sz val="10"/>
        <rFont val="Times New Roman"/>
        <charset val="134"/>
      </rPr>
      <t>20</t>
    </r>
    <r>
      <rPr>
        <sz val="10"/>
        <rFont val="宋体"/>
        <charset val="134"/>
      </rPr>
      <t>千瓦分布式光伏发电项目</t>
    </r>
  </si>
  <si>
    <t>钟德铃</t>
  </si>
  <si>
    <r>
      <rPr>
        <sz val="10"/>
        <rFont val="宋体"/>
        <charset val="134"/>
      </rPr>
      <t>钟德铃佛山市南海区罗村街道朗沙钟村新村一巷</t>
    </r>
    <r>
      <rPr>
        <sz val="10"/>
        <rFont val="Times New Roman"/>
        <charset val="134"/>
      </rPr>
      <t>5</t>
    </r>
    <r>
      <rPr>
        <sz val="10"/>
        <rFont val="宋体"/>
        <charset val="134"/>
      </rPr>
      <t>号</t>
    </r>
    <r>
      <rPr>
        <sz val="10"/>
        <rFont val="Times New Roman"/>
        <charset val="134"/>
      </rPr>
      <t>19.8</t>
    </r>
    <r>
      <rPr>
        <sz val="10"/>
        <rFont val="宋体"/>
        <charset val="134"/>
      </rPr>
      <t>千瓦分布式光伏发电项目</t>
    </r>
  </si>
  <si>
    <t>罗玉英</t>
  </si>
  <si>
    <r>
      <rPr>
        <sz val="10"/>
        <rFont val="宋体"/>
        <charset val="134"/>
      </rPr>
      <t>罗玉英佛山市南海区罗村罗东新村北二巷</t>
    </r>
    <r>
      <rPr>
        <sz val="10"/>
        <rFont val="Times New Roman"/>
        <charset val="134"/>
      </rPr>
      <t>10</t>
    </r>
    <r>
      <rPr>
        <sz val="10"/>
        <rFont val="宋体"/>
        <charset val="134"/>
      </rPr>
      <t>号</t>
    </r>
    <r>
      <rPr>
        <sz val="10"/>
        <rFont val="Times New Roman"/>
        <charset val="134"/>
      </rPr>
      <t>12</t>
    </r>
    <r>
      <rPr>
        <sz val="10"/>
        <rFont val="宋体"/>
        <charset val="134"/>
      </rPr>
      <t>千瓦分布式光伏发电项目</t>
    </r>
  </si>
  <si>
    <t>陈子坚</t>
  </si>
  <si>
    <r>
      <rPr>
        <sz val="10"/>
        <rFont val="宋体"/>
        <charset val="134"/>
      </rPr>
      <t>陈子坚佛山市南海区狮山镇芦塘三雅村二队一街</t>
    </r>
    <r>
      <rPr>
        <sz val="10"/>
        <rFont val="Times New Roman"/>
        <charset val="134"/>
      </rPr>
      <t>25</t>
    </r>
    <r>
      <rPr>
        <sz val="10"/>
        <rFont val="宋体"/>
        <charset val="134"/>
      </rPr>
      <t>号</t>
    </r>
    <r>
      <rPr>
        <sz val="10"/>
        <rFont val="Times New Roman"/>
        <charset val="134"/>
      </rPr>
      <t>19.8</t>
    </r>
    <r>
      <rPr>
        <sz val="10"/>
        <rFont val="宋体"/>
        <charset val="134"/>
      </rPr>
      <t>千瓦分布式光伏发电项目</t>
    </r>
  </si>
  <si>
    <t>钟汝樑</t>
  </si>
  <si>
    <r>
      <rPr>
        <sz val="10"/>
        <rFont val="宋体"/>
        <charset val="134"/>
      </rPr>
      <t>钟汝樑佛山市南海区罗村朗沙钟村旧村四巷</t>
    </r>
    <r>
      <rPr>
        <sz val="10"/>
        <rFont val="Times New Roman"/>
        <charset val="134"/>
      </rPr>
      <t>6</t>
    </r>
    <r>
      <rPr>
        <sz val="10"/>
        <rFont val="宋体"/>
        <charset val="134"/>
      </rPr>
      <t>号</t>
    </r>
    <r>
      <rPr>
        <sz val="10"/>
        <rFont val="Times New Roman"/>
        <charset val="134"/>
      </rPr>
      <t>16</t>
    </r>
    <r>
      <rPr>
        <sz val="10"/>
        <rFont val="宋体"/>
        <charset val="134"/>
      </rPr>
      <t>千瓦分布式光伏发电项目</t>
    </r>
  </si>
  <si>
    <t>卫建文</t>
  </si>
  <si>
    <r>
      <rPr>
        <sz val="10"/>
        <rFont val="宋体"/>
        <charset val="134"/>
      </rPr>
      <t>卫建文佛山市南海区西樵镇海舟村窖边村九队澄波路北</t>
    </r>
    <r>
      <rPr>
        <sz val="10"/>
        <rFont val="Times New Roman"/>
        <charset val="134"/>
      </rPr>
      <t>4</t>
    </r>
    <r>
      <rPr>
        <sz val="10"/>
        <rFont val="宋体"/>
        <charset val="134"/>
      </rPr>
      <t>号</t>
    </r>
    <r>
      <rPr>
        <sz val="10"/>
        <rFont val="Times New Roman"/>
        <charset val="134"/>
      </rPr>
      <t>14.85</t>
    </r>
    <r>
      <rPr>
        <sz val="10"/>
        <rFont val="宋体"/>
        <charset val="134"/>
      </rPr>
      <t>千瓦分布式光伏发电项目</t>
    </r>
  </si>
  <si>
    <t>陈仕兄</t>
  </si>
  <si>
    <r>
      <rPr>
        <sz val="10"/>
        <rFont val="宋体"/>
        <charset val="134"/>
      </rPr>
      <t>陈仕兄佛山市南海区西樵镇显岗村南方村显岗大道</t>
    </r>
    <r>
      <rPr>
        <sz val="10"/>
        <rFont val="Times New Roman"/>
        <charset val="134"/>
      </rPr>
      <t>28</t>
    </r>
    <r>
      <rPr>
        <sz val="10"/>
        <rFont val="宋体"/>
        <charset val="134"/>
      </rPr>
      <t>号</t>
    </r>
    <r>
      <rPr>
        <sz val="10"/>
        <rFont val="Times New Roman"/>
        <charset val="134"/>
      </rPr>
      <t>33</t>
    </r>
    <r>
      <rPr>
        <sz val="10"/>
        <rFont val="宋体"/>
        <charset val="134"/>
      </rPr>
      <t>千瓦分布式光伏发电项目</t>
    </r>
  </si>
  <si>
    <t>何有锦</t>
  </si>
  <si>
    <r>
      <rPr>
        <sz val="10"/>
        <rFont val="宋体"/>
        <charset val="134"/>
      </rPr>
      <t>何有锦佛山市南海区西樵镇大岸贤福新村东二巷</t>
    </r>
    <r>
      <rPr>
        <sz val="10"/>
        <rFont val="Times New Roman"/>
        <charset val="134"/>
      </rPr>
      <t>1</t>
    </r>
    <r>
      <rPr>
        <sz val="10"/>
        <rFont val="宋体"/>
        <charset val="134"/>
      </rPr>
      <t>号</t>
    </r>
    <r>
      <rPr>
        <sz val="10"/>
        <rFont val="Times New Roman"/>
        <charset val="134"/>
      </rPr>
      <t>10</t>
    </r>
    <r>
      <rPr>
        <sz val="10"/>
        <rFont val="宋体"/>
        <charset val="134"/>
      </rPr>
      <t>千瓦分布式光伏发电项目</t>
    </r>
  </si>
  <si>
    <t>林志标</t>
  </si>
  <si>
    <r>
      <rPr>
        <sz val="10"/>
        <rFont val="宋体"/>
        <charset val="134"/>
      </rPr>
      <t>林灿荣佛山市南海区桂城街道夏北永胜村小组永祥大街西五巷</t>
    </r>
    <r>
      <rPr>
        <sz val="10"/>
        <rFont val="Times New Roman"/>
        <charset val="134"/>
      </rPr>
      <t>10</t>
    </r>
    <r>
      <rPr>
        <sz val="10"/>
        <rFont val="宋体"/>
        <charset val="134"/>
      </rPr>
      <t>号</t>
    </r>
    <r>
      <rPr>
        <sz val="10"/>
        <rFont val="Times New Roman"/>
        <charset val="134"/>
      </rPr>
      <t>10</t>
    </r>
    <r>
      <rPr>
        <sz val="10"/>
        <rFont val="宋体"/>
        <charset val="134"/>
      </rPr>
      <t>千瓦分布式光伏发电项目</t>
    </r>
  </si>
  <si>
    <t>陈永坚</t>
  </si>
  <si>
    <r>
      <rPr>
        <sz val="10"/>
        <rFont val="宋体"/>
        <charset val="134"/>
      </rPr>
      <t>陈永坚佛山市南海区狮山镇谭边力生村力生街五巷</t>
    </r>
    <r>
      <rPr>
        <sz val="10"/>
        <rFont val="Times New Roman"/>
        <charset val="134"/>
      </rPr>
      <t>5</t>
    </r>
    <r>
      <rPr>
        <sz val="10"/>
        <rFont val="宋体"/>
        <charset val="134"/>
      </rPr>
      <t>号</t>
    </r>
    <r>
      <rPr>
        <sz val="10"/>
        <rFont val="Times New Roman"/>
        <charset val="134"/>
      </rPr>
      <t>11</t>
    </r>
    <r>
      <rPr>
        <sz val="10"/>
        <rFont val="宋体"/>
        <charset val="134"/>
      </rPr>
      <t>千瓦分布式光伏发电项目</t>
    </r>
  </si>
  <si>
    <t>王水连</t>
  </si>
  <si>
    <r>
      <rPr>
        <sz val="10"/>
        <rFont val="宋体"/>
        <charset val="134"/>
      </rPr>
      <t>王水连佛山市南海区大沥镇黄岐白沙村兴龙一新村南三街</t>
    </r>
    <r>
      <rPr>
        <sz val="10"/>
        <rFont val="Times New Roman"/>
        <charset val="134"/>
      </rPr>
      <t>1</t>
    </r>
    <r>
      <rPr>
        <sz val="10"/>
        <rFont val="宋体"/>
        <charset val="134"/>
      </rPr>
      <t>号</t>
    </r>
    <r>
      <rPr>
        <sz val="10"/>
        <rFont val="Times New Roman"/>
        <charset val="134"/>
      </rPr>
      <t>24</t>
    </r>
    <r>
      <rPr>
        <sz val="10"/>
        <rFont val="宋体"/>
        <charset val="134"/>
      </rPr>
      <t>千瓦分布式光伏发电项目</t>
    </r>
  </si>
  <si>
    <t>叶剑青</t>
  </si>
  <si>
    <r>
      <rPr>
        <sz val="10"/>
        <rFont val="宋体"/>
        <charset val="134"/>
      </rPr>
      <t>叶剑青佛山市南海区里水镇新联里东村集贤坊</t>
    </r>
    <r>
      <rPr>
        <sz val="10"/>
        <rFont val="Times New Roman"/>
        <charset val="134"/>
      </rPr>
      <t>13</t>
    </r>
    <r>
      <rPr>
        <sz val="10"/>
        <rFont val="宋体"/>
        <charset val="134"/>
      </rPr>
      <t>号</t>
    </r>
    <r>
      <rPr>
        <sz val="10"/>
        <rFont val="Times New Roman"/>
        <charset val="134"/>
      </rPr>
      <t>14.25</t>
    </r>
    <r>
      <rPr>
        <sz val="10"/>
        <rFont val="宋体"/>
        <charset val="134"/>
      </rPr>
      <t>千瓦分布式光伏发电项目</t>
    </r>
  </si>
  <si>
    <t>梁成君</t>
  </si>
  <si>
    <r>
      <rPr>
        <sz val="10"/>
        <rFont val="宋体"/>
        <charset val="134"/>
      </rPr>
      <t>梁成君佛山市南海区桂城石二村环堤新村</t>
    </r>
    <r>
      <rPr>
        <sz val="10"/>
        <rFont val="Times New Roman"/>
        <charset val="134"/>
      </rPr>
      <t>43</t>
    </r>
    <r>
      <rPr>
        <sz val="10"/>
        <rFont val="宋体"/>
        <charset val="134"/>
      </rPr>
      <t>号</t>
    </r>
    <r>
      <rPr>
        <sz val="10"/>
        <rFont val="Times New Roman"/>
        <charset val="134"/>
      </rPr>
      <t>10</t>
    </r>
    <r>
      <rPr>
        <sz val="10"/>
        <rFont val="宋体"/>
        <charset val="134"/>
      </rPr>
      <t>千瓦分布式光伏发电项目</t>
    </r>
  </si>
  <si>
    <t>伦永毅</t>
  </si>
  <si>
    <r>
      <rPr>
        <sz val="10"/>
        <rFont val="宋体"/>
        <charset val="134"/>
      </rPr>
      <t>伦永毅佛山市南海区丹灶镇下沙滘伦家新村北五巷</t>
    </r>
    <r>
      <rPr>
        <sz val="10"/>
        <rFont val="Times New Roman"/>
        <charset val="134"/>
      </rPr>
      <t>1</t>
    </r>
    <r>
      <rPr>
        <sz val="10"/>
        <rFont val="宋体"/>
        <charset val="134"/>
      </rPr>
      <t>号</t>
    </r>
    <r>
      <rPr>
        <sz val="10"/>
        <rFont val="Times New Roman"/>
        <charset val="134"/>
      </rPr>
      <t>7.56</t>
    </r>
    <r>
      <rPr>
        <sz val="10"/>
        <rFont val="宋体"/>
        <charset val="134"/>
      </rPr>
      <t>千瓦分布式光伏发电项目</t>
    </r>
  </si>
  <si>
    <t>伦玉婵</t>
  </si>
  <si>
    <r>
      <rPr>
        <sz val="10"/>
        <rFont val="宋体"/>
        <charset val="134"/>
      </rPr>
      <t>伦玉婵佛山市南海区丹灶镇劳边社区居委会沙水村开发区四巷</t>
    </r>
    <r>
      <rPr>
        <sz val="10"/>
        <rFont val="Times New Roman"/>
        <charset val="134"/>
      </rPr>
      <t>1</t>
    </r>
    <r>
      <rPr>
        <sz val="10"/>
        <rFont val="宋体"/>
        <charset val="134"/>
      </rPr>
      <t>号</t>
    </r>
    <r>
      <rPr>
        <sz val="10"/>
        <rFont val="Times New Roman"/>
        <charset val="134"/>
      </rPr>
      <t>21.84</t>
    </r>
    <r>
      <rPr>
        <sz val="10"/>
        <rFont val="宋体"/>
        <charset val="134"/>
      </rPr>
      <t>千瓦分布式光伏发电项目</t>
    </r>
  </si>
  <si>
    <t>叶志权</t>
  </si>
  <si>
    <r>
      <rPr>
        <sz val="10"/>
        <rFont val="宋体"/>
        <charset val="134"/>
      </rPr>
      <t>叶志权佛山市南海区狮山镇颜峰小洞一村南街西四巷</t>
    </r>
    <r>
      <rPr>
        <sz val="10"/>
        <rFont val="Times New Roman"/>
        <charset val="134"/>
      </rPr>
      <t>5</t>
    </r>
    <r>
      <rPr>
        <sz val="10"/>
        <rFont val="宋体"/>
        <charset val="134"/>
      </rPr>
      <t>号</t>
    </r>
    <r>
      <rPr>
        <sz val="10"/>
        <rFont val="Times New Roman"/>
        <charset val="134"/>
      </rPr>
      <t>20</t>
    </r>
    <r>
      <rPr>
        <sz val="10"/>
        <rFont val="宋体"/>
        <charset val="134"/>
      </rPr>
      <t>千瓦分布式光伏发电项目</t>
    </r>
  </si>
  <si>
    <t>刘逸韶</t>
  </si>
  <si>
    <r>
      <rPr>
        <sz val="10"/>
        <rFont val="宋体"/>
        <charset val="134"/>
      </rPr>
      <t>刘逸韶佛山市南海区里水镇沙基正街</t>
    </r>
    <r>
      <rPr>
        <sz val="10"/>
        <rFont val="Times New Roman"/>
        <charset val="134"/>
      </rPr>
      <t>15</t>
    </r>
    <r>
      <rPr>
        <sz val="10"/>
        <rFont val="宋体"/>
        <charset val="134"/>
      </rPr>
      <t>号</t>
    </r>
    <r>
      <rPr>
        <sz val="10"/>
        <rFont val="Times New Roman"/>
        <charset val="134"/>
      </rPr>
      <t>8.96</t>
    </r>
    <r>
      <rPr>
        <sz val="10"/>
        <rFont val="宋体"/>
        <charset val="134"/>
      </rPr>
      <t>千瓦分布式光伏发电项目</t>
    </r>
  </si>
  <si>
    <t>肖国强</t>
  </si>
  <si>
    <r>
      <rPr>
        <sz val="10"/>
        <rFont val="宋体"/>
        <charset val="134"/>
      </rPr>
      <t>肖国强佛山市南海区狮山镇官窑黎岗村黎南十二巷</t>
    </r>
    <r>
      <rPr>
        <sz val="10"/>
        <rFont val="Times New Roman"/>
        <charset val="134"/>
      </rPr>
      <t>6</t>
    </r>
    <r>
      <rPr>
        <sz val="10"/>
        <rFont val="宋体"/>
        <charset val="134"/>
      </rPr>
      <t>号</t>
    </r>
    <r>
      <rPr>
        <sz val="10"/>
        <rFont val="Times New Roman"/>
        <charset val="134"/>
      </rPr>
      <t>3.42</t>
    </r>
    <r>
      <rPr>
        <sz val="10"/>
        <rFont val="宋体"/>
        <charset val="134"/>
      </rPr>
      <t>千瓦分布式光伏发电项目</t>
    </r>
  </si>
  <si>
    <t>曾志强</t>
  </si>
  <si>
    <r>
      <rPr>
        <sz val="10"/>
        <rFont val="宋体"/>
        <charset val="134"/>
      </rPr>
      <t>曾志强佛山市南海区九江镇下北祖社二巷北</t>
    </r>
    <r>
      <rPr>
        <sz val="10"/>
        <rFont val="Times New Roman"/>
        <charset val="134"/>
      </rPr>
      <t>10</t>
    </r>
    <r>
      <rPr>
        <sz val="10"/>
        <rFont val="宋体"/>
        <charset val="134"/>
      </rPr>
      <t>号</t>
    </r>
    <r>
      <rPr>
        <sz val="10"/>
        <rFont val="Times New Roman"/>
        <charset val="134"/>
      </rPr>
      <t>5.13</t>
    </r>
    <r>
      <rPr>
        <sz val="10"/>
        <rFont val="宋体"/>
        <charset val="134"/>
      </rPr>
      <t>千瓦分布式光伏发电项目</t>
    </r>
  </si>
  <si>
    <t>潘其允</t>
  </si>
  <si>
    <r>
      <rPr>
        <sz val="10"/>
        <rFont val="宋体"/>
        <charset val="134"/>
      </rPr>
      <t>潘其允佛山市南海区狮山镇汀圃潘村新村</t>
    </r>
    <r>
      <rPr>
        <sz val="10"/>
        <rFont val="Times New Roman"/>
        <charset val="134"/>
      </rPr>
      <t>12</t>
    </r>
    <r>
      <rPr>
        <sz val="10"/>
        <rFont val="宋体"/>
        <charset val="134"/>
      </rPr>
      <t>号</t>
    </r>
    <r>
      <rPr>
        <sz val="10"/>
        <rFont val="Times New Roman"/>
        <charset val="134"/>
      </rPr>
      <t>8.55</t>
    </r>
    <r>
      <rPr>
        <sz val="10"/>
        <rFont val="宋体"/>
        <charset val="134"/>
      </rPr>
      <t>千瓦分布式光伏发电项目</t>
    </r>
  </si>
  <si>
    <t>叶汉良</t>
  </si>
  <si>
    <r>
      <rPr>
        <sz val="10"/>
        <rFont val="宋体"/>
        <charset val="134"/>
      </rPr>
      <t>叶汉良佛山市南海区大沥镇太平冲表中大街八巷</t>
    </r>
    <r>
      <rPr>
        <sz val="10"/>
        <rFont val="Times New Roman"/>
        <charset val="134"/>
      </rPr>
      <t>15</t>
    </r>
    <r>
      <rPr>
        <sz val="10"/>
        <rFont val="宋体"/>
        <charset val="134"/>
      </rPr>
      <t>号</t>
    </r>
    <r>
      <rPr>
        <sz val="10"/>
        <rFont val="Times New Roman"/>
        <charset val="134"/>
      </rPr>
      <t>5.13</t>
    </r>
    <r>
      <rPr>
        <sz val="10"/>
        <rFont val="宋体"/>
        <charset val="134"/>
      </rPr>
      <t>千瓦分布式光伏发电项目</t>
    </r>
  </si>
  <si>
    <t>罗月颜</t>
  </si>
  <si>
    <r>
      <rPr>
        <sz val="10"/>
        <rFont val="宋体"/>
        <charset val="134"/>
      </rPr>
      <t>罗月颜佛山市南海区西樵镇简村李家沙洲一巷</t>
    </r>
    <r>
      <rPr>
        <sz val="10"/>
        <rFont val="Times New Roman"/>
        <charset val="134"/>
      </rPr>
      <t>4</t>
    </r>
    <r>
      <rPr>
        <sz val="10"/>
        <rFont val="宋体"/>
        <charset val="134"/>
      </rPr>
      <t>号</t>
    </r>
    <r>
      <rPr>
        <sz val="10"/>
        <rFont val="Times New Roman"/>
        <charset val="134"/>
      </rPr>
      <t>11.4</t>
    </r>
    <r>
      <rPr>
        <sz val="10"/>
        <rFont val="宋体"/>
        <charset val="134"/>
      </rPr>
      <t>千瓦分布式光伏发电项目</t>
    </r>
  </si>
  <si>
    <t>林炳坚</t>
  </si>
  <si>
    <r>
      <rPr>
        <sz val="10"/>
        <rFont val="宋体"/>
        <charset val="134"/>
      </rPr>
      <t>林炳坚佛山市南海区九江镇沙头石江南边村五凤门</t>
    </r>
    <r>
      <rPr>
        <sz val="10"/>
        <rFont val="Times New Roman"/>
        <charset val="134"/>
      </rPr>
      <t>25</t>
    </r>
    <r>
      <rPr>
        <sz val="10"/>
        <rFont val="宋体"/>
        <charset val="134"/>
      </rPr>
      <t>号</t>
    </r>
    <r>
      <rPr>
        <sz val="10"/>
        <rFont val="Times New Roman"/>
        <charset val="134"/>
      </rPr>
      <t>10.26</t>
    </r>
    <r>
      <rPr>
        <sz val="10"/>
        <rFont val="宋体"/>
        <charset val="134"/>
      </rPr>
      <t>千瓦分布式光伏发电项目</t>
    </r>
  </si>
  <si>
    <t>区让冰</t>
  </si>
  <si>
    <r>
      <rPr>
        <sz val="10"/>
        <rFont val="宋体"/>
        <charset val="134"/>
      </rPr>
      <t>区让冰佛山市南海区大沥镇盐步河东石庙村</t>
    </r>
    <r>
      <rPr>
        <sz val="10"/>
        <rFont val="Times New Roman"/>
        <charset val="134"/>
      </rPr>
      <t>184</t>
    </r>
    <r>
      <rPr>
        <sz val="10"/>
        <rFont val="宋体"/>
        <charset val="134"/>
      </rPr>
      <t>号</t>
    </r>
    <r>
      <rPr>
        <sz val="10"/>
        <rFont val="Times New Roman"/>
        <charset val="134"/>
      </rPr>
      <t>6.56</t>
    </r>
    <r>
      <rPr>
        <sz val="10"/>
        <rFont val="宋体"/>
        <charset val="134"/>
      </rPr>
      <t>千瓦分布式光伏发电项目</t>
    </r>
  </si>
  <si>
    <t>梁汉芬</t>
  </si>
  <si>
    <r>
      <rPr>
        <sz val="10"/>
        <rFont val="宋体"/>
        <charset val="134"/>
      </rPr>
      <t>梁汉芬佛山市南海区西樵镇崇南斗头村大街西</t>
    </r>
    <r>
      <rPr>
        <sz val="10"/>
        <rFont val="Times New Roman"/>
        <charset val="134"/>
      </rPr>
      <t>2</t>
    </r>
    <r>
      <rPr>
        <sz val="10"/>
        <rFont val="宋体"/>
        <charset val="134"/>
      </rPr>
      <t>号侧</t>
    </r>
    <r>
      <rPr>
        <sz val="10"/>
        <rFont val="Times New Roman"/>
        <charset val="134"/>
      </rPr>
      <t>9.12</t>
    </r>
    <r>
      <rPr>
        <sz val="10"/>
        <rFont val="宋体"/>
        <charset val="134"/>
      </rPr>
      <t>千瓦分布式光伏发电项目</t>
    </r>
  </si>
  <si>
    <t>罗荣光</t>
  </si>
  <si>
    <r>
      <rPr>
        <sz val="10"/>
        <rFont val="宋体"/>
        <charset val="134"/>
      </rPr>
      <t>罗荣光佛山市南海区西樵镇大岸启民村水泥路之东</t>
    </r>
    <r>
      <rPr>
        <sz val="10"/>
        <rFont val="Times New Roman"/>
        <charset val="134"/>
      </rPr>
      <t>12</t>
    </r>
    <r>
      <rPr>
        <sz val="10"/>
        <rFont val="宋体"/>
        <charset val="134"/>
      </rPr>
      <t>号</t>
    </r>
    <r>
      <rPr>
        <sz val="10"/>
        <rFont val="Times New Roman"/>
        <charset val="134"/>
      </rPr>
      <t>10</t>
    </r>
    <r>
      <rPr>
        <sz val="10"/>
        <rFont val="宋体"/>
        <charset val="134"/>
      </rPr>
      <t>千瓦分布式光伏发电项目</t>
    </r>
  </si>
  <si>
    <t>林锦泉</t>
  </si>
  <si>
    <r>
      <rPr>
        <sz val="10"/>
        <rFont val="宋体"/>
        <charset val="134"/>
      </rPr>
      <t>林锦泉佛山市南海区九江镇下东管理区联和村沙口横街</t>
    </r>
    <r>
      <rPr>
        <sz val="10"/>
        <rFont val="Times New Roman"/>
        <charset val="134"/>
      </rPr>
      <t>72</t>
    </r>
    <r>
      <rPr>
        <sz val="10"/>
        <rFont val="宋体"/>
        <charset val="134"/>
      </rPr>
      <t>号</t>
    </r>
    <r>
      <rPr>
        <sz val="10"/>
        <rFont val="Times New Roman"/>
        <charset val="134"/>
      </rPr>
      <t>6.825</t>
    </r>
    <r>
      <rPr>
        <sz val="10"/>
        <rFont val="宋体"/>
        <charset val="134"/>
      </rPr>
      <t>千瓦分布式光伏发电项目</t>
    </r>
  </si>
  <si>
    <t>丁照全</t>
  </si>
  <si>
    <r>
      <rPr>
        <sz val="10"/>
        <rFont val="宋体"/>
        <charset val="134"/>
      </rPr>
      <t>丁照全佛山市南海区九江镇下东村聚龙湾</t>
    </r>
    <r>
      <rPr>
        <sz val="10"/>
        <rFont val="Times New Roman"/>
        <charset val="134"/>
      </rPr>
      <t>9</t>
    </r>
    <r>
      <rPr>
        <sz val="10"/>
        <rFont val="宋体"/>
        <charset val="134"/>
      </rPr>
      <t>号</t>
    </r>
    <r>
      <rPr>
        <sz val="10"/>
        <rFont val="Times New Roman"/>
        <charset val="134"/>
      </rPr>
      <t xml:space="preserve"> 6.5</t>
    </r>
    <r>
      <rPr>
        <sz val="10"/>
        <rFont val="宋体"/>
        <charset val="134"/>
      </rPr>
      <t>千瓦分布式光伏发电项目</t>
    </r>
  </si>
  <si>
    <t>梁添华</t>
  </si>
  <si>
    <r>
      <rPr>
        <sz val="10"/>
        <rFont val="宋体"/>
        <charset val="134"/>
      </rPr>
      <t>梁添华佛山市南海区罗村社区中布村里梁西一巷</t>
    </r>
    <r>
      <rPr>
        <sz val="10"/>
        <rFont val="Times New Roman"/>
        <charset val="134"/>
      </rPr>
      <t>2</t>
    </r>
    <r>
      <rPr>
        <sz val="10"/>
        <rFont val="宋体"/>
        <charset val="134"/>
      </rPr>
      <t>号</t>
    </r>
    <r>
      <rPr>
        <sz val="10"/>
        <rFont val="Times New Roman"/>
        <charset val="134"/>
      </rPr>
      <t>11</t>
    </r>
    <r>
      <rPr>
        <sz val="10"/>
        <rFont val="宋体"/>
        <charset val="134"/>
      </rPr>
      <t>千瓦分布式光伏发电项目</t>
    </r>
  </si>
  <si>
    <t>邓国洪</t>
  </si>
  <si>
    <r>
      <rPr>
        <sz val="10"/>
        <rFont val="宋体"/>
        <charset val="134"/>
      </rPr>
      <t>邓国洪佛山市南海区罗村联星田邓村永兴巷</t>
    </r>
    <r>
      <rPr>
        <sz val="10"/>
        <rFont val="Times New Roman"/>
        <charset val="134"/>
      </rPr>
      <t>4</t>
    </r>
    <r>
      <rPr>
        <sz val="10"/>
        <rFont val="宋体"/>
        <charset val="134"/>
      </rPr>
      <t>号</t>
    </r>
    <r>
      <rPr>
        <sz val="10"/>
        <rFont val="Times New Roman"/>
        <charset val="134"/>
      </rPr>
      <t>10</t>
    </r>
    <r>
      <rPr>
        <sz val="10"/>
        <rFont val="宋体"/>
        <charset val="134"/>
      </rPr>
      <t>千瓦分布式光伏发电项目</t>
    </r>
  </si>
  <si>
    <t>蒲志峰</t>
  </si>
  <si>
    <r>
      <rPr>
        <sz val="10"/>
        <rFont val="宋体"/>
        <charset val="134"/>
      </rPr>
      <t>蒲志峰佛山市南海区里水镇甘蕉村上街北向街</t>
    </r>
    <r>
      <rPr>
        <sz val="10"/>
        <rFont val="Times New Roman"/>
        <charset val="134"/>
      </rPr>
      <t>1</t>
    </r>
    <r>
      <rPr>
        <sz val="10"/>
        <rFont val="宋体"/>
        <charset val="134"/>
      </rPr>
      <t>号</t>
    </r>
    <r>
      <rPr>
        <sz val="10"/>
        <rFont val="Times New Roman"/>
        <charset val="134"/>
      </rPr>
      <t>10.5</t>
    </r>
    <r>
      <rPr>
        <sz val="10"/>
        <rFont val="宋体"/>
        <charset val="134"/>
      </rPr>
      <t>千瓦分布式光伏发电项目</t>
    </r>
  </si>
  <si>
    <t>李锦祥</t>
  </si>
  <si>
    <r>
      <rPr>
        <sz val="10"/>
        <rFont val="宋体"/>
        <charset val="134"/>
      </rPr>
      <t>李锦祥佛山市南海区狮山镇五星华木村十三巷</t>
    </r>
    <r>
      <rPr>
        <sz val="10"/>
        <rFont val="Times New Roman"/>
        <charset val="134"/>
      </rPr>
      <t>2</t>
    </r>
    <r>
      <rPr>
        <sz val="10"/>
        <rFont val="宋体"/>
        <charset val="134"/>
      </rPr>
      <t>号</t>
    </r>
    <r>
      <rPr>
        <sz val="10"/>
        <rFont val="Times New Roman"/>
        <charset val="134"/>
      </rPr>
      <t>11.4</t>
    </r>
    <r>
      <rPr>
        <sz val="10"/>
        <rFont val="宋体"/>
        <charset val="134"/>
      </rPr>
      <t>千瓦分布式光伏发电项目</t>
    </r>
  </si>
  <si>
    <t>李三珠</t>
  </si>
  <si>
    <t>张凤金</t>
  </si>
  <si>
    <r>
      <rPr>
        <sz val="10"/>
        <rFont val="宋体"/>
        <charset val="134"/>
      </rPr>
      <t>张凤金佛山市南海区狮山镇罗村芦塘三雅村二队旧区一街</t>
    </r>
    <r>
      <rPr>
        <sz val="10"/>
        <rFont val="Times New Roman"/>
        <charset val="134"/>
      </rPr>
      <t>10</t>
    </r>
    <r>
      <rPr>
        <sz val="10"/>
        <rFont val="宋体"/>
        <charset val="134"/>
      </rPr>
      <t>号</t>
    </r>
    <r>
      <rPr>
        <sz val="10"/>
        <rFont val="Times New Roman"/>
        <charset val="134"/>
      </rPr>
      <t>12.255</t>
    </r>
    <r>
      <rPr>
        <sz val="10"/>
        <rFont val="宋体"/>
        <charset val="134"/>
      </rPr>
      <t>千瓦分布式光伏发电项目</t>
    </r>
  </si>
  <si>
    <t>潘楚标</t>
  </si>
  <si>
    <r>
      <rPr>
        <sz val="10"/>
        <rFont val="宋体"/>
        <charset val="134"/>
      </rPr>
      <t>潘楚标佛山市南海区大沥镇联滘滘口村新二区十七巷</t>
    </r>
    <r>
      <rPr>
        <sz val="10"/>
        <rFont val="Times New Roman"/>
        <charset val="134"/>
      </rPr>
      <t>5</t>
    </r>
    <r>
      <rPr>
        <sz val="10"/>
        <rFont val="宋体"/>
        <charset val="134"/>
      </rPr>
      <t>号</t>
    </r>
    <r>
      <rPr>
        <sz val="10"/>
        <rFont val="Times New Roman"/>
        <charset val="134"/>
      </rPr>
      <t>12.255</t>
    </r>
    <r>
      <rPr>
        <sz val="10"/>
        <rFont val="宋体"/>
        <charset val="134"/>
      </rPr>
      <t>千瓦分布式光伏发电项目</t>
    </r>
  </si>
  <si>
    <t>冼学逊</t>
  </si>
  <si>
    <r>
      <rPr>
        <sz val="10"/>
        <rFont val="宋体"/>
        <charset val="134"/>
      </rPr>
      <t>冼学逊佛山市南海区桂城街中区西江西边大街五巷</t>
    </r>
    <r>
      <rPr>
        <sz val="10"/>
        <rFont val="Times New Roman"/>
        <charset val="134"/>
      </rPr>
      <t>18</t>
    </r>
    <r>
      <rPr>
        <sz val="10"/>
        <rFont val="宋体"/>
        <charset val="134"/>
      </rPr>
      <t>号</t>
    </r>
    <r>
      <rPr>
        <sz val="10"/>
        <rFont val="Times New Roman"/>
        <charset val="134"/>
      </rPr>
      <t>17.32</t>
    </r>
    <r>
      <rPr>
        <sz val="10"/>
        <rFont val="宋体"/>
        <charset val="134"/>
      </rPr>
      <t>千瓦分布式光伏发电项目</t>
    </r>
  </si>
  <si>
    <t>周耀成</t>
  </si>
  <si>
    <r>
      <rPr>
        <sz val="10"/>
        <rFont val="宋体"/>
        <charset val="134"/>
      </rPr>
      <t>周耀成佛山市南海区大沥镇雅瑶中心村桑园一巷</t>
    </r>
    <r>
      <rPr>
        <sz val="10"/>
        <rFont val="Times New Roman"/>
        <charset val="134"/>
      </rPr>
      <t>2</t>
    </r>
    <r>
      <rPr>
        <sz val="10"/>
        <rFont val="宋体"/>
        <charset val="134"/>
      </rPr>
      <t>号</t>
    </r>
    <r>
      <rPr>
        <sz val="10"/>
        <rFont val="Times New Roman"/>
        <charset val="134"/>
      </rPr>
      <t>13.68</t>
    </r>
    <r>
      <rPr>
        <sz val="10"/>
        <rFont val="宋体"/>
        <charset val="134"/>
      </rPr>
      <t>千瓦分布式光伏发电项目</t>
    </r>
  </si>
  <si>
    <t>冯桂华</t>
  </si>
  <si>
    <r>
      <rPr>
        <sz val="10"/>
        <rFont val="宋体"/>
        <charset val="134"/>
      </rPr>
      <t>董悦欢佛山市南海区狮山镇狮南冯家旧村十二巷</t>
    </r>
    <r>
      <rPr>
        <sz val="10"/>
        <rFont val="Times New Roman"/>
        <charset val="134"/>
      </rPr>
      <t>1</t>
    </r>
    <r>
      <rPr>
        <sz val="10"/>
        <rFont val="宋体"/>
        <charset val="134"/>
      </rPr>
      <t>号</t>
    </r>
    <r>
      <rPr>
        <sz val="10"/>
        <rFont val="Times New Roman"/>
        <charset val="134"/>
      </rPr>
      <t>11.48</t>
    </r>
    <r>
      <rPr>
        <sz val="10"/>
        <rFont val="宋体"/>
        <charset val="134"/>
      </rPr>
      <t>千瓦分布式光伏发电项目</t>
    </r>
  </si>
  <si>
    <t>董悦欢</t>
  </si>
  <si>
    <t>张军</t>
  </si>
  <si>
    <r>
      <rPr>
        <sz val="10"/>
        <rFont val="宋体"/>
        <charset val="134"/>
      </rPr>
      <t>张军佛山市南海区丹灶镇天晟海琴湾十六街</t>
    </r>
    <r>
      <rPr>
        <sz val="10"/>
        <rFont val="Times New Roman"/>
        <charset val="134"/>
      </rPr>
      <t>19</t>
    </r>
    <r>
      <rPr>
        <sz val="10"/>
        <rFont val="宋体"/>
        <charset val="134"/>
      </rPr>
      <t>号</t>
    </r>
    <r>
      <rPr>
        <sz val="10"/>
        <rFont val="Times New Roman"/>
        <charset val="134"/>
      </rPr>
      <t>5</t>
    </r>
    <r>
      <rPr>
        <sz val="10"/>
        <rFont val="宋体"/>
        <charset val="134"/>
      </rPr>
      <t>千瓦分布式光伏发电项目</t>
    </r>
  </si>
  <si>
    <t>杜子峰</t>
  </si>
  <si>
    <r>
      <rPr>
        <sz val="10"/>
        <rFont val="宋体"/>
        <charset val="134"/>
      </rPr>
      <t>邓结霞佛山市南海区九江镇沙头水南沙涌村南池新街</t>
    </r>
    <r>
      <rPr>
        <sz val="10"/>
        <rFont val="Times New Roman"/>
        <charset val="134"/>
      </rPr>
      <t>1</t>
    </r>
    <r>
      <rPr>
        <sz val="10"/>
        <rFont val="宋体"/>
        <charset val="134"/>
      </rPr>
      <t>号</t>
    </r>
    <r>
      <rPr>
        <sz val="10"/>
        <rFont val="Times New Roman"/>
        <charset val="134"/>
      </rPr>
      <t>4.95</t>
    </r>
    <r>
      <rPr>
        <sz val="10"/>
        <rFont val="宋体"/>
        <charset val="134"/>
      </rPr>
      <t>千瓦分布式光伏发电项目</t>
    </r>
  </si>
  <si>
    <t>邓结霞</t>
  </si>
  <si>
    <t>徐杰淦</t>
  </si>
  <si>
    <r>
      <rPr>
        <sz val="10"/>
        <rFont val="宋体"/>
        <charset val="134"/>
      </rPr>
      <t>徐杰淦佛山市南海区丹灶镇金沙西联新村</t>
    </r>
    <r>
      <rPr>
        <sz val="10"/>
        <rFont val="Times New Roman"/>
        <charset val="134"/>
      </rPr>
      <t>2</t>
    </r>
    <r>
      <rPr>
        <sz val="10"/>
        <rFont val="宋体"/>
        <charset val="134"/>
      </rPr>
      <t>巷</t>
    </r>
    <r>
      <rPr>
        <sz val="10"/>
        <rFont val="Times New Roman"/>
        <charset val="134"/>
      </rPr>
      <t>6</t>
    </r>
    <r>
      <rPr>
        <sz val="10"/>
        <rFont val="宋体"/>
        <charset val="134"/>
      </rPr>
      <t>号</t>
    </r>
    <r>
      <rPr>
        <sz val="10"/>
        <rFont val="Times New Roman"/>
        <charset val="134"/>
      </rPr>
      <t>5</t>
    </r>
    <r>
      <rPr>
        <sz val="10"/>
        <rFont val="宋体"/>
        <charset val="134"/>
      </rPr>
      <t>千瓦分布式光伏发电项目</t>
    </r>
  </si>
  <si>
    <t>王苏和</t>
  </si>
  <si>
    <r>
      <rPr>
        <sz val="10"/>
        <rFont val="宋体"/>
        <charset val="134"/>
      </rPr>
      <t>王苏和佛山市南海区狮山镇小塘五星王坊村下二十三巷</t>
    </r>
    <r>
      <rPr>
        <sz val="10"/>
        <rFont val="Times New Roman"/>
        <charset val="134"/>
      </rPr>
      <t>9</t>
    </r>
    <r>
      <rPr>
        <sz val="10"/>
        <rFont val="宋体"/>
        <charset val="134"/>
      </rPr>
      <t>号</t>
    </r>
    <r>
      <rPr>
        <sz val="10"/>
        <rFont val="Times New Roman"/>
        <charset val="134"/>
      </rPr>
      <t>20</t>
    </r>
    <r>
      <rPr>
        <sz val="10"/>
        <rFont val="宋体"/>
        <charset val="134"/>
      </rPr>
      <t>千瓦分布式光伏发电项目</t>
    </r>
  </si>
  <si>
    <t>邓荣安</t>
  </si>
  <si>
    <r>
      <rPr>
        <sz val="10"/>
        <rFont val="宋体"/>
        <charset val="134"/>
      </rPr>
      <t>邓荣安佛山市南海区狮山镇狮中村白藤村南一巷</t>
    </r>
    <r>
      <rPr>
        <sz val="10"/>
        <rFont val="Times New Roman"/>
        <charset val="134"/>
      </rPr>
      <t>4</t>
    </r>
    <r>
      <rPr>
        <sz val="10"/>
        <rFont val="宋体"/>
        <charset val="134"/>
      </rPr>
      <t>号</t>
    </r>
    <r>
      <rPr>
        <sz val="10"/>
        <rFont val="Times New Roman"/>
        <charset val="134"/>
      </rPr>
      <t>20</t>
    </r>
    <r>
      <rPr>
        <sz val="10"/>
        <rFont val="宋体"/>
        <charset val="134"/>
      </rPr>
      <t>千瓦分布式光伏发电项目</t>
    </r>
  </si>
  <si>
    <t>梁国衍</t>
  </si>
  <si>
    <r>
      <rPr>
        <sz val="10"/>
        <rFont val="宋体"/>
        <charset val="134"/>
      </rPr>
      <t>梁国衍佛山市南海区西樵镇崇南荷涌村荷涌大街东巷</t>
    </r>
    <r>
      <rPr>
        <sz val="10"/>
        <rFont val="Times New Roman"/>
        <charset val="134"/>
      </rPr>
      <t>12</t>
    </r>
    <r>
      <rPr>
        <sz val="10"/>
        <rFont val="宋体"/>
        <charset val="134"/>
      </rPr>
      <t>号</t>
    </r>
    <r>
      <rPr>
        <sz val="10"/>
        <rFont val="Times New Roman"/>
        <charset val="134"/>
      </rPr>
      <t>12.6</t>
    </r>
    <r>
      <rPr>
        <sz val="10"/>
        <rFont val="宋体"/>
        <charset val="134"/>
      </rPr>
      <t>千瓦分布式光伏发电项目</t>
    </r>
  </si>
  <si>
    <t>高伟业</t>
  </si>
  <si>
    <r>
      <rPr>
        <sz val="10"/>
        <rFont val="宋体"/>
        <charset val="134"/>
      </rPr>
      <t>高伟业佛山市南海区丹灶镇高海社区东房村村心街南九巷</t>
    </r>
    <r>
      <rPr>
        <sz val="10"/>
        <rFont val="Times New Roman"/>
        <charset val="134"/>
      </rPr>
      <t>5</t>
    </r>
    <r>
      <rPr>
        <sz val="10"/>
        <rFont val="宋体"/>
        <charset val="134"/>
      </rPr>
      <t>号</t>
    </r>
    <r>
      <rPr>
        <sz val="10"/>
        <rFont val="Times New Roman"/>
        <charset val="134"/>
      </rPr>
      <t>12.96</t>
    </r>
    <r>
      <rPr>
        <sz val="10"/>
        <rFont val="宋体"/>
        <charset val="134"/>
      </rPr>
      <t>千瓦分布式光伏发电项目</t>
    </r>
  </si>
  <si>
    <t>黎衍伟</t>
  </si>
  <si>
    <r>
      <rPr>
        <sz val="10"/>
        <rFont val="宋体"/>
        <charset val="134"/>
      </rPr>
      <t>黎兆枝佛山市南海区丹灶镇新安社区居民委员会南一村民小组二巷</t>
    </r>
    <r>
      <rPr>
        <sz val="10"/>
        <rFont val="Times New Roman"/>
        <charset val="134"/>
      </rPr>
      <t>3</t>
    </r>
    <r>
      <rPr>
        <sz val="10"/>
        <rFont val="宋体"/>
        <charset val="134"/>
      </rPr>
      <t>号</t>
    </r>
    <r>
      <rPr>
        <sz val="10"/>
        <rFont val="Times New Roman"/>
        <charset val="134"/>
      </rPr>
      <t>10</t>
    </r>
    <r>
      <rPr>
        <sz val="10"/>
        <rFont val="宋体"/>
        <charset val="134"/>
      </rPr>
      <t>千瓦分布式光伏发电项目</t>
    </r>
  </si>
  <si>
    <t>黎兆枝</t>
  </si>
  <si>
    <t>誉注欢</t>
  </si>
  <si>
    <r>
      <rPr>
        <sz val="10"/>
        <rFont val="宋体"/>
        <charset val="134"/>
      </rPr>
      <t>誉注欢佛山市南海区狮山镇罗村芦塘旧村新区二巷</t>
    </r>
    <r>
      <rPr>
        <sz val="10"/>
        <rFont val="Times New Roman"/>
        <charset val="134"/>
      </rPr>
      <t>3</t>
    </r>
    <r>
      <rPr>
        <sz val="10"/>
        <rFont val="宋体"/>
        <charset val="134"/>
      </rPr>
      <t>号</t>
    </r>
    <r>
      <rPr>
        <sz val="10"/>
        <rFont val="Times New Roman"/>
        <charset val="134"/>
      </rPr>
      <t>11.2</t>
    </r>
    <r>
      <rPr>
        <sz val="10"/>
        <rFont val="宋体"/>
        <charset val="134"/>
      </rPr>
      <t>千瓦分布式光伏发电项目</t>
    </r>
  </si>
  <si>
    <t>王文</t>
  </si>
  <si>
    <r>
      <rPr>
        <sz val="10"/>
        <rFont val="宋体"/>
        <charset val="134"/>
      </rPr>
      <t>王文佛山市南海区狮山镇小塘五星王坊村下</t>
    </r>
    <r>
      <rPr>
        <sz val="10"/>
        <rFont val="Times New Roman"/>
        <charset val="134"/>
      </rPr>
      <t>23</t>
    </r>
    <r>
      <rPr>
        <sz val="10"/>
        <rFont val="宋体"/>
        <charset val="134"/>
      </rPr>
      <t>巷</t>
    </r>
    <r>
      <rPr>
        <sz val="10"/>
        <rFont val="Times New Roman"/>
        <charset val="134"/>
      </rPr>
      <t>13</t>
    </r>
    <r>
      <rPr>
        <sz val="10"/>
        <rFont val="宋体"/>
        <charset val="134"/>
      </rPr>
      <t>号</t>
    </r>
    <r>
      <rPr>
        <sz val="10"/>
        <rFont val="Times New Roman"/>
        <charset val="134"/>
      </rPr>
      <t>10.92</t>
    </r>
    <r>
      <rPr>
        <sz val="10"/>
        <rFont val="宋体"/>
        <charset val="134"/>
      </rPr>
      <t>千瓦分布式光伏发电项目</t>
    </r>
  </si>
  <si>
    <t>李志雄</t>
  </si>
  <si>
    <r>
      <rPr>
        <sz val="10"/>
        <rFont val="宋体"/>
        <charset val="134"/>
      </rPr>
      <t>李志雄佛山市南海区九江镇沙头东升直街潮源新村</t>
    </r>
    <r>
      <rPr>
        <sz val="10"/>
        <rFont val="Times New Roman"/>
        <charset val="134"/>
      </rPr>
      <t>3</t>
    </r>
    <r>
      <rPr>
        <sz val="10"/>
        <rFont val="宋体"/>
        <charset val="134"/>
      </rPr>
      <t>号</t>
    </r>
    <r>
      <rPr>
        <sz val="10"/>
        <rFont val="Times New Roman"/>
        <charset val="134"/>
      </rPr>
      <t>18.2</t>
    </r>
    <r>
      <rPr>
        <sz val="10"/>
        <rFont val="宋体"/>
        <charset val="134"/>
      </rPr>
      <t>千瓦分布式光伏发电项目</t>
    </r>
  </si>
  <si>
    <t>李明开</t>
  </si>
  <si>
    <r>
      <rPr>
        <sz val="10"/>
        <rFont val="宋体"/>
        <charset val="134"/>
      </rPr>
      <t>李明开佛山市南海区西樵镇官山城区建新街二巷</t>
    </r>
    <r>
      <rPr>
        <sz val="10"/>
        <rFont val="Times New Roman"/>
        <charset val="134"/>
      </rPr>
      <t>17</t>
    </r>
    <r>
      <rPr>
        <sz val="10"/>
        <rFont val="宋体"/>
        <charset val="134"/>
      </rPr>
      <t>号</t>
    </r>
    <r>
      <rPr>
        <sz val="10"/>
        <rFont val="Times New Roman"/>
        <charset val="134"/>
      </rPr>
      <t>9</t>
    </r>
    <r>
      <rPr>
        <sz val="10"/>
        <rFont val="宋体"/>
        <charset val="134"/>
      </rPr>
      <t>千瓦分布式光伏发电项目</t>
    </r>
  </si>
  <si>
    <t>李长柱</t>
  </si>
  <si>
    <t>王进明</t>
  </si>
  <si>
    <r>
      <rPr>
        <sz val="10"/>
        <rFont val="宋体"/>
        <charset val="134"/>
      </rPr>
      <t>王进明佛山市南海区大沥镇黄岐六联村九村路碧豪新村</t>
    </r>
    <r>
      <rPr>
        <sz val="10"/>
        <rFont val="Times New Roman"/>
        <charset val="134"/>
      </rPr>
      <t>C2 6.96</t>
    </r>
    <r>
      <rPr>
        <sz val="10"/>
        <rFont val="宋体"/>
        <charset val="134"/>
      </rPr>
      <t>千瓦分布式光伏发电项目</t>
    </r>
  </si>
  <si>
    <t>周柏操</t>
  </si>
  <si>
    <r>
      <rPr>
        <sz val="10"/>
        <rFont val="宋体"/>
        <charset val="134"/>
      </rPr>
      <t>周柏操佛山市南海区大沥镇太平冲表村南大街十巷</t>
    </r>
    <r>
      <rPr>
        <sz val="10"/>
        <rFont val="Times New Roman"/>
        <charset val="134"/>
      </rPr>
      <t>5</t>
    </r>
    <r>
      <rPr>
        <sz val="10"/>
        <rFont val="宋体"/>
        <charset val="134"/>
      </rPr>
      <t>号</t>
    </r>
    <r>
      <rPr>
        <sz val="10"/>
        <rFont val="Times New Roman"/>
        <charset val="134"/>
      </rPr>
      <t>6.09</t>
    </r>
    <r>
      <rPr>
        <sz val="10"/>
        <rFont val="宋体"/>
        <charset val="134"/>
      </rPr>
      <t>千瓦分布式光伏发电项目</t>
    </r>
  </si>
  <si>
    <t>欧志和</t>
  </si>
  <si>
    <r>
      <rPr>
        <sz val="10"/>
        <rFont val="宋体"/>
        <charset val="134"/>
      </rPr>
      <t>欧志和佛山市南海区西樵镇百东百乐大岗西一厂区</t>
    </r>
    <r>
      <rPr>
        <sz val="10"/>
        <rFont val="Times New Roman"/>
        <charset val="134"/>
      </rPr>
      <t>3</t>
    </r>
    <r>
      <rPr>
        <sz val="10"/>
        <rFont val="宋体"/>
        <charset val="134"/>
      </rPr>
      <t>号</t>
    </r>
    <r>
      <rPr>
        <sz val="10"/>
        <rFont val="Times New Roman"/>
        <charset val="134"/>
      </rPr>
      <t>20</t>
    </r>
    <r>
      <rPr>
        <sz val="10"/>
        <rFont val="宋体"/>
        <charset val="134"/>
      </rPr>
      <t>千瓦分布式光伏发电项目</t>
    </r>
  </si>
  <si>
    <t>陈维珍</t>
  </si>
  <si>
    <r>
      <rPr>
        <sz val="10"/>
        <rFont val="宋体"/>
        <charset val="134"/>
      </rPr>
      <t>陈维珍佛山市南海区西樵镇显岗南方村南二组西岐里巷</t>
    </r>
    <r>
      <rPr>
        <sz val="10"/>
        <rFont val="Times New Roman"/>
        <charset val="134"/>
      </rPr>
      <t>7</t>
    </r>
    <r>
      <rPr>
        <sz val="10"/>
        <rFont val="宋体"/>
        <charset val="134"/>
      </rPr>
      <t>号</t>
    </r>
    <r>
      <rPr>
        <sz val="10"/>
        <rFont val="Times New Roman"/>
        <charset val="134"/>
      </rPr>
      <t>4.72</t>
    </r>
    <r>
      <rPr>
        <sz val="10"/>
        <rFont val="宋体"/>
        <charset val="134"/>
      </rPr>
      <t>千瓦分布式光伏发电项目</t>
    </r>
  </si>
  <si>
    <t>郭妙芬</t>
  </si>
  <si>
    <r>
      <rPr>
        <sz val="10"/>
        <rFont val="宋体"/>
        <charset val="134"/>
      </rPr>
      <t>郭妙芬佛山市南海区西樵镇大同四村兴隆巷</t>
    </r>
    <r>
      <rPr>
        <sz val="10"/>
        <rFont val="Times New Roman"/>
        <charset val="134"/>
      </rPr>
      <t>39</t>
    </r>
    <r>
      <rPr>
        <sz val="10"/>
        <rFont val="宋体"/>
        <charset val="134"/>
      </rPr>
      <t>号</t>
    </r>
    <r>
      <rPr>
        <sz val="10"/>
        <rFont val="Times New Roman"/>
        <charset val="134"/>
      </rPr>
      <t>13.92</t>
    </r>
    <r>
      <rPr>
        <sz val="10"/>
        <rFont val="宋体"/>
        <charset val="134"/>
      </rPr>
      <t>千瓦分布式光伏发电项目</t>
    </r>
  </si>
  <si>
    <t>何莲</t>
  </si>
  <si>
    <r>
      <rPr>
        <sz val="10"/>
        <rFont val="宋体"/>
        <charset val="134"/>
      </rPr>
      <t>何莲佛山市南海区九江镇南金先锋村中和里一巷</t>
    </r>
    <r>
      <rPr>
        <sz val="10"/>
        <rFont val="Times New Roman"/>
        <charset val="134"/>
      </rPr>
      <t>5</t>
    </r>
    <r>
      <rPr>
        <sz val="10"/>
        <rFont val="宋体"/>
        <charset val="134"/>
      </rPr>
      <t>号</t>
    </r>
    <r>
      <rPr>
        <sz val="10"/>
        <rFont val="Times New Roman"/>
        <charset val="134"/>
      </rPr>
      <t>10.08</t>
    </r>
    <r>
      <rPr>
        <sz val="10"/>
        <rFont val="宋体"/>
        <charset val="134"/>
      </rPr>
      <t>千瓦分布式光伏发电项目</t>
    </r>
  </si>
  <si>
    <t>崔建棠</t>
  </si>
  <si>
    <r>
      <rPr>
        <sz val="10"/>
        <rFont val="宋体"/>
        <charset val="134"/>
      </rPr>
      <t>崔建棠佛山市南海区西樵镇山根村委会竹林村建新街</t>
    </r>
    <r>
      <rPr>
        <sz val="10"/>
        <rFont val="Times New Roman"/>
        <charset val="134"/>
      </rPr>
      <t>9</t>
    </r>
    <r>
      <rPr>
        <sz val="10"/>
        <rFont val="宋体"/>
        <charset val="134"/>
      </rPr>
      <t>号</t>
    </r>
    <r>
      <rPr>
        <sz val="10"/>
        <rFont val="Times New Roman"/>
        <charset val="134"/>
      </rPr>
      <t>4.845</t>
    </r>
    <r>
      <rPr>
        <sz val="10"/>
        <rFont val="宋体"/>
        <charset val="134"/>
      </rPr>
      <t>千瓦分布式光伏发电项目</t>
    </r>
  </si>
  <si>
    <t>黎永雄</t>
  </si>
  <si>
    <r>
      <rPr>
        <sz val="10"/>
        <rFont val="宋体"/>
        <charset val="134"/>
      </rPr>
      <t>黎永雄佛山市南海区西樵镇百西四约村增边黎家巷</t>
    </r>
    <r>
      <rPr>
        <sz val="10"/>
        <rFont val="Times New Roman"/>
        <charset val="134"/>
      </rPr>
      <t>9</t>
    </r>
    <r>
      <rPr>
        <sz val="10"/>
        <rFont val="宋体"/>
        <charset val="134"/>
      </rPr>
      <t>号</t>
    </r>
    <r>
      <rPr>
        <sz val="10"/>
        <rFont val="Times New Roman"/>
        <charset val="134"/>
      </rPr>
      <t>17.67</t>
    </r>
    <r>
      <rPr>
        <sz val="10"/>
        <rFont val="宋体"/>
        <charset val="134"/>
      </rPr>
      <t>千瓦分布式光伏发电项目</t>
    </r>
  </si>
  <si>
    <t>冯慧峰</t>
  </si>
  <si>
    <r>
      <rPr>
        <sz val="10"/>
        <rFont val="宋体"/>
        <charset val="134"/>
      </rPr>
      <t>冯慧峰佛山市南海区九江镇沙头水南罗客村梅庄街一巷</t>
    </r>
    <r>
      <rPr>
        <sz val="10"/>
        <rFont val="Times New Roman"/>
        <charset val="134"/>
      </rPr>
      <t>9</t>
    </r>
    <r>
      <rPr>
        <sz val="10"/>
        <rFont val="宋体"/>
        <charset val="134"/>
      </rPr>
      <t>号</t>
    </r>
    <r>
      <rPr>
        <sz val="10"/>
        <rFont val="Times New Roman"/>
        <charset val="134"/>
      </rPr>
      <t>12.1</t>
    </r>
    <r>
      <rPr>
        <sz val="10"/>
        <rFont val="宋体"/>
        <charset val="134"/>
      </rPr>
      <t>千瓦分布式光伏发电项目</t>
    </r>
  </si>
  <si>
    <t>陶宝强</t>
  </si>
  <si>
    <r>
      <rPr>
        <sz val="10"/>
        <rFont val="宋体"/>
        <charset val="134"/>
      </rPr>
      <t>陶宝强佛山市南海区狮山镇华涌六二村安和里三巷</t>
    </r>
    <r>
      <rPr>
        <sz val="10"/>
        <rFont val="Times New Roman"/>
        <charset val="134"/>
      </rPr>
      <t>14</t>
    </r>
    <r>
      <rPr>
        <sz val="10"/>
        <rFont val="宋体"/>
        <charset val="134"/>
      </rPr>
      <t>号</t>
    </r>
    <r>
      <rPr>
        <sz val="10"/>
        <rFont val="Times New Roman"/>
        <charset val="134"/>
      </rPr>
      <t>10.36</t>
    </r>
    <r>
      <rPr>
        <sz val="10"/>
        <rFont val="宋体"/>
        <charset val="134"/>
      </rPr>
      <t>千瓦分布式光伏发电项目</t>
    </r>
  </si>
  <si>
    <t>杜国建</t>
  </si>
  <si>
    <r>
      <rPr>
        <sz val="10"/>
        <rFont val="宋体"/>
        <charset val="134"/>
      </rPr>
      <t>杜国建佛山市南海区桂城街中区社区南村杜地坊三巷</t>
    </r>
    <r>
      <rPr>
        <sz val="10"/>
        <rFont val="Times New Roman"/>
        <charset val="134"/>
      </rPr>
      <t>3</t>
    </r>
    <r>
      <rPr>
        <sz val="10"/>
        <rFont val="宋体"/>
        <charset val="134"/>
      </rPr>
      <t>号</t>
    </r>
    <r>
      <rPr>
        <sz val="10"/>
        <rFont val="Times New Roman"/>
        <charset val="134"/>
      </rPr>
      <t>14</t>
    </r>
    <r>
      <rPr>
        <sz val="10"/>
        <rFont val="宋体"/>
        <charset val="134"/>
      </rPr>
      <t>千瓦分布式光伏发电项目</t>
    </r>
  </si>
  <si>
    <r>
      <rPr>
        <sz val="10"/>
        <rFont val="宋体"/>
        <charset val="134"/>
      </rPr>
      <t>郭其帮佛山市南海区西樵镇大同村民委员会腾龙村腾龙新区</t>
    </r>
    <r>
      <rPr>
        <sz val="10"/>
        <rFont val="Times New Roman"/>
        <charset val="134"/>
      </rPr>
      <t>8</t>
    </r>
    <r>
      <rPr>
        <sz val="10"/>
        <rFont val="宋体"/>
        <charset val="134"/>
      </rPr>
      <t>号</t>
    </r>
    <r>
      <rPr>
        <sz val="10"/>
        <rFont val="Times New Roman"/>
        <charset val="134"/>
      </rPr>
      <t>13</t>
    </r>
    <r>
      <rPr>
        <sz val="10"/>
        <rFont val="宋体"/>
        <charset val="134"/>
      </rPr>
      <t>千瓦分布式光伏发电项目</t>
    </r>
  </si>
  <si>
    <t>邓锦祥</t>
  </si>
  <si>
    <r>
      <rPr>
        <sz val="10"/>
        <rFont val="宋体"/>
        <charset val="134"/>
      </rPr>
      <t>邓锦祥佛山市南海区西樵镇大同文明路新庙街住宅区</t>
    </r>
    <r>
      <rPr>
        <sz val="10"/>
        <rFont val="Times New Roman"/>
        <charset val="134"/>
      </rPr>
      <t>8</t>
    </r>
    <r>
      <rPr>
        <sz val="10"/>
        <rFont val="宋体"/>
        <charset val="134"/>
      </rPr>
      <t>号</t>
    </r>
    <r>
      <rPr>
        <sz val="10"/>
        <rFont val="Times New Roman"/>
        <charset val="134"/>
      </rPr>
      <t>16</t>
    </r>
    <r>
      <rPr>
        <sz val="10"/>
        <rFont val="宋体"/>
        <charset val="134"/>
      </rPr>
      <t>千瓦分布式光伏发电项目</t>
    </r>
  </si>
  <si>
    <t>麦景洪</t>
  </si>
  <si>
    <r>
      <rPr>
        <sz val="10"/>
        <rFont val="宋体"/>
        <charset val="134"/>
      </rPr>
      <t>麦景洪佛山市南海区西樵镇七星凤台村一队东华巷</t>
    </r>
    <r>
      <rPr>
        <sz val="10"/>
        <rFont val="Times New Roman"/>
        <charset val="134"/>
      </rPr>
      <t>6</t>
    </r>
    <r>
      <rPr>
        <sz val="10"/>
        <rFont val="宋体"/>
        <charset val="134"/>
      </rPr>
      <t>号</t>
    </r>
    <r>
      <rPr>
        <sz val="10"/>
        <rFont val="Times New Roman"/>
        <charset val="134"/>
      </rPr>
      <t>16.7</t>
    </r>
    <r>
      <rPr>
        <sz val="10"/>
        <rFont val="宋体"/>
        <charset val="134"/>
      </rPr>
      <t>千瓦分布式光伏发电项目</t>
    </r>
  </si>
  <si>
    <t>莫伟忠</t>
  </si>
  <si>
    <r>
      <rPr>
        <sz val="10"/>
        <rFont val="宋体"/>
        <charset val="134"/>
      </rPr>
      <t>莫伟忠佛山市南海区西樵镇民乐南塱新村三街</t>
    </r>
    <r>
      <rPr>
        <sz val="10"/>
        <rFont val="Times New Roman"/>
        <charset val="134"/>
      </rPr>
      <t>41</t>
    </r>
    <r>
      <rPr>
        <sz val="10"/>
        <rFont val="宋体"/>
        <charset val="134"/>
      </rPr>
      <t>号</t>
    </r>
    <r>
      <rPr>
        <sz val="10"/>
        <rFont val="Times New Roman"/>
        <charset val="134"/>
      </rPr>
      <t>18</t>
    </r>
    <r>
      <rPr>
        <sz val="10"/>
        <rFont val="宋体"/>
        <charset val="134"/>
      </rPr>
      <t>千瓦分布式光伏发电项目</t>
    </r>
  </si>
  <si>
    <t>郭铨林</t>
  </si>
  <si>
    <r>
      <rPr>
        <sz val="10"/>
        <rFont val="宋体"/>
        <charset val="134"/>
      </rPr>
      <t>郭铨林佛山市南海区西樵镇七星雷特厂侧面</t>
    </r>
    <r>
      <rPr>
        <sz val="10"/>
        <rFont val="Times New Roman"/>
        <charset val="134"/>
      </rPr>
      <t>17</t>
    </r>
    <r>
      <rPr>
        <sz val="10"/>
        <rFont val="宋体"/>
        <charset val="134"/>
      </rPr>
      <t>千瓦分布式光伏发电项目</t>
    </r>
  </si>
  <si>
    <t>梁贤良</t>
  </si>
  <si>
    <r>
      <rPr>
        <sz val="10"/>
        <rFont val="宋体"/>
        <charset val="134"/>
      </rPr>
      <t>梁贤良佛山市南海区西樵镇联新爱群村安定东路</t>
    </r>
    <r>
      <rPr>
        <sz val="10"/>
        <rFont val="Times New Roman"/>
        <charset val="134"/>
      </rPr>
      <t>16</t>
    </r>
    <r>
      <rPr>
        <sz val="10"/>
        <rFont val="宋体"/>
        <charset val="134"/>
      </rPr>
      <t>号</t>
    </r>
    <r>
      <rPr>
        <sz val="10"/>
        <rFont val="Times New Roman"/>
        <charset val="134"/>
      </rPr>
      <t>33</t>
    </r>
    <r>
      <rPr>
        <sz val="10"/>
        <rFont val="宋体"/>
        <charset val="134"/>
      </rPr>
      <t>千瓦分布式光伏发电项目</t>
    </r>
  </si>
  <si>
    <t>邓添平</t>
  </si>
  <si>
    <r>
      <rPr>
        <sz val="10"/>
        <rFont val="宋体"/>
        <charset val="134"/>
      </rPr>
      <t>邓添平佛山市南海区罗村上柏邓边村寿长巷</t>
    </r>
    <r>
      <rPr>
        <sz val="10"/>
        <rFont val="Times New Roman"/>
        <charset val="134"/>
      </rPr>
      <t>2</t>
    </r>
    <r>
      <rPr>
        <sz val="10"/>
        <rFont val="宋体"/>
        <charset val="134"/>
      </rPr>
      <t>号</t>
    </r>
    <r>
      <rPr>
        <sz val="10"/>
        <rFont val="Times New Roman"/>
        <charset val="134"/>
      </rPr>
      <t>20.52</t>
    </r>
    <r>
      <rPr>
        <sz val="10"/>
        <rFont val="宋体"/>
        <charset val="134"/>
      </rPr>
      <t>千瓦分布式光伏发电项目</t>
    </r>
  </si>
  <si>
    <t>张伟明</t>
  </si>
  <si>
    <r>
      <rPr>
        <sz val="10"/>
        <rFont val="宋体"/>
        <charset val="134"/>
      </rPr>
      <t>张伟明佛山市南海区丹灶镇石联管理区石东开发区</t>
    </r>
    <r>
      <rPr>
        <sz val="10"/>
        <rFont val="Times New Roman"/>
        <charset val="134"/>
      </rPr>
      <t>19.8</t>
    </r>
    <r>
      <rPr>
        <sz val="10"/>
        <rFont val="宋体"/>
        <charset val="134"/>
      </rPr>
      <t>千瓦分布式光伏发电项目</t>
    </r>
  </si>
  <si>
    <t>黄锐登</t>
  </si>
  <si>
    <r>
      <rPr>
        <sz val="10"/>
        <rFont val="宋体"/>
        <charset val="134"/>
      </rPr>
      <t>黄锐登佛山市南海区罗村上柏边田村南边街三巷</t>
    </r>
    <r>
      <rPr>
        <sz val="10"/>
        <rFont val="Times New Roman"/>
        <charset val="134"/>
      </rPr>
      <t>6</t>
    </r>
    <r>
      <rPr>
        <sz val="10"/>
        <rFont val="宋体"/>
        <charset val="134"/>
      </rPr>
      <t>号</t>
    </r>
    <r>
      <rPr>
        <sz val="10"/>
        <rFont val="Times New Roman"/>
        <charset val="134"/>
      </rPr>
      <t>8.4</t>
    </r>
    <r>
      <rPr>
        <sz val="10"/>
        <rFont val="宋体"/>
        <charset val="134"/>
      </rPr>
      <t>千瓦分布式光伏发电项目</t>
    </r>
  </si>
  <si>
    <t>崔亮元</t>
  </si>
  <si>
    <r>
      <rPr>
        <sz val="10"/>
        <rFont val="宋体"/>
        <charset val="134"/>
      </rPr>
      <t>崔亮元佛山市南海区西樵镇山根乡竹林村十八巷</t>
    </r>
    <r>
      <rPr>
        <sz val="10"/>
        <rFont val="Times New Roman"/>
        <charset val="134"/>
      </rPr>
      <t>25</t>
    </r>
    <r>
      <rPr>
        <sz val="10"/>
        <rFont val="宋体"/>
        <charset val="134"/>
      </rPr>
      <t>号</t>
    </r>
    <r>
      <rPr>
        <sz val="10"/>
        <rFont val="Times New Roman"/>
        <charset val="134"/>
      </rPr>
      <t>10.36</t>
    </r>
    <r>
      <rPr>
        <sz val="10"/>
        <rFont val="宋体"/>
        <charset val="134"/>
      </rPr>
      <t>千瓦分布式光伏发电项目</t>
    </r>
  </si>
  <si>
    <t>何伯远</t>
  </si>
  <si>
    <r>
      <rPr>
        <sz val="10"/>
        <rFont val="宋体"/>
        <charset val="134"/>
      </rPr>
      <t>何伯远佛山市南海区九江镇沙头北村五约大巷</t>
    </r>
    <r>
      <rPr>
        <sz val="10"/>
        <rFont val="Times New Roman"/>
        <charset val="134"/>
      </rPr>
      <t>16</t>
    </r>
    <r>
      <rPr>
        <sz val="10"/>
        <rFont val="宋体"/>
        <charset val="134"/>
      </rPr>
      <t>号</t>
    </r>
    <r>
      <rPr>
        <sz val="10"/>
        <rFont val="Times New Roman"/>
        <charset val="134"/>
      </rPr>
      <t>9.8</t>
    </r>
    <r>
      <rPr>
        <sz val="10"/>
        <rFont val="宋体"/>
        <charset val="134"/>
      </rPr>
      <t>千瓦分布式光伏发电项目</t>
    </r>
  </si>
  <si>
    <t>何养辉</t>
  </si>
  <si>
    <r>
      <rPr>
        <sz val="10"/>
        <rFont val="宋体"/>
        <charset val="134"/>
      </rPr>
      <t>何养辉佛山市南海区九江镇沙头水南青叟万宁巷</t>
    </r>
    <r>
      <rPr>
        <sz val="10"/>
        <rFont val="Times New Roman"/>
        <charset val="134"/>
      </rPr>
      <t>1</t>
    </r>
    <r>
      <rPr>
        <sz val="10"/>
        <rFont val="宋体"/>
        <charset val="134"/>
      </rPr>
      <t>号</t>
    </r>
    <r>
      <rPr>
        <sz val="10"/>
        <rFont val="Times New Roman"/>
        <charset val="134"/>
      </rPr>
      <t>11.97</t>
    </r>
    <r>
      <rPr>
        <sz val="10"/>
        <rFont val="宋体"/>
        <charset val="134"/>
      </rPr>
      <t>千瓦分布式光伏发电项目</t>
    </r>
  </si>
  <si>
    <t>何锦豪</t>
  </si>
  <si>
    <t>谭镜洲</t>
  </si>
  <si>
    <r>
      <rPr>
        <sz val="10"/>
        <rFont val="宋体"/>
        <charset val="134"/>
      </rPr>
      <t>谭镜洲佛山市南海区里水镇北沙鹤暖岗村鹤西新村一巷</t>
    </r>
    <r>
      <rPr>
        <sz val="10"/>
        <rFont val="Times New Roman"/>
        <charset val="134"/>
      </rPr>
      <t>11</t>
    </r>
    <r>
      <rPr>
        <sz val="10"/>
        <rFont val="宋体"/>
        <charset val="134"/>
      </rPr>
      <t>号</t>
    </r>
    <r>
      <rPr>
        <sz val="10"/>
        <rFont val="Times New Roman"/>
        <charset val="134"/>
      </rPr>
      <t>5.31</t>
    </r>
    <r>
      <rPr>
        <sz val="10"/>
        <rFont val="宋体"/>
        <charset val="134"/>
      </rPr>
      <t>千瓦分布式光伏发电项目</t>
    </r>
  </si>
  <si>
    <t>梁惠珍</t>
  </si>
  <si>
    <r>
      <rPr>
        <sz val="10"/>
        <rFont val="宋体"/>
        <charset val="134"/>
      </rPr>
      <t>梁惠珍佛山市南海区九江镇下西万寿村</t>
    </r>
    <r>
      <rPr>
        <sz val="10"/>
        <rFont val="Times New Roman"/>
        <charset val="134"/>
      </rPr>
      <t>256</t>
    </r>
    <r>
      <rPr>
        <sz val="10"/>
        <rFont val="宋体"/>
        <charset val="134"/>
      </rPr>
      <t>号</t>
    </r>
    <r>
      <rPr>
        <sz val="10"/>
        <rFont val="Times New Roman"/>
        <charset val="134"/>
      </rPr>
      <t>10.92</t>
    </r>
    <r>
      <rPr>
        <sz val="10"/>
        <rFont val="宋体"/>
        <charset val="134"/>
      </rPr>
      <t>千瓦分布式光伏发电项目</t>
    </r>
  </si>
  <si>
    <t>卢发弟</t>
  </si>
  <si>
    <r>
      <rPr>
        <sz val="10"/>
        <rFont val="宋体"/>
        <charset val="134"/>
      </rPr>
      <t>卢发弟佛山市南海区九江镇沙头建新街</t>
    </r>
    <r>
      <rPr>
        <sz val="10"/>
        <rFont val="Times New Roman"/>
        <charset val="134"/>
      </rPr>
      <t>83</t>
    </r>
    <r>
      <rPr>
        <sz val="10"/>
        <rFont val="宋体"/>
        <charset val="134"/>
      </rPr>
      <t>号</t>
    </r>
    <r>
      <rPr>
        <sz val="10"/>
        <rFont val="Times New Roman"/>
        <charset val="134"/>
      </rPr>
      <t>9.98</t>
    </r>
    <r>
      <rPr>
        <sz val="10"/>
        <rFont val="宋体"/>
        <charset val="134"/>
      </rPr>
      <t>千瓦分布式光伏发电项目</t>
    </r>
  </si>
  <si>
    <t>胡伟源</t>
  </si>
  <si>
    <r>
      <rPr>
        <sz val="10"/>
        <rFont val="宋体"/>
        <charset val="134"/>
      </rPr>
      <t>胡伟源佛山市南海区桂城街夏东社区孔溪大涌边街</t>
    </r>
    <r>
      <rPr>
        <sz val="10"/>
        <rFont val="Times New Roman"/>
        <charset val="134"/>
      </rPr>
      <t>77</t>
    </r>
    <r>
      <rPr>
        <sz val="10"/>
        <rFont val="宋体"/>
        <charset val="134"/>
      </rPr>
      <t>号</t>
    </r>
    <r>
      <rPr>
        <sz val="10"/>
        <rFont val="Times New Roman"/>
        <charset val="134"/>
      </rPr>
      <t>10</t>
    </r>
    <r>
      <rPr>
        <sz val="10"/>
        <rFont val="宋体"/>
        <charset val="134"/>
      </rPr>
      <t>千瓦分布式光伏发电项目</t>
    </r>
  </si>
  <si>
    <t>李舜聪</t>
  </si>
  <si>
    <r>
      <rPr>
        <sz val="10"/>
        <rFont val="宋体"/>
        <charset val="134"/>
      </rPr>
      <t>李舜聪佛山市南海区大沥镇高边村璜溪吉祥七巷</t>
    </r>
    <r>
      <rPr>
        <sz val="10"/>
        <rFont val="Times New Roman"/>
        <charset val="134"/>
      </rPr>
      <t>3</t>
    </r>
    <r>
      <rPr>
        <sz val="10"/>
        <rFont val="宋体"/>
        <charset val="134"/>
      </rPr>
      <t>号</t>
    </r>
    <r>
      <rPr>
        <sz val="10"/>
        <rFont val="Times New Roman"/>
        <charset val="134"/>
      </rPr>
      <t>10</t>
    </r>
    <r>
      <rPr>
        <sz val="10"/>
        <rFont val="宋体"/>
        <charset val="134"/>
      </rPr>
      <t>千瓦分布式光伏发电项目</t>
    </r>
  </si>
  <si>
    <t>李土金</t>
  </si>
  <si>
    <r>
      <rPr>
        <sz val="10"/>
        <rFont val="宋体"/>
        <charset val="134"/>
      </rPr>
      <t>李土金佛山市南海区大沥镇沥东龙腹村东区十二巷</t>
    </r>
    <r>
      <rPr>
        <sz val="10"/>
        <rFont val="Times New Roman"/>
        <charset val="134"/>
      </rPr>
      <t>8</t>
    </r>
    <r>
      <rPr>
        <sz val="10"/>
        <rFont val="宋体"/>
        <charset val="134"/>
      </rPr>
      <t>号</t>
    </r>
    <r>
      <rPr>
        <sz val="10"/>
        <rFont val="Times New Roman"/>
        <charset val="134"/>
      </rPr>
      <t>12.5</t>
    </r>
    <r>
      <rPr>
        <sz val="10"/>
        <rFont val="宋体"/>
        <charset val="134"/>
      </rPr>
      <t>千瓦分布式光伏发电项目</t>
    </r>
  </si>
  <si>
    <t>杨永祥</t>
  </si>
  <si>
    <r>
      <rPr>
        <sz val="10"/>
        <rFont val="宋体"/>
        <charset val="134"/>
      </rPr>
      <t>杨永祥佛山市南海区丹灶镇丹灶村黎岗头开发区一排</t>
    </r>
    <r>
      <rPr>
        <sz val="10"/>
        <rFont val="Times New Roman"/>
        <charset val="134"/>
      </rPr>
      <t>1</t>
    </r>
    <r>
      <rPr>
        <sz val="10"/>
        <rFont val="宋体"/>
        <charset val="134"/>
      </rPr>
      <t>座</t>
    </r>
    <r>
      <rPr>
        <sz val="10"/>
        <rFont val="Times New Roman"/>
        <charset val="134"/>
      </rPr>
      <t>15</t>
    </r>
    <r>
      <rPr>
        <sz val="10"/>
        <rFont val="宋体"/>
        <charset val="134"/>
      </rPr>
      <t>千瓦分布式光伏发电项目</t>
    </r>
  </si>
  <si>
    <t>周锡如</t>
  </si>
  <si>
    <r>
      <rPr>
        <sz val="10"/>
        <rFont val="宋体"/>
        <charset val="134"/>
      </rPr>
      <t>周锡如佛山市南海区大沥镇太平冲表康公北街</t>
    </r>
    <r>
      <rPr>
        <sz val="10"/>
        <rFont val="Times New Roman"/>
        <charset val="134"/>
      </rPr>
      <t>3</t>
    </r>
    <r>
      <rPr>
        <sz val="10"/>
        <rFont val="宋体"/>
        <charset val="134"/>
      </rPr>
      <t>号</t>
    </r>
    <r>
      <rPr>
        <sz val="10"/>
        <rFont val="Times New Roman"/>
        <charset val="134"/>
      </rPr>
      <t>7</t>
    </r>
    <r>
      <rPr>
        <sz val="10"/>
        <rFont val="宋体"/>
        <charset val="134"/>
      </rPr>
      <t>千瓦分布式光伏发电项目</t>
    </r>
  </si>
  <si>
    <t>陈章华</t>
  </si>
  <si>
    <r>
      <rPr>
        <sz val="10"/>
        <rFont val="宋体"/>
        <charset val="134"/>
      </rPr>
      <t>陈章华佛山市南海区西樵镇显岗南方村南一社南方大街天门巷</t>
    </r>
    <r>
      <rPr>
        <sz val="10"/>
        <rFont val="Times New Roman"/>
        <charset val="134"/>
      </rPr>
      <t>12</t>
    </r>
    <r>
      <rPr>
        <sz val="10"/>
        <rFont val="宋体"/>
        <charset val="134"/>
      </rPr>
      <t>号</t>
    </r>
    <r>
      <rPr>
        <sz val="10"/>
        <rFont val="Times New Roman"/>
        <charset val="134"/>
      </rPr>
      <t>4.64</t>
    </r>
    <r>
      <rPr>
        <sz val="10"/>
        <rFont val="宋体"/>
        <charset val="134"/>
      </rPr>
      <t>千瓦分布式光伏发电项目</t>
    </r>
  </si>
  <si>
    <t>佛山市南海区丹灶欣驰五金厂</t>
  </si>
  <si>
    <r>
      <rPr>
        <sz val="10"/>
        <rFont val="宋体"/>
        <charset val="134"/>
      </rPr>
      <t>佛山市南海区丹灶欣驰五金厂</t>
    </r>
    <r>
      <rPr>
        <sz val="10"/>
        <rFont val="Times New Roman"/>
        <charset val="134"/>
      </rPr>
      <t>24.18KWP</t>
    </r>
    <r>
      <rPr>
        <sz val="10"/>
        <rFont val="宋体"/>
        <charset val="134"/>
      </rPr>
      <t>分布式光伏发电项目</t>
    </r>
  </si>
  <si>
    <r>
      <rPr>
        <sz val="10"/>
        <rFont val="宋体"/>
        <charset val="134"/>
      </rPr>
      <t>颜显坤佛山市南海区西樵镇山根莘村蚕房</t>
    </r>
    <r>
      <rPr>
        <sz val="10"/>
        <rFont val="Times New Roman"/>
        <charset val="134"/>
      </rPr>
      <t>5.4</t>
    </r>
    <r>
      <rPr>
        <sz val="10"/>
        <rFont val="宋体"/>
        <charset val="134"/>
      </rPr>
      <t>千瓦分布式光伏发电项目</t>
    </r>
  </si>
  <si>
    <t>佛山市南海区西樵粤创聚酯厂</t>
  </si>
  <si>
    <t>粤创聚酯厂分布式光伏发电项目</t>
  </si>
  <si>
    <r>
      <rPr>
        <sz val="10"/>
        <rFont val="宋体"/>
        <charset val="134"/>
      </rPr>
      <t>广东新劲刚新材料</t>
    </r>
    <r>
      <rPr>
        <sz val="10"/>
        <rFont val="Times New Roman"/>
        <charset val="134"/>
      </rPr>
      <t xml:space="preserve">
</t>
    </r>
    <r>
      <rPr>
        <sz val="10"/>
        <rFont val="宋体"/>
        <charset val="134"/>
      </rPr>
      <t>科技股份有限公司</t>
    </r>
  </si>
  <si>
    <r>
      <rPr>
        <sz val="10"/>
        <rFont val="宋体"/>
        <charset val="134"/>
      </rPr>
      <t>广东新劲刚新材料科技有限公司</t>
    </r>
    <r>
      <rPr>
        <sz val="10"/>
        <rFont val="Times New Roman"/>
        <charset val="134"/>
      </rPr>
      <t>1.5KW</t>
    </r>
    <r>
      <rPr>
        <sz val="10"/>
        <rFont val="宋体"/>
        <charset val="134"/>
      </rPr>
      <t>屋顶分布式光伏发电项目</t>
    </r>
  </si>
  <si>
    <t>明振帮</t>
  </si>
  <si>
    <r>
      <rPr>
        <sz val="10"/>
        <rFont val="宋体"/>
        <charset val="134"/>
      </rPr>
      <t>明振帮佛山市南海区九江镇上东沙溪村联星队</t>
    </r>
    <r>
      <rPr>
        <sz val="10"/>
        <rFont val="Times New Roman"/>
        <charset val="134"/>
      </rPr>
      <t>170</t>
    </r>
    <r>
      <rPr>
        <sz val="10"/>
        <rFont val="宋体"/>
        <charset val="134"/>
      </rPr>
      <t>号</t>
    </r>
    <r>
      <rPr>
        <sz val="10"/>
        <rFont val="Times New Roman"/>
        <charset val="134"/>
      </rPr>
      <t>17.875</t>
    </r>
    <r>
      <rPr>
        <sz val="10"/>
        <rFont val="宋体"/>
        <charset val="134"/>
      </rPr>
      <t>千瓦分布式光伏发电项目</t>
    </r>
  </si>
  <si>
    <t>罗啟江</t>
  </si>
  <si>
    <r>
      <rPr>
        <sz val="10"/>
        <rFont val="宋体"/>
        <charset val="134"/>
      </rPr>
      <t>罗啟江佛山市南海区西樵镇简村社区李家冯家二巷</t>
    </r>
    <r>
      <rPr>
        <sz val="10"/>
        <rFont val="Times New Roman"/>
        <charset val="134"/>
      </rPr>
      <t>3</t>
    </r>
    <r>
      <rPr>
        <sz val="10"/>
        <rFont val="宋体"/>
        <charset val="134"/>
      </rPr>
      <t>号</t>
    </r>
    <r>
      <rPr>
        <sz val="10"/>
        <rFont val="Times New Roman"/>
        <charset val="134"/>
      </rPr>
      <t>12.35</t>
    </r>
    <r>
      <rPr>
        <sz val="10"/>
        <rFont val="宋体"/>
        <charset val="134"/>
      </rPr>
      <t>千瓦分布式光伏发电项目</t>
    </r>
  </si>
  <si>
    <t>张翠华</t>
  </si>
  <si>
    <r>
      <rPr>
        <sz val="10"/>
        <rFont val="宋体"/>
        <charset val="134"/>
      </rPr>
      <t>张翠华佛山市南海区九江镇下东村聚龙湾花园</t>
    </r>
    <r>
      <rPr>
        <sz val="10"/>
        <rFont val="Times New Roman"/>
        <charset val="134"/>
      </rPr>
      <t>33</t>
    </r>
    <r>
      <rPr>
        <sz val="10"/>
        <rFont val="宋体"/>
        <charset val="134"/>
      </rPr>
      <t>号</t>
    </r>
    <r>
      <rPr>
        <sz val="10"/>
        <rFont val="Times New Roman"/>
        <charset val="134"/>
      </rPr>
      <t>4.2</t>
    </r>
    <r>
      <rPr>
        <sz val="10"/>
        <rFont val="宋体"/>
        <charset val="134"/>
      </rPr>
      <t>千瓦分布式光伏发电项目</t>
    </r>
  </si>
  <si>
    <t>梁锦棠</t>
  </si>
  <si>
    <r>
      <rPr>
        <sz val="10"/>
        <rFont val="宋体"/>
        <charset val="134"/>
      </rPr>
      <t>梁锦棠佛山市南海区西樵镇崇南高地村</t>
    </r>
    <r>
      <rPr>
        <sz val="10"/>
        <rFont val="Times New Roman"/>
        <charset val="134"/>
      </rPr>
      <t>68</t>
    </r>
    <r>
      <rPr>
        <sz val="10"/>
        <rFont val="宋体"/>
        <charset val="134"/>
      </rPr>
      <t>号</t>
    </r>
    <r>
      <rPr>
        <sz val="10"/>
        <rFont val="Times New Roman"/>
        <charset val="134"/>
      </rPr>
      <t>6</t>
    </r>
    <r>
      <rPr>
        <sz val="10"/>
        <rFont val="宋体"/>
        <charset val="134"/>
      </rPr>
      <t>千瓦分布式光伏发电项目</t>
    </r>
  </si>
  <si>
    <t>梁满光</t>
  </si>
  <si>
    <r>
      <rPr>
        <sz val="10"/>
        <rFont val="宋体"/>
        <charset val="134"/>
      </rPr>
      <t>梁满光佛山市南海区西樵镇西岸马口岗村新村</t>
    </r>
    <r>
      <rPr>
        <sz val="10"/>
        <rFont val="Times New Roman"/>
        <charset val="134"/>
      </rPr>
      <t>11.7</t>
    </r>
    <r>
      <rPr>
        <sz val="10"/>
        <rFont val="宋体"/>
        <charset val="134"/>
      </rPr>
      <t>千瓦分布式光伏发电项目</t>
    </r>
  </si>
  <si>
    <t>梁文忠</t>
  </si>
  <si>
    <r>
      <rPr>
        <sz val="10"/>
        <rFont val="宋体"/>
        <charset val="134"/>
      </rPr>
      <t>梁文忠佛山市南海区大沥镇谢边白坭坎南便西街十三巷</t>
    </r>
    <r>
      <rPr>
        <sz val="10"/>
        <rFont val="Times New Roman"/>
        <charset val="134"/>
      </rPr>
      <t>2</t>
    </r>
    <r>
      <rPr>
        <sz val="10"/>
        <rFont val="宋体"/>
        <charset val="134"/>
      </rPr>
      <t>号</t>
    </r>
    <r>
      <rPr>
        <sz val="10"/>
        <rFont val="Times New Roman"/>
        <charset val="134"/>
      </rPr>
      <t>6</t>
    </r>
    <r>
      <rPr>
        <sz val="10"/>
        <rFont val="宋体"/>
        <charset val="134"/>
      </rPr>
      <t>千瓦分布式光伏发电项目</t>
    </r>
  </si>
  <si>
    <t>叶杰标</t>
  </si>
  <si>
    <r>
      <rPr>
        <sz val="10"/>
        <rFont val="宋体"/>
        <charset val="134"/>
      </rPr>
      <t>佛山市南海区狮山镇颜峰泗和村下街十三巷</t>
    </r>
    <r>
      <rPr>
        <sz val="10"/>
        <rFont val="Times New Roman"/>
        <charset val="134"/>
      </rPr>
      <t>1</t>
    </r>
    <r>
      <rPr>
        <sz val="10"/>
        <rFont val="宋体"/>
        <charset val="134"/>
      </rPr>
      <t>号</t>
    </r>
    <r>
      <rPr>
        <sz val="10"/>
        <rFont val="Times New Roman"/>
        <charset val="134"/>
      </rPr>
      <t>10.66</t>
    </r>
    <r>
      <rPr>
        <sz val="10"/>
        <rFont val="宋体"/>
        <charset val="134"/>
      </rPr>
      <t>千瓦分布式光伏发电项目</t>
    </r>
  </si>
  <si>
    <t>邹铭恩</t>
  </si>
  <si>
    <r>
      <rPr>
        <sz val="10"/>
        <rFont val="宋体"/>
        <charset val="134"/>
      </rPr>
      <t>邹铭恩佛山市南海区大沥镇沥西隔岗村南七巷</t>
    </r>
    <r>
      <rPr>
        <sz val="10"/>
        <rFont val="Times New Roman"/>
        <charset val="134"/>
      </rPr>
      <t>8</t>
    </r>
    <r>
      <rPr>
        <sz val="10"/>
        <rFont val="宋体"/>
        <charset val="134"/>
      </rPr>
      <t>号</t>
    </r>
    <r>
      <rPr>
        <sz val="10"/>
        <rFont val="Times New Roman"/>
        <charset val="134"/>
      </rPr>
      <t>7</t>
    </r>
    <r>
      <rPr>
        <sz val="10"/>
        <rFont val="宋体"/>
        <charset val="134"/>
      </rPr>
      <t>千瓦分布式光伏发电项目</t>
    </r>
  </si>
  <si>
    <t>邓志恒</t>
  </si>
  <si>
    <r>
      <rPr>
        <sz val="10"/>
        <rFont val="宋体"/>
        <charset val="134"/>
      </rPr>
      <t>邓志恒佛山市南海区狮山镇狮中村白藤村北十二</t>
    </r>
    <r>
      <rPr>
        <sz val="10"/>
        <rFont val="Times New Roman"/>
        <charset val="134"/>
      </rPr>
      <t>2</t>
    </r>
    <r>
      <rPr>
        <sz val="10"/>
        <rFont val="宋体"/>
        <charset val="134"/>
      </rPr>
      <t>号</t>
    </r>
    <r>
      <rPr>
        <sz val="10"/>
        <rFont val="Times New Roman"/>
        <charset val="134"/>
      </rPr>
      <t>6</t>
    </r>
    <r>
      <rPr>
        <sz val="10"/>
        <rFont val="宋体"/>
        <charset val="134"/>
      </rPr>
      <t>千瓦分布式光伏发电项目</t>
    </r>
  </si>
  <si>
    <t>麦云开</t>
  </si>
  <si>
    <r>
      <rPr>
        <sz val="10"/>
        <rFont val="宋体"/>
        <charset val="134"/>
      </rPr>
      <t>麦云开佛山市南海区大沥镇凤城一路</t>
    </r>
    <r>
      <rPr>
        <sz val="10"/>
        <rFont val="Times New Roman"/>
        <charset val="134"/>
      </rPr>
      <t>6</t>
    </r>
    <r>
      <rPr>
        <sz val="10"/>
        <rFont val="宋体"/>
        <charset val="134"/>
      </rPr>
      <t>号地</t>
    </r>
    <r>
      <rPr>
        <sz val="10"/>
        <rFont val="Times New Roman"/>
        <charset val="134"/>
      </rPr>
      <t>25</t>
    </r>
    <r>
      <rPr>
        <sz val="10"/>
        <rFont val="宋体"/>
        <charset val="134"/>
      </rPr>
      <t>千瓦分布式光伏发电项目</t>
    </r>
  </si>
  <si>
    <t>汤桂德</t>
  </si>
  <si>
    <r>
      <rPr>
        <sz val="10"/>
        <rFont val="宋体"/>
        <charset val="134"/>
      </rPr>
      <t>汤桂德佛山市南海区里水镇和顺汤村汤南村</t>
    </r>
    <r>
      <rPr>
        <sz val="10"/>
        <rFont val="Times New Roman"/>
        <charset val="134"/>
      </rPr>
      <t>5</t>
    </r>
    <r>
      <rPr>
        <sz val="10"/>
        <rFont val="宋体"/>
        <charset val="134"/>
      </rPr>
      <t>巷</t>
    </r>
    <r>
      <rPr>
        <sz val="10"/>
        <rFont val="Times New Roman"/>
        <charset val="134"/>
      </rPr>
      <t>4</t>
    </r>
    <r>
      <rPr>
        <sz val="10"/>
        <rFont val="宋体"/>
        <charset val="134"/>
      </rPr>
      <t>号</t>
    </r>
    <r>
      <rPr>
        <sz val="10"/>
        <rFont val="Times New Roman"/>
        <charset val="134"/>
      </rPr>
      <t>10</t>
    </r>
    <r>
      <rPr>
        <sz val="10"/>
        <rFont val="宋体"/>
        <charset val="134"/>
      </rPr>
      <t>千瓦分布式光伏发电项目</t>
    </r>
  </si>
  <si>
    <t>杨四妹</t>
  </si>
  <si>
    <r>
      <rPr>
        <sz val="10"/>
        <rFont val="宋体"/>
        <charset val="134"/>
      </rPr>
      <t>杨四妹佛山市南海区桂城叠北村头</t>
    </r>
    <r>
      <rPr>
        <sz val="10"/>
        <rFont val="Times New Roman"/>
        <charset val="134"/>
      </rPr>
      <t>456</t>
    </r>
    <r>
      <rPr>
        <sz val="10"/>
        <rFont val="宋体"/>
        <charset val="134"/>
      </rPr>
      <t>号之一</t>
    </r>
    <r>
      <rPr>
        <sz val="10"/>
        <rFont val="Times New Roman"/>
        <charset val="134"/>
      </rPr>
      <t>4</t>
    </r>
    <r>
      <rPr>
        <sz val="10"/>
        <rFont val="宋体"/>
        <charset val="134"/>
      </rPr>
      <t>千瓦分布式光伏发电项目</t>
    </r>
  </si>
  <si>
    <t>余耀伟</t>
  </si>
  <si>
    <r>
      <rPr>
        <sz val="10"/>
        <rFont val="宋体"/>
        <charset val="134"/>
      </rPr>
      <t>余耀伟佛山市南海区西樵镇儒溪上儒村大街五巷</t>
    </r>
    <r>
      <rPr>
        <sz val="10"/>
        <rFont val="Times New Roman"/>
        <charset val="134"/>
      </rPr>
      <t>1</t>
    </r>
    <r>
      <rPr>
        <sz val="10"/>
        <rFont val="宋体"/>
        <charset val="134"/>
      </rPr>
      <t>号</t>
    </r>
    <r>
      <rPr>
        <sz val="10"/>
        <rFont val="Times New Roman"/>
        <charset val="134"/>
      </rPr>
      <t>11.8</t>
    </r>
    <r>
      <rPr>
        <sz val="10"/>
        <rFont val="宋体"/>
        <charset val="134"/>
      </rPr>
      <t>千瓦分布式光伏发电项目</t>
    </r>
  </si>
  <si>
    <r>
      <rPr>
        <sz val="10"/>
        <rFont val="宋体"/>
        <charset val="134"/>
      </rPr>
      <t>何伯远佛山市南海区九江镇沙头北村五约村兰花巷之西横巷</t>
    </r>
    <r>
      <rPr>
        <sz val="10"/>
        <rFont val="Times New Roman"/>
        <charset val="134"/>
      </rPr>
      <t>2</t>
    </r>
    <r>
      <rPr>
        <sz val="10"/>
        <rFont val="宋体"/>
        <charset val="134"/>
      </rPr>
      <t>号</t>
    </r>
    <r>
      <rPr>
        <sz val="10"/>
        <rFont val="Times New Roman"/>
        <charset val="134"/>
      </rPr>
      <t>9.24</t>
    </r>
    <r>
      <rPr>
        <sz val="10"/>
        <rFont val="宋体"/>
        <charset val="134"/>
      </rPr>
      <t>千瓦分布式光伏发电项目</t>
    </r>
  </si>
  <si>
    <t>叶建东</t>
  </si>
  <si>
    <r>
      <rPr>
        <sz val="10"/>
        <rFont val="宋体"/>
        <charset val="134"/>
      </rPr>
      <t>叶建东佛山市南海区九江镇沙头迎安大街七巷</t>
    </r>
    <r>
      <rPr>
        <sz val="10"/>
        <rFont val="Times New Roman"/>
        <charset val="134"/>
      </rPr>
      <t>11</t>
    </r>
    <r>
      <rPr>
        <sz val="10"/>
        <rFont val="宋体"/>
        <charset val="134"/>
      </rPr>
      <t>号</t>
    </r>
    <r>
      <rPr>
        <sz val="10"/>
        <rFont val="Times New Roman"/>
        <charset val="134"/>
      </rPr>
      <t>11.76</t>
    </r>
    <r>
      <rPr>
        <sz val="10"/>
        <rFont val="宋体"/>
        <charset val="134"/>
      </rPr>
      <t>千瓦分布式光伏发电项目</t>
    </r>
  </si>
  <si>
    <t>梁永杰</t>
  </si>
  <si>
    <r>
      <rPr>
        <sz val="10"/>
        <rFont val="宋体"/>
        <charset val="134"/>
      </rPr>
      <t>梁永杰佛山市南海区九江镇下西翘南村五约队</t>
    </r>
    <r>
      <rPr>
        <sz val="10"/>
        <rFont val="Times New Roman"/>
        <charset val="134"/>
      </rPr>
      <t>444</t>
    </r>
    <r>
      <rPr>
        <sz val="10"/>
        <rFont val="宋体"/>
        <charset val="134"/>
      </rPr>
      <t>号</t>
    </r>
    <r>
      <rPr>
        <sz val="10"/>
        <rFont val="Times New Roman"/>
        <charset val="134"/>
      </rPr>
      <t>17.36</t>
    </r>
    <r>
      <rPr>
        <sz val="10"/>
        <rFont val="宋体"/>
        <charset val="134"/>
      </rPr>
      <t>千瓦分布式光伏发电项目</t>
    </r>
  </si>
  <si>
    <t>朱俊辉</t>
  </si>
  <si>
    <r>
      <rPr>
        <sz val="10"/>
        <rFont val="宋体"/>
        <charset val="134"/>
      </rPr>
      <t>朱俊辉佛山市南海区九江镇下西太平村新华队</t>
    </r>
    <r>
      <rPr>
        <sz val="10"/>
        <rFont val="Times New Roman"/>
        <charset val="134"/>
      </rPr>
      <t>12</t>
    </r>
    <r>
      <rPr>
        <sz val="10"/>
        <rFont val="宋体"/>
        <charset val="134"/>
      </rPr>
      <t>号</t>
    </r>
    <r>
      <rPr>
        <sz val="10"/>
        <rFont val="Times New Roman"/>
        <charset val="134"/>
      </rPr>
      <t>14.28</t>
    </r>
    <r>
      <rPr>
        <sz val="10"/>
        <rFont val="宋体"/>
        <charset val="134"/>
      </rPr>
      <t>千瓦分布式光伏发电项目</t>
    </r>
  </si>
  <si>
    <t>冼志标</t>
  </si>
  <si>
    <r>
      <rPr>
        <sz val="10"/>
        <rFont val="宋体"/>
        <charset val="134"/>
      </rPr>
      <t>冼志标佛山市南海区西樵镇简村南便涌边街</t>
    </r>
    <r>
      <rPr>
        <sz val="10"/>
        <rFont val="Times New Roman"/>
        <charset val="134"/>
      </rPr>
      <t>22</t>
    </r>
    <r>
      <rPr>
        <sz val="10"/>
        <rFont val="宋体"/>
        <charset val="134"/>
      </rPr>
      <t>号</t>
    </r>
    <r>
      <rPr>
        <sz val="10"/>
        <rFont val="Times New Roman"/>
        <charset val="134"/>
      </rPr>
      <t>10.5</t>
    </r>
    <r>
      <rPr>
        <sz val="10"/>
        <rFont val="宋体"/>
        <charset val="134"/>
      </rPr>
      <t>千瓦分布式光伏发电项目</t>
    </r>
  </si>
  <si>
    <t>曹汉英</t>
  </si>
  <si>
    <r>
      <rPr>
        <sz val="10"/>
        <rFont val="宋体"/>
        <charset val="134"/>
      </rPr>
      <t>曹汉英佛山市南海区大沥镇沥东龙腹村西区四巷</t>
    </r>
    <r>
      <rPr>
        <sz val="10"/>
        <rFont val="Times New Roman"/>
        <charset val="134"/>
      </rPr>
      <t>2</t>
    </r>
    <r>
      <rPr>
        <sz val="10"/>
        <rFont val="宋体"/>
        <charset val="134"/>
      </rPr>
      <t>号</t>
    </r>
    <r>
      <rPr>
        <sz val="10"/>
        <rFont val="Times New Roman"/>
        <charset val="134"/>
      </rPr>
      <t>7.42</t>
    </r>
    <r>
      <rPr>
        <sz val="10"/>
        <rFont val="宋体"/>
        <charset val="134"/>
      </rPr>
      <t>千瓦分布式光伏发电项目</t>
    </r>
  </si>
  <si>
    <t>邝汉文</t>
  </si>
  <si>
    <r>
      <rPr>
        <sz val="10"/>
        <rFont val="宋体"/>
        <charset val="134"/>
      </rPr>
      <t>邝汉文佛山市南海区大沥镇大镇二中村新区四巷</t>
    </r>
    <r>
      <rPr>
        <sz val="10"/>
        <rFont val="Times New Roman"/>
        <charset val="134"/>
      </rPr>
      <t>2</t>
    </r>
    <r>
      <rPr>
        <sz val="10"/>
        <rFont val="宋体"/>
        <charset val="134"/>
      </rPr>
      <t>号</t>
    </r>
    <r>
      <rPr>
        <sz val="10"/>
        <rFont val="Times New Roman"/>
        <charset val="134"/>
      </rPr>
      <t>3</t>
    </r>
    <r>
      <rPr>
        <sz val="10"/>
        <rFont val="宋体"/>
        <charset val="134"/>
      </rPr>
      <t>分布式光伏发电项目</t>
    </r>
  </si>
  <si>
    <t>区岳恩</t>
  </si>
  <si>
    <r>
      <rPr>
        <sz val="10"/>
        <rFont val="宋体"/>
        <charset val="134"/>
      </rPr>
      <t>区岳恩佛山市南海区大沥镇奇槎勒竹口村东街十巷</t>
    </r>
    <r>
      <rPr>
        <sz val="10"/>
        <rFont val="Times New Roman"/>
        <charset val="134"/>
      </rPr>
      <t>7</t>
    </r>
    <r>
      <rPr>
        <sz val="10"/>
        <rFont val="宋体"/>
        <charset val="134"/>
      </rPr>
      <t>号</t>
    </r>
    <r>
      <rPr>
        <sz val="10"/>
        <rFont val="Times New Roman"/>
        <charset val="134"/>
      </rPr>
      <t>10.175</t>
    </r>
    <r>
      <rPr>
        <sz val="10"/>
        <rFont val="宋体"/>
        <charset val="134"/>
      </rPr>
      <t>千瓦分布式光伏发电项目</t>
    </r>
  </si>
  <si>
    <t>陈时春</t>
  </si>
  <si>
    <r>
      <rPr>
        <sz val="10"/>
        <rFont val="宋体"/>
        <charset val="134"/>
      </rPr>
      <t>佛山市南海区大沥镇黄岐滘边东约新村九巷</t>
    </r>
    <r>
      <rPr>
        <sz val="10"/>
        <rFont val="Times New Roman"/>
        <charset val="134"/>
      </rPr>
      <t>5</t>
    </r>
    <r>
      <rPr>
        <sz val="10"/>
        <rFont val="宋体"/>
        <charset val="134"/>
      </rPr>
      <t>号</t>
    </r>
    <r>
      <rPr>
        <sz val="10"/>
        <rFont val="Times New Roman"/>
        <charset val="134"/>
      </rPr>
      <t>7</t>
    </r>
    <r>
      <rPr>
        <sz val="10"/>
        <rFont val="宋体"/>
        <charset val="134"/>
      </rPr>
      <t>千瓦分布式光伏发电项目</t>
    </r>
  </si>
  <si>
    <t>明业生</t>
  </si>
  <si>
    <r>
      <rPr>
        <sz val="10"/>
        <rFont val="宋体"/>
        <charset val="134"/>
      </rPr>
      <t>明乐文佛山市南海区九江镇上东沙村前进队</t>
    </r>
    <r>
      <rPr>
        <sz val="10"/>
        <rFont val="Times New Roman"/>
        <charset val="134"/>
      </rPr>
      <t>467</t>
    </r>
    <r>
      <rPr>
        <sz val="10"/>
        <rFont val="宋体"/>
        <charset val="134"/>
      </rPr>
      <t>号</t>
    </r>
    <r>
      <rPr>
        <sz val="10"/>
        <rFont val="Times New Roman"/>
        <charset val="134"/>
      </rPr>
      <t>12.825</t>
    </r>
    <r>
      <rPr>
        <sz val="10"/>
        <rFont val="宋体"/>
        <charset val="134"/>
      </rPr>
      <t>千瓦分布式光伏发电项目</t>
    </r>
  </si>
  <si>
    <t>李锐添</t>
  </si>
  <si>
    <r>
      <rPr>
        <sz val="10"/>
        <rFont val="宋体"/>
        <charset val="134"/>
      </rPr>
      <t>刘毅坚佛山市南海区大沥镇凤池小布村新区七巷</t>
    </r>
    <r>
      <rPr>
        <sz val="10"/>
        <rFont val="Times New Roman"/>
        <charset val="134"/>
      </rPr>
      <t>15</t>
    </r>
    <r>
      <rPr>
        <sz val="10"/>
        <rFont val="宋体"/>
        <charset val="134"/>
      </rPr>
      <t>号</t>
    </r>
    <r>
      <rPr>
        <sz val="10"/>
        <rFont val="Times New Roman"/>
        <charset val="134"/>
      </rPr>
      <t>11.12</t>
    </r>
    <r>
      <rPr>
        <sz val="10"/>
        <rFont val="宋体"/>
        <charset val="134"/>
      </rPr>
      <t>千瓦分布式光伏发电项目</t>
    </r>
  </si>
  <si>
    <t>陈有照</t>
  </si>
  <si>
    <r>
      <rPr>
        <sz val="10"/>
        <rFont val="宋体"/>
        <charset val="134"/>
      </rPr>
      <t>陈智彬佛山市南海区丹灶镇下安陈家村新村七巷</t>
    </r>
    <r>
      <rPr>
        <sz val="10"/>
        <rFont val="Times New Roman"/>
        <charset val="134"/>
      </rPr>
      <t>1</t>
    </r>
    <r>
      <rPr>
        <sz val="10"/>
        <rFont val="宋体"/>
        <charset val="134"/>
      </rPr>
      <t>号</t>
    </r>
    <r>
      <rPr>
        <sz val="10"/>
        <rFont val="Times New Roman"/>
        <charset val="134"/>
      </rPr>
      <t>10.8</t>
    </r>
    <r>
      <rPr>
        <sz val="10"/>
        <rFont val="宋体"/>
        <charset val="134"/>
      </rPr>
      <t>千瓦分布式光伏发电项目</t>
    </r>
  </si>
  <si>
    <t>罗有金</t>
  </si>
  <si>
    <r>
      <rPr>
        <sz val="10"/>
        <rFont val="宋体"/>
        <charset val="134"/>
      </rPr>
      <t>李荣东佛山市南海区西樵镇平沙上社二路</t>
    </r>
    <r>
      <rPr>
        <sz val="10"/>
        <rFont val="Times New Roman"/>
        <charset val="134"/>
      </rPr>
      <t>30</t>
    </r>
    <r>
      <rPr>
        <sz val="10"/>
        <rFont val="宋体"/>
        <charset val="134"/>
      </rPr>
      <t>号</t>
    </r>
    <r>
      <rPr>
        <sz val="10"/>
        <rFont val="Times New Roman"/>
        <charset val="134"/>
      </rPr>
      <t>19</t>
    </r>
    <r>
      <rPr>
        <sz val="10"/>
        <rFont val="宋体"/>
        <charset val="134"/>
      </rPr>
      <t>千瓦分布式光伏发电项目</t>
    </r>
  </si>
  <si>
    <r>
      <rPr>
        <sz val="10"/>
        <rFont val="宋体"/>
        <charset val="134"/>
      </rPr>
      <t>黄远宏佛山市南海区丹灶镇罗行塘口大街</t>
    </r>
    <r>
      <rPr>
        <sz val="10"/>
        <rFont val="Times New Roman"/>
        <charset val="134"/>
      </rPr>
      <t>28</t>
    </r>
    <r>
      <rPr>
        <sz val="10"/>
        <rFont val="宋体"/>
        <charset val="134"/>
      </rPr>
      <t>巷</t>
    </r>
    <r>
      <rPr>
        <sz val="10"/>
        <rFont val="Times New Roman"/>
        <charset val="134"/>
      </rPr>
      <t>6</t>
    </r>
    <r>
      <rPr>
        <sz val="10"/>
        <rFont val="宋体"/>
        <charset val="134"/>
      </rPr>
      <t>号</t>
    </r>
    <r>
      <rPr>
        <sz val="10"/>
        <rFont val="Times New Roman"/>
        <charset val="134"/>
      </rPr>
      <t>11.97</t>
    </r>
    <r>
      <rPr>
        <sz val="10"/>
        <rFont val="宋体"/>
        <charset val="134"/>
      </rPr>
      <t>千瓦分布式光伏发电项目</t>
    </r>
  </si>
  <si>
    <t>李拾妹</t>
  </si>
  <si>
    <r>
      <rPr>
        <sz val="10"/>
        <rFont val="宋体"/>
        <charset val="134"/>
      </rPr>
      <t>李振海佛山市南海区狮山镇小塘五星社区华木三巷</t>
    </r>
    <r>
      <rPr>
        <sz val="10"/>
        <rFont val="Times New Roman"/>
        <charset val="134"/>
      </rPr>
      <t>6</t>
    </r>
    <r>
      <rPr>
        <sz val="10"/>
        <rFont val="宋体"/>
        <charset val="134"/>
      </rPr>
      <t>号</t>
    </r>
    <r>
      <rPr>
        <sz val="10"/>
        <rFont val="Times New Roman"/>
        <charset val="134"/>
      </rPr>
      <t>12.32</t>
    </r>
    <r>
      <rPr>
        <sz val="10"/>
        <rFont val="宋体"/>
        <charset val="134"/>
      </rPr>
      <t>千瓦分布式光伏发电项目</t>
    </r>
  </si>
  <si>
    <t>陈有通</t>
  </si>
  <si>
    <r>
      <rPr>
        <sz val="10"/>
        <rFont val="宋体"/>
        <charset val="134"/>
      </rPr>
      <t>陈有通佛山市南海区狮山镇莲子塘村东二村民小组二巷</t>
    </r>
    <r>
      <rPr>
        <sz val="10"/>
        <rFont val="Times New Roman"/>
        <charset val="134"/>
      </rPr>
      <t>7</t>
    </r>
    <r>
      <rPr>
        <sz val="10"/>
        <rFont val="宋体"/>
        <charset val="134"/>
      </rPr>
      <t>号</t>
    </r>
    <r>
      <rPr>
        <sz val="10"/>
        <rFont val="Times New Roman"/>
        <charset val="134"/>
      </rPr>
      <t>15</t>
    </r>
    <r>
      <rPr>
        <sz val="10"/>
        <rFont val="宋体"/>
        <charset val="134"/>
      </rPr>
      <t>千瓦分布式光伏发电项目</t>
    </r>
  </si>
  <si>
    <t>麦添亮</t>
  </si>
  <si>
    <r>
      <rPr>
        <sz val="10"/>
        <rFont val="宋体"/>
        <charset val="134"/>
      </rPr>
      <t>麦添亮佛山市南海区狮山镇莲子塘南二村十九巷</t>
    </r>
    <r>
      <rPr>
        <sz val="10"/>
        <rFont val="Times New Roman"/>
        <charset val="134"/>
      </rPr>
      <t>1</t>
    </r>
    <r>
      <rPr>
        <sz val="10"/>
        <rFont val="宋体"/>
        <charset val="134"/>
      </rPr>
      <t>号</t>
    </r>
    <r>
      <rPr>
        <sz val="10"/>
        <rFont val="Times New Roman"/>
        <charset val="134"/>
      </rPr>
      <t>6</t>
    </r>
    <r>
      <rPr>
        <sz val="10"/>
        <rFont val="宋体"/>
        <charset val="134"/>
      </rPr>
      <t>千瓦分布式光伏发电项目</t>
    </r>
  </si>
  <si>
    <t>吴敏亮</t>
  </si>
  <si>
    <r>
      <rPr>
        <sz val="10"/>
        <rFont val="宋体"/>
        <charset val="134"/>
      </rPr>
      <t>吴敏亮佛山市南海区狮山镇兴贤中北村松园街五巷</t>
    </r>
    <r>
      <rPr>
        <sz val="10"/>
        <rFont val="Times New Roman"/>
        <charset val="134"/>
      </rPr>
      <t>8</t>
    </r>
    <r>
      <rPr>
        <sz val="10"/>
        <rFont val="宋体"/>
        <charset val="134"/>
      </rPr>
      <t>号</t>
    </r>
    <r>
      <rPr>
        <sz val="10"/>
        <rFont val="Times New Roman"/>
        <charset val="134"/>
      </rPr>
      <t>7</t>
    </r>
    <r>
      <rPr>
        <sz val="10"/>
        <rFont val="宋体"/>
        <charset val="134"/>
      </rPr>
      <t>千瓦分布式光伏发电项目</t>
    </r>
  </si>
  <si>
    <t>邓以成</t>
  </si>
  <si>
    <r>
      <rPr>
        <sz val="10"/>
        <rFont val="宋体"/>
        <charset val="134"/>
      </rPr>
      <t>邓以成佛山市南海区九江镇沙头水南村沙涌社闸下祠堂巷</t>
    </r>
    <r>
      <rPr>
        <sz val="10"/>
        <rFont val="Times New Roman"/>
        <charset val="134"/>
      </rPr>
      <t>10</t>
    </r>
    <r>
      <rPr>
        <sz val="10"/>
        <rFont val="宋体"/>
        <charset val="134"/>
      </rPr>
      <t>号</t>
    </r>
    <r>
      <rPr>
        <sz val="10"/>
        <rFont val="Times New Roman"/>
        <charset val="134"/>
      </rPr>
      <t>6.75</t>
    </r>
    <r>
      <rPr>
        <sz val="10"/>
        <rFont val="宋体"/>
        <charset val="134"/>
      </rPr>
      <t>千瓦分布式光伏发电项目</t>
    </r>
  </si>
  <si>
    <t>吴振德</t>
  </si>
  <si>
    <r>
      <rPr>
        <sz val="10"/>
        <rFont val="宋体"/>
        <charset val="134"/>
      </rPr>
      <t>吴振德佛山市南海区狮山镇兴贤中北村沙田街二巷</t>
    </r>
    <r>
      <rPr>
        <sz val="10"/>
        <rFont val="Times New Roman"/>
        <charset val="134"/>
      </rPr>
      <t>2</t>
    </r>
    <r>
      <rPr>
        <sz val="10"/>
        <rFont val="宋体"/>
        <charset val="134"/>
      </rPr>
      <t>号</t>
    </r>
    <r>
      <rPr>
        <sz val="10"/>
        <rFont val="Times New Roman"/>
        <charset val="134"/>
      </rPr>
      <t>11.48</t>
    </r>
    <r>
      <rPr>
        <sz val="10"/>
        <rFont val="宋体"/>
        <charset val="134"/>
      </rPr>
      <t>千瓦分布式光伏发电项目</t>
    </r>
  </si>
  <si>
    <t>黄均秀</t>
  </si>
  <si>
    <r>
      <rPr>
        <sz val="10"/>
        <rFont val="宋体"/>
        <charset val="134"/>
      </rPr>
      <t>黄均秀佛山市南海区里水镇北沙鹤暖岗村维新市</t>
    </r>
    <r>
      <rPr>
        <sz val="10"/>
        <rFont val="Times New Roman"/>
        <charset val="134"/>
      </rPr>
      <t>18</t>
    </r>
    <r>
      <rPr>
        <sz val="10"/>
        <rFont val="宋体"/>
        <charset val="134"/>
      </rPr>
      <t>号</t>
    </r>
    <r>
      <rPr>
        <sz val="10"/>
        <rFont val="Times New Roman"/>
        <charset val="134"/>
      </rPr>
      <t>5.04</t>
    </r>
    <r>
      <rPr>
        <sz val="10"/>
        <rFont val="宋体"/>
        <charset val="134"/>
      </rPr>
      <t>千瓦分布式光伏发电项目</t>
    </r>
  </si>
  <si>
    <t>陶燕葵</t>
  </si>
  <si>
    <r>
      <rPr>
        <sz val="10"/>
        <rFont val="宋体"/>
        <charset val="134"/>
      </rPr>
      <t>陶燕葵佛山市南海区狮山镇华涌六二村兴和里</t>
    </r>
    <r>
      <rPr>
        <sz val="10"/>
        <rFont val="Times New Roman"/>
        <charset val="134"/>
      </rPr>
      <t>4</t>
    </r>
    <r>
      <rPr>
        <sz val="10"/>
        <rFont val="宋体"/>
        <charset val="134"/>
      </rPr>
      <t>号</t>
    </r>
    <r>
      <rPr>
        <sz val="10"/>
        <rFont val="Times New Roman"/>
        <charset val="134"/>
      </rPr>
      <t>12.255</t>
    </r>
    <r>
      <rPr>
        <sz val="10"/>
        <rFont val="宋体"/>
        <charset val="134"/>
      </rPr>
      <t>千瓦分布式光伏发电项目</t>
    </r>
  </si>
  <si>
    <t>张伟洪</t>
  </si>
  <si>
    <r>
      <rPr>
        <sz val="10"/>
        <rFont val="宋体"/>
        <charset val="134"/>
      </rPr>
      <t>张伟洪佛山市南海区狮山镇横岗马洞村六巷</t>
    </r>
    <r>
      <rPr>
        <sz val="10"/>
        <rFont val="Times New Roman"/>
        <charset val="134"/>
      </rPr>
      <t>20</t>
    </r>
    <r>
      <rPr>
        <sz val="10"/>
        <rFont val="宋体"/>
        <charset val="134"/>
      </rPr>
      <t>号</t>
    </r>
    <r>
      <rPr>
        <sz val="10"/>
        <rFont val="Times New Roman"/>
        <charset val="134"/>
      </rPr>
      <t>11.6</t>
    </r>
    <r>
      <rPr>
        <sz val="10"/>
        <rFont val="宋体"/>
        <charset val="134"/>
      </rPr>
      <t>千瓦分布式光伏发电项目</t>
    </r>
  </si>
  <si>
    <t>吴志伟</t>
  </si>
  <si>
    <r>
      <rPr>
        <sz val="10"/>
        <rFont val="宋体"/>
        <charset val="134"/>
      </rPr>
      <t>吴志伟佛山市南海区狮山镇兴贤联二村旧址之四</t>
    </r>
    <r>
      <rPr>
        <sz val="10"/>
        <rFont val="Times New Roman"/>
        <charset val="134"/>
      </rPr>
      <t>6.09</t>
    </r>
    <r>
      <rPr>
        <sz val="10"/>
        <rFont val="宋体"/>
        <charset val="134"/>
      </rPr>
      <t>千瓦分布式光伏发电项目</t>
    </r>
  </si>
  <si>
    <t>陈大传</t>
  </si>
  <si>
    <r>
      <rPr>
        <sz val="10"/>
        <rFont val="宋体"/>
        <charset val="134"/>
      </rPr>
      <t>陈大传佛山市南海区大沥镇桂江路旁金城住宅区金五西路南</t>
    </r>
    <r>
      <rPr>
        <sz val="10"/>
        <rFont val="Times New Roman"/>
        <charset val="134"/>
      </rPr>
      <t>9</t>
    </r>
    <r>
      <rPr>
        <sz val="10"/>
        <rFont val="宋体"/>
        <charset val="134"/>
      </rPr>
      <t>号</t>
    </r>
    <r>
      <rPr>
        <sz val="10"/>
        <rFont val="Times New Roman"/>
        <charset val="134"/>
      </rPr>
      <t>11.925</t>
    </r>
    <r>
      <rPr>
        <sz val="10"/>
        <rFont val="宋体"/>
        <charset val="134"/>
      </rPr>
      <t>千瓦分布式光伏发电项目</t>
    </r>
  </si>
  <si>
    <t>李秀珍</t>
  </si>
  <si>
    <r>
      <rPr>
        <sz val="10"/>
        <rFont val="宋体"/>
        <charset val="134"/>
      </rPr>
      <t>庞伟飞佛山市南海区桂城夏西三联村联一东园大街</t>
    </r>
    <r>
      <rPr>
        <sz val="10"/>
        <rFont val="Times New Roman"/>
        <charset val="134"/>
      </rPr>
      <t>6</t>
    </r>
    <r>
      <rPr>
        <sz val="10"/>
        <rFont val="宋体"/>
        <charset val="134"/>
      </rPr>
      <t>号</t>
    </r>
    <r>
      <rPr>
        <sz val="10"/>
        <rFont val="Times New Roman"/>
        <charset val="134"/>
      </rPr>
      <t>6.5</t>
    </r>
    <r>
      <rPr>
        <sz val="10"/>
        <rFont val="宋体"/>
        <charset val="134"/>
      </rPr>
      <t>千瓦分布式光伏发电项目</t>
    </r>
  </si>
  <si>
    <t>庞伟飞</t>
  </si>
  <si>
    <t>朱启华</t>
  </si>
  <si>
    <r>
      <rPr>
        <sz val="10"/>
        <rFont val="宋体"/>
        <charset val="134"/>
      </rPr>
      <t>朱启华佛山市南海区大沥镇桂江路旁金城住宅区</t>
    </r>
    <r>
      <rPr>
        <sz val="10"/>
        <rFont val="Times New Roman"/>
        <charset val="134"/>
      </rPr>
      <t>20.13</t>
    </r>
    <r>
      <rPr>
        <sz val="10"/>
        <rFont val="宋体"/>
        <charset val="134"/>
      </rPr>
      <t>千瓦分布式光伏发电项目</t>
    </r>
  </si>
  <si>
    <t>陈述宁</t>
  </si>
  <si>
    <r>
      <rPr>
        <sz val="10"/>
        <rFont val="宋体"/>
        <charset val="134"/>
      </rPr>
      <t>陈述宁佛山市南海区大沥镇沥东豪美村南区西</t>
    </r>
    <r>
      <rPr>
        <sz val="10"/>
        <rFont val="Times New Roman"/>
        <charset val="134"/>
      </rPr>
      <t>22</t>
    </r>
    <r>
      <rPr>
        <sz val="10"/>
        <rFont val="宋体"/>
        <charset val="134"/>
      </rPr>
      <t>巷</t>
    </r>
    <r>
      <rPr>
        <sz val="10"/>
        <rFont val="Times New Roman"/>
        <charset val="134"/>
      </rPr>
      <t>2</t>
    </r>
    <r>
      <rPr>
        <sz val="10"/>
        <rFont val="宋体"/>
        <charset val="134"/>
      </rPr>
      <t>号</t>
    </r>
    <r>
      <rPr>
        <sz val="10"/>
        <rFont val="Times New Roman"/>
        <charset val="134"/>
      </rPr>
      <t>14</t>
    </r>
    <r>
      <rPr>
        <sz val="10"/>
        <rFont val="宋体"/>
        <charset val="134"/>
      </rPr>
      <t>千瓦分布式光伏发电项目</t>
    </r>
  </si>
  <si>
    <t>崔昌其</t>
  </si>
  <si>
    <r>
      <rPr>
        <sz val="10"/>
        <rFont val="宋体"/>
        <charset val="134"/>
      </rPr>
      <t>崔敏盈佛山市南海区九江镇沙头英明昌大村新三巷</t>
    </r>
    <r>
      <rPr>
        <sz val="10"/>
        <rFont val="Times New Roman"/>
        <charset val="134"/>
      </rPr>
      <t>3</t>
    </r>
    <r>
      <rPr>
        <sz val="10"/>
        <rFont val="宋体"/>
        <charset val="134"/>
      </rPr>
      <t>号</t>
    </r>
    <r>
      <rPr>
        <sz val="10"/>
        <rFont val="Times New Roman"/>
        <charset val="134"/>
      </rPr>
      <t>12.3</t>
    </r>
    <r>
      <rPr>
        <sz val="10"/>
        <rFont val="宋体"/>
        <charset val="134"/>
      </rPr>
      <t>千瓦分布式光伏发电项目</t>
    </r>
  </si>
  <si>
    <t>冯汉武</t>
  </si>
  <si>
    <r>
      <rPr>
        <sz val="10"/>
        <rFont val="宋体"/>
        <charset val="134"/>
      </rPr>
      <t>冯汉武佛山市南海区丹灶镇石联冯村明堂西一巷</t>
    </r>
    <r>
      <rPr>
        <sz val="10"/>
        <rFont val="Times New Roman"/>
        <charset val="134"/>
      </rPr>
      <t>7</t>
    </r>
    <r>
      <rPr>
        <sz val="10"/>
        <rFont val="宋体"/>
        <charset val="134"/>
      </rPr>
      <t>号</t>
    </r>
    <r>
      <rPr>
        <sz val="10"/>
        <rFont val="Times New Roman"/>
        <charset val="134"/>
      </rPr>
      <t>8.1</t>
    </r>
    <r>
      <rPr>
        <sz val="10"/>
        <rFont val="宋体"/>
        <charset val="134"/>
      </rPr>
      <t>千瓦分布式光伏发电项目</t>
    </r>
  </si>
  <si>
    <t>谭沛良</t>
  </si>
  <si>
    <r>
      <rPr>
        <sz val="10"/>
        <rFont val="宋体"/>
        <charset val="134"/>
      </rPr>
      <t>谭沛良佛山市南海区狮山镇谭边联星村联星向西街五巷</t>
    </r>
    <r>
      <rPr>
        <sz val="10"/>
        <rFont val="Times New Roman"/>
        <charset val="134"/>
      </rPr>
      <t>10</t>
    </r>
    <r>
      <rPr>
        <sz val="10"/>
        <rFont val="宋体"/>
        <charset val="134"/>
      </rPr>
      <t>号</t>
    </r>
    <r>
      <rPr>
        <sz val="10"/>
        <rFont val="Times New Roman"/>
        <charset val="134"/>
      </rPr>
      <t>10.08</t>
    </r>
    <r>
      <rPr>
        <sz val="10"/>
        <rFont val="宋体"/>
        <charset val="134"/>
      </rPr>
      <t>千瓦分布式光伏发电项目</t>
    </r>
  </si>
  <si>
    <t>崔沛成</t>
  </si>
  <si>
    <r>
      <rPr>
        <sz val="10"/>
        <rFont val="宋体"/>
        <charset val="134"/>
      </rPr>
      <t>崔沛成佛山市南海区九江镇沙头建明新村</t>
    </r>
    <r>
      <rPr>
        <sz val="10"/>
        <rFont val="Times New Roman"/>
        <charset val="134"/>
      </rPr>
      <t>18</t>
    </r>
    <r>
      <rPr>
        <sz val="10"/>
        <rFont val="宋体"/>
        <charset val="134"/>
      </rPr>
      <t>号</t>
    </r>
    <r>
      <rPr>
        <sz val="10"/>
        <rFont val="Times New Roman"/>
        <charset val="134"/>
      </rPr>
      <t>7.7</t>
    </r>
    <r>
      <rPr>
        <sz val="10"/>
        <rFont val="宋体"/>
        <charset val="134"/>
      </rPr>
      <t>千瓦分布式光伏发电项目</t>
    </r>
  </si>
  <si>
    <t>何健雄</t>
  </si>
  <si>
    <r>
      <rPr>
        <sz val="10"/>
        <rFont val="宋体"/>
        <charset val="134"/>
      </rPr>
      <t>何健雄佛山市南海区九江镇沙头北村永乐村新东巷</t>
    </r>
    <r>
      <rPr>
        <sz val="10"/>
        <rFont val="Times New Roman"/>
        <charset val="134"/>
      </rPr>
      <t>35</t>
    </r>
    <r>
      <rPr>
        <sz val="10"/>
        <rFont val="宋体"/>
        <charset val="134"/>
      </rPr>
      <t>号</t>
    </r>
    <r>
      <rPr>
        <sz val="10"/>
        <rFont val="Times New Roman"/>
        <charset val="134"/>
      </rPr>
      <t>12.1</t>
    </r>
    <r>
      <rPr>
        <sz val="10"/>
        <rFont val="宋体"/>
        <charset val="134"/>
      </rPr>
      <t>千瓦分布式光伏发电项目</t>
    </r>
  </si>
  <si>
    <t>梁彩芬</t>
  </si>
  <si>
    <r>
      <rPr>
        <sz val="10"/>
        <rFont val="宋体"/>
        <charset val="134"/>
      </rPr>
      <t>梁彩芬佛山市南海区西樵镇河岗河溪村勒岗</t>
    </r>
    <r>
      <rPr>
        <sz val="10"/>
        <rFont val="Times New Roman"/>
        <charset val="134"/>
      </rPr>
      <t>12</t>
    </r>
    <r>
      <rPr>
        <sz val="10"/>
        <rFont val="宋体"/>
        <charset val="134"/>
      </rPr>
      <t>号</t>
    </r>
    <r>
      <rPr>
        <sz val="10"/>
        <rFont val="Times New Roman"/>
        <charset val="134"/>
      </rPr>
      <t>26.675</t>
    </r>
    <r>
      <rPr>
        <sz val="10"/>
        <rFont val="宋体"/>
        <charset val="134"/>
      </rPr>
      <t>千瓦分布式光伏发电项目</t>
    </r>
  </si>
  <si>
    <t>何健欣</t>
  </si>
  <si>
    <r>
      <rPr>
        <sz val="10"/>
        <rFont val="宋体"/>
        <charset val="134"/>
      </rPr>
      <t>何健欣佛山市南海区里水镇华苑小区一街</t>
    </r>
    <r>
      <rPr>
        <sz val="10"/>
        <rFont val="Times New Roman"/>
        <charset val="134"/>
      </rPr>
      <t>4</t>
    </r>
    <r>
      <rPr>
        <sz val="10"/>
        <rFont val="宋体"/>
        <charset val="134"/>
      </rPr>
      <t>号</t>
    </r>
    <r>
      <rPr>
        <sz val="10"/>
        <rFont val="Times New Roman"/>
        <charset val="134"/>
      </rPr>
      <t>12</t>
    </r>
    <r>
      <rPr>
        <sz val="10"/>
        <rFont val="宋体"/>
        <charset val="134"/>
      </rPr>
      <t>千瓦分布式光伏发电项目</t>
    </r>
  </si>
  <si>
    <t>吴汉昌</t>
  </si>
  <si>
    <r>
      <rPr>
        <sz val="10"/>
        <rFont val="宋体"/>
        <charset val="134"/>
      </rPr>
      <t>吴海英佛山市南海区里水镇沙涌上沙新村一街</t>
    </r>
    <r>
      <rPr>
        <sz val="10"/>
        <rFont val="Times New Roman"/>
        <charset val="134"/>
      </rPr>
      <t>5</t>
    </r>
    <r>
      <rPr>
        <sz val="10"/>
        <rFont val="宋体"/>
        <charset val="134"/>
      </rPr>
      <t>号</t>
    </r>
    <r>
      <rPr>
        <sz val="10"/>
        <rFont val="Times New Roman"/>
        <charset val="134"/>
      </rPr>
      <t>13.5</t>
    </r>
    <r>
      <rPr>
        <sz val="10"/>
        <rFont val="宋体"/>
        <charset val="134"/>
      </rPr>
      <t>千瓦分布式光伏发电项目</t>
    </r>
  </si>
  <si>
    <t>吴海英</t>
  </si>
  <si>
    <t>吕剑飞</t>
  </si>
  <si>
    <r>
      <rPr>
        <sz val="10"/>
        <rFont val="宋体"/>
        <charset val="134"/>
      </rPr>
      <t>吕剑飞佛山市南海区里水镇大冲明星村</t>
    </r>
    <r>
      <rPr>
        <sz val="10"/>
        <rFont val="Times New Roman"/>
        <charset val="134"/>
      </rPr>
      <t>20</t>
    </r>
    <r>
      <rPr>
        <sz val="10"/>
        <rFont val="宋体"/>
        <charset val="134"/>
      </rPr>
      <t>千瓦分布式光伏发电项目</t>
    </r>
  </si>
  <si>
    <t>何有荣</t>
  </si>
  <si>
    <r>
      <rPr>
        <sz val="10"/>
        <rFont val="宋体"/>
        <charset val="134"/>
      </rPr>
      <t>何有荣佛山市南海区里水镇沙涌上沙新村大道</t>
    </r>
    <r>
      <rPr>
        <sz val="10"/>
        <rFont val="Times New Roman"/>
        <charset val="134"/>
      </rPr>
      <t>4</t>
    </r>
    <r>
      <rPr>
        <sz val="10"/>
        <rFont val="宋体"/>
        <charset val="134"/>
      </rPr>
      <t>号</t>
    </r>
    <r>
      <rPr>
        <sz val="10"/>
        <rFont val="Times New Roman"/>
        <charset val="134"/>
      </rPr>
      <t>16.2</t>
    </r>
    <r>
      <rPr>
        <sz val="10"/>
        <rFont val="宋体"/>
        <charset val="134"/>
      </rPr>
      <t>千瓦分布式光伏发电项目</t>
    </r>
  </si>
  <si>
    <t>关啟元</t>
  </si>
  <si>
    <r>
      <rPr>
        <sz val="10"/>
        <rFont val="宋体"/>
        <charset val="134"/>
      </rPr>
      <t>关啟元佛山市南海区九江镇新龙新涌村三队</t>
    </r>
    <r>
      <rPr>
        <sz val="10"/>
        <rFont val="Times New Roman"/>
        <charset val="134"/>
      </rPr>
      <t>29</t>
    </r>
    <r>
      <rPr>
        <sz val="10"/>
        <rFont val="宋体"/>
        <charset val="134"/>
      </rPr>
      <t>号</t>
    </r>
    <r>
      <rPr>
        <sz val="10"/>
        <rFont val="Times New Roman"/>
        <charset val="134"/>
      </rPr>
      <t>10.26</t>
    </r>
    <r>
      <rPr>
        <sz val="10"/>
        <rFont val="宋体"/>
        <charset val="134"/>
      </rPr>
      <t>千瓦分布式光伏发电项目</t>
    </r>
  </si>
  <si>
    <t>关基源</t>
  </si>
  <si>
    <r>
      <rPr>
        <sz val="10"/>
        <rFont val="宋体"/>
        <charset val="134"/>
      </rPr>
      <t>关基源佛山市南海区九江镇下西万寿村上围队</t>
    </r>
    <r>
      <rPr>
        <sz val="10"/>
        <rFont val="Times New Roman"/>
        <charset val="134"/>
      </rPr>
      <t>28</t>
    </r>
    <r>
      <rPr>
        <sz val="10"/>
        <rFont val="宋体"/>
        <charset val="134"/>
      </rPr>
      <t>号</t>
    </r>
    <r>
      <rPr>
        <sz val="10"/>
        <rFont val="Times New Roman"/>
        <charset val="134"/>
      </rPr>
      <t>24.84</t>
    </r>
    <r>
      <rPr>
        <sz val="10"/>
        <rFont val="宋体"/>
        <charset val="134"/>
      </rPr>
      <t>千瓦分布式光伏发电项目</t>
    </r>
  </si>
  <si>
    <t>李显松</t>
  </si>
  <si>
    <r>
      <rPr>
        <sz val="10"/>
        <rFont val="宋体"/>
        <charset val="134"/>
      </rPr>
      <t>李显松佛山市南海区九江镇沙头石江禄兴村禄井一巷</t>
    </r>
    <r>
      <rPr>
        <sz val="10"/>
        <rFont val="Times New Roman"/>
        <charset val="134"/>
      </rPr>
      <t>4</t>
    </r>
    <r>
      <rPr>
        <sz val="10"/>
        <rFont val="宋体"/>
        <charset val="134"/>
      </rPr>
      <t>号</t>
    </r>
    <r>
      <rPr>
        <sz val="10"/>
        <rFont val="Times New Roman"/>
        <charset val="134"/>
      </rPr>
      <t>18.56</t>
    </r>
    <r>
      <rPr>
        <sz val="10"/>
        <rFont val="宋体"/>
        <charset val="134"/>
      </rPr>
      <t>千瓦分布式光伏发电项目</t>
    </r>
  </si>
  <si>
    <t>叶伟杰</t>
  </si>
  <si>
    <r>
      <rPr>
        <sz val="10"/>
        <rFont val="宋体"/>
        <charset val="134"/>
      </rPr>
      <t>叶伟杰佛山市南海区罗村芦塘埇头村旧区三街</t>
    </r>
    <r>
      <rPr>
        <sz val="10"/>
        <rFont val="Times New Roman"/>
        <charset val="134"/>
      </rPr>
      <t>43</t>
    </r>
    <r>
      <rPr>
        <sz val="10"/>
        <rFont val="宋体"/>
        <charset val="134"/>
      </rPr>
      <t>号</t>
    </r>
    <r>
      <rPr>
        <sz val="10"/>
        <rFont val="Times New Roman"/>
        <charset val="134"/>
      </rPr>
      <t>10.26</t>
    </r>
    <r>
      <rPr>
        <sz val="10"/>
        <rFont val="宋体"/>
        <charset val="134"/>
      </rPr>
      <t>千瓦分布式光伏发电项目</t>
    </r>
  </si>
  <si>
    <t>陈智棋</t>
  </si>
  <si>
    <r>
      <rPr>
        <sz val="10"/>
        <rFont val="宋体"/>
        <charset val="134"/>
      </rPr>
      <t>陈智棋佛山市南海区狮山镇罗村芦塘三雅村二队旧区一街</t>
    </r>
    <r>
      <rPr>
        <sz val="10"/>
        <rFont val="Times New Roman"/>
        <charset val="134"/>
      </rPr>
      <t>8</t>
    </r>
    <r>
      <rPr>
        <sz val="10"/>
        <rFont val="宋体"/>
        <charset val="134"/>
      </rPr>
      <t>号</t>
    </r>
    <r>
      <rPr>
        <sz val="10"/>
        <rFont val="Times New Roman"/>
        <charset val="134"/>
      </rPr>
      <t>17.955</t>
    </r>
    <r>
      <rPr>
        <sz val="10"/>
        <rFont val="宋体"/>
        <charset val="134"/>
      </rPr>
      <t>千瓦分布式光伏发电项目</t>
    </r>
  </si>
  <si>
    <t>朱敏嫦</t>
  </si>
  <si>
    <r>
      <rPr>
        <sz val="10"/>
        <rFont val="宋体"/>
        <charset val="134"/>
      </rPr>
      <t>朱敏嫦佛山市南海区西樵镇华夏七甲村二巷</t>
    </r>
    <r>
      <rPr>
        <sz val="10"/>
        <rFont val="Times New Roman"/>
        <charset val="134"/>
      </rPr>
      <t>2</t>
    </r>
    <r>
      <rPr>
        <sz val="10"/>
        <rFont val="宋体"/>
        <charset val="134"/>
      </rPr>
      <t>号</t>
    </r>
    <r>
      <rPr>
        <sz val="10"/>
        <rFont val="Times New Roman"/>
        <charset val="134"/>
      </rPr>
      <t>8.1</t>
    </r>
    <r>
      <rPr>
        <sz val="10"/>
        <rFont val="宋体"/>
        <charset val="134"/>
      </rPr>
      <t>千瓦分布式光伏发电项目</t>
    </r>
  </si>
  <si>
    <t>冯耀堪</t>
  </si>
  <si>
    <r>
      <rPr>
        <sz val="10"/>
        <rFont val="宋体"/>
        <charset val="134"/>
      </rPr>
      <t>梁文忠佛山市南海区大沥镇谢边白坭坎村南便东街七巷</t>
    </r>
    <r>
      <rPr>
        <sz val="10"/>
        <rFont val="Times New Roman"/>
        <charset val="134"/>
      </rPr>
      <t>5</t>
    </r>
    <r>
      <rPr>
        <sz val="10"/>
        <rFont val="宋体"/>
        <charset val="134"/>
      </rPr>
      <t>号</t>
    </r>
    <r>
      <rPr>
        <sz val="10"/>
        <rFont val="Times New Roman"/>
        <charset val="134"/>
      </rPr>
      <t>6</t>
    </r>
    <r>
      <rPr>
        <sz val="10"/>
        <rFont val="宋体"/>
        <charset val="134"/>
      </rPr>
      <t>千瓦分布式光伏发电项目</t>
    </r>
  </si>
  <si>
    <t>李婉芬</t>
  </si>
  <si>
    <r>
      <rPr>
        <sz val="10"/>
        <rFont val="宋体"/>
        <charset val="134"/>
      </rPr>
      <t>李婉芬佛山市南海区狮山镇罗村芦塘旧村新区二巷</t>
    </r>
    <r>
      <rPr>
        <sz val="10"/>
        <rFont val="Times New Roman"/>
        <charset val="134"/>
      </rPr>
      <t>7</t>
    </r>
    <r>
      <rPr>
        <sz val="10"/>
        <rFont val="宋体"/>
        <charset val="134"/>
      </rPr>
      <t>号</t>
    </r>
    <r>
      <rPr>
        <sz val="10"/>
        <rFont val="Times New Roman"/>
        <charset val="134"/>
      </rPr>
      <t>10.26</t>
    </r>
    <r>
      <rPr>
        <sz val="10"/>
        <rFont val="宋体"/>
        <charset val="134"/>
      </rPr>
      <t>千瓦分布式光伏发电项目</t>
    </r>
  </si>
  <si>
    <t>黎炼良</t>
  </si>
  <si>
    <r>
      <rPr>
        <sz val="10"/>
        <rFont val="宋体"/>
        <charset val="134"/>
      </rPr>
      <t>黎炼良佛山市南海区大沥镇盐步横江江心村新苑二街</t>
    </r>
    <r>
      <rPr>
        <sz val="10"/>
        <rFont val="Times New Roman"/>
        <charset val="134"/>
      </rPr>
      <t>3</t>
    </r>
    <r>
      <rPr>
        <sz val="10"/>
        <rFont val="宋体"/>
        <charset val="134"/>
      </rPr>
      <t>号</t>
    </r>
    <r>
      <rPr>
        <sz val="10"/>
        <rFont val="Times New Roman"/>
        <charset val="134"/>
      </rPr>
      <t>10.98</t>
    </r>
    <r>
      <rPr>
        <sz val="10"/>
        <rFont val="宋体"/>
        <charset val="134"/>
      </rPr>
      <t>千瓦分布式光伏发电项目</t>
    </r>
  </si>
  <si>
    <t>任叙成</t>
  </si>
  <si>
    <r>
      <rPr>
        <sz val="10"/>
        <rFont val="宋体"/>
        <charset val="134"/>
      </rPr>
      <t>任叙成佛山市南海区西樵镇新田南村</t>
    </r>
    <r>
      <rPr>
        <sz val="10"/>
        <rFont val="Times New Roman"/>
        <charset val="134"/>
      </rPr>
      <t>11</t>
    </r>
    <r>
      <rPr>
        <sz val="10"/>
        <rFont val="宋体"/>
        <charset val="134"/>
      </rPr>
      <t>队大田巷</t>
    </r>
    <r>
      <rPr>
        <sz val="10"/>
        <rFont val="Times New Roman"/>
        <charset val="134"/>
      </rPr>
      <t>20</t>
    </r>
    <r>
      <rPr>
        <sz val="10"/>
        <rFont val="宋体"/>
        <charset val="134"/>
      </rPr>
      <t>号</t>
    </r>
    <r>
      <rPr>
        <sz val="10"/>
        <rFont val="Times New Roman"/>
        <charset val="134"/>
      </rPr>
      <t>16.2</t>
    </r>
    <r>
      <rPr>
        <sz val="10"/>
        <rFont val="宋体"/>
        <charset val="134"/>
      </rPr>
      <t>千瓦分布式光伏发电项目</t>
    </r>
  </si>
  <si>
    <t>谭永添</t>
  </si>
  <si>
    <r>
      <rPr>
        <sz val="10"/>
        <rFont val="宋体"/>
        <charset val="134"/>
      </rPr>
      <t>谭永添佛山市南海区大沥镇盐步联安谭约南村</t>
    </r>
    <r>
      <rPr>
        <sz val="10"/>
        <rFont val="Times New Roman"/>
        <charset val="134"/>
      </rPr>
      <t>140</t>
    </r>
    <r>
      <rPr>
        <sz val="10"/>
        <rFont val="宋体"/>
        <charset val="134"/>
      </rPr>
      <t>号</t>
    </r>
    <r>
      <rPr>
        <sz val="10"/>
        <rFont val="Times New Roman"/>
        <charset val="134"/>
      </rPr>
      <t>10.8</t>
    </r>
    <r>
      <rPr>
        <sz val="10"/>
        <rFont val="宋体"/>
        <charset val="134"/>
      </rPr>
      <t>千瓦分布式光伏发电项目</t>
    </r>
  </si>
  <si>
    <t>陈博伦</t>
  </si>
  <si>
    <r>
      <rPr>
        <sz val="10"/>
        <rFont val="宋体"/>
        <charset val="134"/>
      </rPr>
      <t>陈博伦佛山市南海区里水镇和顺金利村陈屋组一环边大街一巷</t>
    </r>
    <r>
      <rPr>
        <sz val="10"/>
        <rFont val="Times New Roman"/>
        <charset val="134"/>
      </rPr>
      <t>1</t>
    </r>
    <r>
      <rPr>
        <sz val="10"/>
        <rFont val="宋体"/>
        <charset val="134"/>
      </rPr>
      <t>号</t>
    </r>
    <r>
      <rPr>
        <sz val="10"/>
        <rFont val="Times New Roman"/>
        <charset val="134"/>
      </rPr>
      <t>5.4</t>
    </r>
    <r>
      <rPr>
        <sz val="10"/>
        <rFont val="宋体"/>
        <charset val="134"/>
      </rPr>
      <t>千瓦分布式光伏发电项目</t>
    </r>
  </si>
  <si>
    <t>邓汝强</t>
  </si>
  <si>
    <r>
      <rPr>
        <sz val="10"/>
        <rFont val="宋体"/>
        <charset val="134"/>
      </rPr>
      <t>邓汝强佛山市南海区狮山镇官窑育贤路二巷</t>
    </r>
    <r>
      <rPr>
        <sz val="10"/>
        <rFont val="Times New Roman"/>
        <charset val="134"/>
      </rPr>
      <t>11</t>
    </r>
    <r>
      <rPr>
        <sz val="10"/>
        <rFont val="宋体"/>
        <charset val="134"/>
      </rPr>
      <t>号</t>
    </r>
    <r>
      <rPr>
        <sz val="10"/>
        <rFont val="Times New Roman"/>
        <charset val="134"/>
      </rPr>
      <t>10.8</t>
    </r>
    <r>
      <rPr>
        <sz val="10"/>
        <rFont val="宋体"/>
        <charset val="134"/>
      </rPr>
      <t>千瓦分布式光伏发电项目</t>
    </r>
  </si>
  <si>
    <t>何伟健</t>
  </si>
  <si>
    <r>
      <rPr>
        <sz val="10"/>
        <rFont val="宋体"/>
        <charset val="134"/>
      </rPr>
      <t>何伟健佛山市南海区里水镇沙涌上沙新村横五巷</t>
    </r>
    <r>
      <rPr>
        <sz val="10"/>
        <rFont val="Times New Roman"/>
        <charset val="134"/>
      </rPr>
      <t>5</t>
    </r>
    <r>
      <rPr>
        <sz val="10"/>
        <rFont val="宋体"/>
        <charset val="134"/>
      </rPr>
      <t>号</t>
    </r>
    <r>
      <rPr>
        <sz val="10"/>
        <rFont val="Times New Roman"/>
        <charset val="134"/>
      </rPr>
      <t>16</t>
    </r>
    <r>
      <rPr>
        <sz val="10"/>
        <rFont val="宋体"/>
        <charset val="134"/>
      </rPr>
      <t>千瓦分布式光伏发电项目</t>
    </r>
  </si>
  <si>
    <t>苏全</t>
  </si>
  <si>
    <r>
      <rPr>
        <sz val="10"/>
        <rFont val="宋体"/>
        <charset val="134"/>
      </rPr>
      <t>苏全佛山市南海区桂城街林岳社区西步南坊</t>
    </r>
    <r>
      <rPr>
        <sz val="10"/>
        <rFont val="Times New Roman"/>
        <charset val="134"/>
      </rPr>
      <t>7</t>
    </r>
    <r>
      <rPr>
        <sz val="10"/>
        <rFont val="宋体"/>
        <charset val="134"/>
      </rPr>
      <t>号之一</t>
    </r>
    <r>
      <rPr>
        <sz val="10"/>
        <rFont val="Times New Roman"/>
        <charset val="134"/>
      </rPr>
      <t>5.8</t>
    </r>
    <r>
      <rPr>
        <sz val="10"/>
        <rFont val="宋体"/>
        <charset val="134"/>
      </rPr>
      <t>千瓦分布式光伏发电项目</t>
    </r>
  </si>
  <si>
    <t>梁永显</t>
  </si>
  <si>
    <r>
      <rPr>
        <sz val="10"/>
        <rFont val="宋体"/>
        <charset val="134"/>
      </rPr>
      <t>梁永显佛山市南海区里水镇河村西紫村南街新区十七巷</t>
    </r>
    <r>
      <rPr>
        <sz val="10"/>
        <rFont val="Times New Roman"/>
        <charset val="134"/>
      </rPr>
      <t>4</t>
    </r>
    <r>
      <rPr>
        <sz val="10"/>
        <rFont val="宋体"/>
        <charset val="134"/>
      </rPr>
      <t>号</t>
    </r>
    <r>
      <rPr>
        <sz val="10"/>
        <rFont val="Times New Roman"/>
        <charset val="134"/>
      </rPr>
      <t>22.68</t>
    </r>
    <r>
      <rPr>
        <sz val="10"/>
        <rFont val="宋体"/>
        <charset val="134"/>
      </rPr>
      <t>千瓦分布式光伏发电项目</t>
    </r>
  </si>
  <si>
    <r>
      <rPr>
        <sz val="10"/>
        <rFont val="宋体"/>
        <charset val="134"/>
      </rPr>
      <t>黄锦成佛山市南海区狮山镇松岗塘联新社村新居北十巷</t>
    </r>
    <r>
      <rPr>
        <sz val="10"/>
        <rFont val="Times New Roman"/>
        <charset val="134"/>
      </rPr>
      <t>7</t>
    </r>
    <r>
      <rPr>
        <sz val="10"/>
        <rFont val="宋体"/>
        <charset val="134"/>
      </rPr>
      <t>号</t>
    </r>
    <r>
      <rPr>
        <sz val="10"/>
        <rFont val="Times New Roman"/>
        <charset val="134"/>
      </rPr>
      <t>20.52</t>
    </r>
    <r>
      <rPr>
        <sz val="10"/>
        <rFont val="宋体"/>
        <charset val="134"/>
      </rPr>
      <t>千瓦分布式光伏发电项目</t>
    </r>
  </si>
  <si>
    <t>沈达明</t>
  </si>
  <si>
    <r>
      <rPr>
        <sz val="10"/>
        <rFont val="宋体"/>
        <charset val="134"/>
      </rPr>
      <t>沈达明佛山市南海区里水镇北沙大甫村下大甫电站旁</t>
    </r>
    <r>
      <rPr>
        <sz val="10"/>
        <rFont val="Times New Roman"/>
        <charset val="134"/>
      </rPr>
      <t>30.25</t>
    </r>
    <r>
      <rPr>
        <sz val="10"/>
        <rFont val="宋体"/>
        <charset val="134"/>
      </rPr>
      <t>千瓦分布式光伏发电项目</t>
    </r>
  </si>
  <si>
    <t>邹健恩</t>
  </si>
  <si>
    <r>
      <rPr>
        <sz val="10"/>
        <rFont val="宋体"/>
        <charset val="134"/>
      </rPr>
      <t>邹健恩佛山市南海区大沥镇黄岐泌冲泌二村乐苑十五巷</t>
    </r>
    <r>
      <rPr>
        <sz val="10"/>
        <rFont val="Times New Roman"/>
        <charset val="134"/>
      </rPr>
      <t>6</t>
    </r>
    <r>
      <rPr>
        <sz val="10"/>
        <rFont val="宋体"/>
        <charset val="134"/>
      </rPr>
      <t>号</t>
    </r>
    <r>
      <rPr>
        <sz val="10"/>
        <rFont val="Times New Roman"/>
        <charset val="134"/>
      </rPr>
      <t>9.405</t>
    </r>
    <r>
      <rPr>
        <sz val="10"/>
        <rFont val="宋体"/>
        <charset val="134"/>
      </rPr>
      <t>千瓦光伏发电项目</t>
    </r>
  </si>
  <si>
    <t>李志坚</t>
  </si>
  <si>
    <r>
      <rPr>
        <sz val="10"/>
        <rFont val="宋体"/>
        <charset val="134"/>
      </rPr>
      <t>李志坚佛山市南海区大沥镇黄岐村南村前路</t>
    </r>
    <r>
      <rPr>
        <sz val="10"/>
        <rFont val="Times New Roman"/>
        <charset val="134"/>
      </rPr>
      <t>9</t>
    </r>
    <r>
      <rPr>
        <sz val="10"/>
        <rFont val="宋体"/>
        <charset val="134"/>
      </rPr>
      <t>巷</t>
    </r>
    <r>
      <rPr>
        <sz val="10"/>
        <rFont val="Times New Roman"/>
        <charset val="134"/>
      </rPr>
      <t>3</t>
    </r>
    <r>
      <rPr>
        <sz val="10"/>
        <rFont val="宋体"/>
        <charset val="134"/>
      </rPr>
      <t>号</t>
    </r>
    <r>
      <rPr>
        <sz val="10"/>
        <rFont val="Times New Roman"/>
        <charset val="134"/>
      </rPr>
      <t>9.975</t>
    </r>
    <r>
      <rPr>
        <sz val="10"/>
        <rFont val="宋体"/>
        <charset val="134"/>
      </rPr>
      <t>千瓦分布式光伏发电项目</t>
    </r>
  </si>
  <si>
    <t>吕英德</t>
  </si>
  <si>
    <r>
      <rPr>
        <sz val="10"/>
        <rFont val="宋体"/>
        <charset val="134"/>
      </rPr>
      <t>吕英德佛山市南海区狮山镇罗村街边居委会上联村社边五巷</t>
    </r>
    <r>
      <rPr>
        <sz val="10"/>
        <rFont val="Times New Roman"/>
        <charset val="134"/>
      </rPr>
      <t>5</t>
    </r>
    <r>
      <rPr>
        <sz val="10"/>
        <rFont val="宋体"/>
        <charset val="134"/>
      </rPr>
      <t>号</t>
    </r>
    <r>
      <rPr>
        <sz val="10"/>
        <rFont val="Times New Roman"/>
        <charset val="134"/>
      </rPr>
      <t>12.69</t>
    </r>
    <r>
      <rPr>
        <sz val="10"/>
        <rFont val="宋体"/>
        <charset val="134"/>
      </rPr>
      <t>千瓦分布式光伏发电项目</t>
    </r>
  </si>
  <si>
    <r>
      <rPr>
        <sz val="10"/>
        <color theme="1"/>
        <rFont val="Times New Roman"/>
        <charset val="134"/>
      </rPr>
      <t>0.15</t>
    </r>
    <r>
      <rPr>
        <sz val="10"/>
        <color theme="1"/>
        <rFont val="宋体"/>
        <charset val="134"/>
      </rPr>
      <t>元</t>
    </r>
    <r>
      <rPr>
        <sz val="10"/>
        <color theme="1"/>
        <rFont val="Times New Roman"/>
        <charset val="134"/>
      </rPr>
      <t>/</t>
    </r>
    <r>
      <rPr>
        <sz val="10"/>
        <color theme="1"/>
        <rFont val="宋体"/>
        <charset val="134"/>
      </rPr>
      <t>千瓦时</t>
    </r>
  </si>
  <si>
    <t>何善棠</t>
  </si>
  <si>
    <r>
      <rPr>
        <sz val="10"/>
        <rFont val="宋体"/>
        <charset val="134"/>
      </rPr>
      <t>何善棠佛山市南海区里水镇大冲展旗村</t>
    </r>
    <r>
      <rPr>
        <sz val="10"/>
        <rFont val="Times New Roman"/>
        <charset val="134"/>
      </rPr>
      <t>160</t>
    </r>
    <r>
      <rPr>
        <sz val="10"/>
        <rFont val="宋体"/>
        <charset val="134"/>
      </rPr>
      <t>号</t>
    </r>
    <r>
      <rPr>
        <sz val="10"/>
        <rFont val="Times New Roman"/>
        <charset val="134"/>
      </rPr>
      <t>17.82</t>
    </r>
    <r>
      <rPr>
        <sz val="10"/>
        <rFont val="宋体"/>
        <charset val="134"/>
      </rPr>
      <t>千瓦分布式光伏发电项目</t>
    </r>
  </si>
  <si>
    <r>
      <rPr>
        <sz val="10"/>
        <rFont val="Times New Roman"/>
        <charset val="134"/>
      </rPr>
      <t xml:space="preserve"> </t>
    </r>
    <r>
      <rPr>
        <sz val="10"/>
        <rFont val="宋体"/>
        <charset val="134"/>
      </rPr>
      <t>叶柏恩</t>
    </r>
  </si>
  <si>
    <r>
      <rPr>
        <sz val="10"/>
        <rFont val="宋体"/>
        <charset val="134"/>
      </rPr>
      <t>佛山市南海区大沥镇颜峰小洞村中街四巷</t>
    </r>
    <r>
      <rPr>
        <sz val="10"/>
        <rFont val="Times New Roman"/>
        <charset val="134"/>
      </rPr>
      <t>4</t>
    </r>
    <r>
      <rPr>
        <sz val="10"/>
        <rFont val="宋体"/>
        <charset val="134"/>
      </rPr>
      <t>号</t>
    </r>
    <r>
      <rPr>
        <sz val="10"/>
        <rFont val="Times New Roman"/>
        <charset val="134"/>
      </rPr>
      <t>7</t>
    </r>
    <r>
      <rPr>
        <sz val="10"/>
        <rFont val="宋体"/>
        <charset val="134"/>
      </rPr>
      <t>千瓦分布式光伏发电项目</t>
    </r>
  </si>
  <si>
    <t>黄永清</t>
  </si>
  <si>
    <r>
      <rPr>
        <sz val="10"/>
        <rFont val="宋体"/>
        <charset val="134"/>
      </rPr>
      <t>黄嘉宇佛山市南海区里水镇和顺文教金叶村凤凰街五巷</t>
    </r>
    <r>
      <rPr>
        <sz val="10"/>
        <rFont val="Times New Roman"/>
        <charset val="134"/>
      </rPr>
      <t>8</t>
    </r>
    <r>
      <rPr>
        <sz val="10"/>
        <rFont val="宋体"/>
        <charset val="134"/>
      </rPr>
      <t>号</t>
    </r>
    <r>
      <rPr>
        <sz val="10"/>
        <rFont val="Times New Roman"/>
        <charset val="134"/>
      </rPr>
      <t>19</t>
    </r>
    <r>
      <rPr>
        <sz val="10"/>
        <rFont val="宋体"/>
        <charset val="134"/>
      </rPr>
      <t>千瓦分布式光伏发电项目</t>
    </r>
  </si>
  <si>
    <t>黄嘉宇</t>
  </si>
  <si>
    <t>潘景昭</t>
  </si>
  <si>
    <r>
      <rPr>
        <sz val="10"/>
        <rFont val="宋体"/>
        <charset val="134"/>
      </rPr>
      <t>潘景昭佛山市南海区里水镇大步大江南村</t>
    </r>
    <r>
      <rPr>
        <sz val="10"/>
        <rFont val="Times New Roman"/>
        <charset val="134"/>
      </rPr>
      <t>62</t>
    </r>
    <r>
      <rPr>
        <sz val="10"/>
        <rFont val="宋体"/>
        <charset val="134"/>
      </rPr>
      <t>号</t>
    </r>
    <r>
      <rPr>
        <sz val="10"/>
        <rFont val="Times New Roman"/>
        <charset val="134"/>
      </rPr>
      <t>18</t>
    </r>
    <r>
      <rPr>
        <sz val="10"/>
        <rFont val="宋体"/>
        <charset val="134"/>
      </rPr>
      <t>千瓦分布式光伏发电项目</t>
    </r>
  </si>
  <si>
    <t>梁有炳</t>
  </si>
  <si>
    <r>
      <rPr>
        <sz val="10"/>
        <rFont val="宋体"/>
        <charset val="134"/>
      </rPr>
      <t>梁满贤佛山市南海区西樵镇崇南大庄梁家村大街北七巷</t>
    </r>
    <r>
      <rPr>
        <sz val="10"/>
        <rFont val="Times New Roman"/>
        <charset val="134"/>
      </rPr>
      <t>1</t>
    </r>
    <r>
      <rPr>
        <sz val="10"/>
        <rFont val="宋体"/>
        <charset val="134"/>
      </rPr>
      <t>号</t>
    </r>
    <r>
      <rPr>
        <sz val="10"/>
        <rFont val="Times New Roman"/>
        <charset val="134"/>
      </rPr>
      <t>5.6</t>
    </r>
    <r>
      <rPr>
        <sz val="10"/>
        <rFont val="宋体"/>
        <charset val="134"/>
      </rPr>
      <t>千瓦分布式光伏发电项目</t>
    </r>
  </si>
  <si>
    <t>梁满贤</t>
  </si>
  <si>
    <t>张国佳</t>
  </si>
  <si>
    <r>
      <rPr>
        <sz val="10"/>
        <rFont val="宋体"/>
        <charset val="134"/>
      </rPr>
      <t>张国佳佛山市南海区大沥镇沥中邓南村一巷</t>
    </r>
    <r>
      <rPr>
        <sz val="10"/>
        <rFont val="Times New Roman"/>
        <charset val="134"/>
      </rPr>
      <t>1</t>
    </r>
    <r>
      <rPr>
        <sz val="10"/>
        <rFont val="宋体"/>
        <charset val="134"/>
      </rPr>
      <t>号</t>
    </r>
    <r>
      <rPr>
        <sz val="10"/>
        <rFont val="Times New Roman"/>
        <charset val="134"/>
      </rPr>
      <t>14.575</t>
    </r>
    <r>
      <rPr>
        <sz val="10"/>
        <rFont val="宋体"/>
        <charset val="134"/>
      </rPr>
      <t>千瓦分布式光伏发电项目</t>
    </r>
  </si>
  <si>
    <t>叶锐杨</t>
  </si>
  <si>
    <r>
      <rPr>
        <sz val="10"/>
        <rFont val="宋体"/>
        <charset val="134"/>
      </rPr>
      <t>叶锐杨佛山市南海区狮山镇颜峰人和村新村一巷</t>
    </r>
    <r>
      <rPr>
        <sz val="10"/>
        <rFont val="Times New Roman"/>
        <charset val="134"/>
      </rPr>
      <t>7</t>
    </r>
    <r>
      <rPr>
        <sz val="10"/>
        <rFont val="宋体"/>
        <charset val="134"/>
      </rPr>
      <t>号</t>
    </r>
    <r>
      <rPr>
        <sz val="10"/>
        <rFont val="Times New Roman"/>
        <charset val="134"/>
      </rPr>
      <t>20.52</t>
    </r>
    <r>
      <rPr>
        <sz val="10"/>
        <rFont val="宋体"/>
        <charset val="134"/>
      </rPr>
      <t>千瓦分布式光伏发电项目</t>
    </r>
  </si>
  <si>
    <t>欧阳国登</t>
  </si>
  <si>
    <r>
      <rPr>
        <sz val="10"/>
        <rFont val="宋体"/>
        <charset val="134"/>
      </rPr>
      <t>欧阳国登佛山市南海区西樵镇民乐南塱新村二街</t>
    </r>
    <r>
      <rPr>
        <sz val="10"/>
        <rFont val="Times New Roman"/>
        <charset val="134"/>
      </rPr>
      <t>47</t>
    </r>
    <r>
      <rPr>
        <sz val="10"/>
        <rFont val="宋体"/>
        <charset val="134"/>
      </rPr>
      <t>号</t>
    </r>
    <r>
      <rPr>
        <sz val="10"/>
        <rFont val="Times New Roman"/>
        <charset val="134"/>
      </rPr>
      <t>10.8</t>
    </r>
    <r>
      <rPr>
        <sz val="10"/>
        <rFont val="宋体"/>
        <charset val="134"/>
      </rPr>
      <t>千瓦分布式光伏发电项目</t>
    </r>
  </si>
  <si>
    <t>吴岳滔</t>
  </si>
  <si>
    <r>
      <rPr>
        <sz val="10"/>
        <rFont val="宋体"/>
        <charset val="134"/>
      </rPr>
      <t>吴岳滔佛山市南海区狮山镇兴贤联南村南约大街上一巷</t>
    </r>
    <r>
      <rPr>
        <sz val="10"/>
        <rFont val="Times New Roman"/>
        <charset val="134"/>
      </rPr>
      <t>7</t>
    </r>
    <r>
      <rPr>
        <sz val="10"/>
        <rFont val="宋体"/>
        <charset val="134"/>
      </rPr>
      <t>号</t>
    </r>
    <r>
      <rPr>
        <sz val="10"/>
        <rFont val="Times New Roman"/>
        <charset val="134"/>
      </rPr>
      <t>20</t>
    </r>
    <r>
      <rPr>
        <sz val="10"/>
        <rFont val="宋体"/>
        <charset val="134"/>
      </rPr>
      <t>千瓦分布式光伏发电项目</t>
    </r>
  </si>
  <si>
    <t>吴伟雄</t>
  </si>
  <si>
    <r>
      <rPr>
        <sz val="10"/>
        <rFont val="宋体"/>
        <charset val="134"/>
      </rPr>
      <t>吴伟雄佛山市南海区狮山镇兴贤联北村南约公路下</t>
    </r>
    <r>
      <rPr>
        <sz val="10"/>
        <rFont val="Times New Roman"/>
        <charset val="134"/>
      </rPr>
      <t>9</t>
    </r>
    <r>
      <rPr>
        <sz val="10"/>
        <rFont val="宋体"/>
        <charset val="134"/>
      </rPr>
      <t>号</t>
    </r>
    <r>
      <rPr>
        <sz val="10"/>
        <rFont val="Times New Roman"/>
        <charset val="134"/>
      </rPr>
      <t>46.8</t>
    </r>
    <r>
      <rPr>
        <sz val="10"/>
        <rFont val="宋体"/>
        <charset val="134"/>
      </rPr>
      <t>千瓦分布式光伏发电项目</t>
    </r>
  </si>
  <si>
    <t>吴炳权</t>
  </si>
  <si>
    <t>吴细钊</t>
  </si>
  <si>
    <r>
      <rPr>
        <sz val="10"/>
        <rFont val="宋体"/>
        <charset val="134"/>
      </rPr>
      <t>吴细钊佛山市南海区狮山镇兴贤联北村南约大街上十一巷</t>
    </r>
    <r>
      <rPr>
        <sz val="10"/>
        <rFont val="Times New Roman"/>
        <charset val="134"/>
      </rPr>
      <t>7</t>
    </r>
    <r>
      <rPr>
        <sz val="10"/>
        <rFont val="宋体"/>
        <charset val="134"/>
      </rPr>
      <t>号</t>
    </r>
    <r>
      <rPr>
        <sz val="10"/>
        <rFont val="Times New Roman"/>
        <charset val="134"/>
      </rPr>
      <t>21</t>
    </r>
    <r>
      <rPr>
        <sz val="10"/>
        <rFont val="宋体"/>
        <charset val="134"/>
      </rPr>
      <t>千瓦分布式光伏发电项目</t>
    </r>
  </si>
  <si>
    <r>
      <rPr>
        <sz val="10"/>
        <rFont val="宋体"/>
        <charset val="134"/>
      </rPr>
      <t>白肖华佛山市南海区狮山镇塘头村白边南队新建区</t>
    </r>
    <r>
      <rPr>
        <sz val="10"/>
        <rFont val="Times New Roman"/>
        <charset val="134"/>
      </rPr>
      <t>6</t>
    </r>
    <r>
      <rPr>
        <sz val="10"/>
        <rFont val="宋体"/>
        <charset val="134"/>
      </rPr>
      <t>巷</t>
    </r>
    <r>
      <rPr>
        <sz val="10"/>
        <rFont val="Times New Roman"/>
        <charset val="134"/>
      </rPr>
      <t>3</t>
    </r>
    <r>
      <rPr>
        <sz val="10"/>
        <rFont val="宋体"/>
        <charset val="134"/>
      </rPr>
      <t>号</t>
    </r>
    <r>
      <rPr>
        <sz val="10"/>
        <rFont val="Times New Roman"/>
        <charset val="134"/>
      </rPr>
      <t>23</t>
    </r>
    <r>
      <rPr>
        <sz val="10"/>
        <rFont val="宋体"/>
        <charset val="134"/>
      </rPr>
      <t>千瓦分布式光伏发电项目</t>
    </r>
  </si>
  <si>
    <t>白肖华</t>
  </si>
  <si>
    <t>梁展鹏</t>
  </si>
  <si>
    <r>
      <rPr>
        <sz val="10"/>
        <rFont val="宋体"/>
        <charset val="134"/>
      </rPr>
      <t>梁展鹏佛山市南海区大沥镇沥中竹冠村</t>
    </r>
    <r>
      <rPr>
        <sz val="10"/>
        <rFont val="Times New Roman"/>
        <charset val="134"/>
      </rPr>
      <t>6</t>
    </r>
    <r>
      <rPr>
        <sz val="10"/>
        <rFont val="宋体"/>
        <charset val="134"/>
      </rPr>
      <t>巷</t>
    </r>
    <r>
      <rPr>
        <sz val="10"/>
        <rFont val="Times New Roman"/>
        <charset val="134"/>
      </rPr>
      <t>3</t>
    </r>
    <r>
      <rPr>
        <sz val="10"/>
        <rFont val="宋体"/>
        <charset val="134"/>
      </rPr>
      <t>号</t>
    </r>
    <r>
      <rPr>
        <sz val="10"/>
        <rFont val="Times New Roman"/>
        <charset val="134"/>
      </rPr>
      <t>10.8</t>
    </r>
    <r>
      <rPr>
        <sz val="10"/>
        <rFont val="宋体"/>
        <charset val="134"/>
      </rPr>
      <t>千瓦分布式光伏发电项目</t>
    </r>
  </si>
  <si>
    <t>梁国祥</t>
  </si>
  <si>
    <t>李铭盛</t>
  </si>
  <si>
    <r>
      <rPr>
        <sz val="10"/>
        <rFont val="宋体"/>
        <charset val="134"/>
      </rPr>
      <t>李铭盛佛山市南海区里水镇赤山村东三巷</t>
    </r>
    <r>
      <rPr>
        <sz val="10"/>
        <rFont val="Times New Roman"/>
        <charset val="134"/>
      </rPr>
      <t>2</t>
    </r>
    <r>
      <rPr>
        <sz val="10"/>
        <rFont val="宋体"/>
        <charset val="134"/>
      </rPr>
      <t>号</t>
    </r>
    <r>
      <rPr>
        <sz val="10"/>
        <rFont val="Times New Roman"/>
        <charset val="134"/>
      </rPr>
      <t>5.57</t>
    </r>
    <r>
      <rPr>
        <sz val="10"/>
        <rFont val="宋体"/>
        <charset val="134"/>
      </rPr>
      <t>千瓦分布式光伏发电项目</t>
    </r>
  </si>
  <si>
    <t>孔德焰</t>
  </si>
  <si>
    <r>
      <rPr>
        <sz val="10"/>
        <rFont val="宋体"/>
        <charset val="134"/>
      </rPr>
      <t>孔德焰南海区里水镇和顺共同孔村南街</t>
    </r>
    <r>
      <rPr>
        <sz val="10"/>
        <rFont val="Times New Roman"/>
        <charset val="134"/>
      </rPr>
      <t>1</t>
    </r>
    <r>
      <rPr>
        <sz val="10"/>
        <rFont val="宋体"/>
        <charset val="134"/>
      </rPr>
      <t>巷</t>
    </r>
    <r>
      <rPr>
        <sz val="10"/>
        <rFont val="Times New Roman"/>
        <charset val="134"/>
      </rPr>
      <t>38</t>
    </r>
    <r>
      <rPr>
        <sz val="10"/>
        <rFont val="宋体"/>
        <charset val="134"/>
      </rPr>
      <t>号</t>
    </r>
    <r>
      <rPr>
        <sz val="10"/>
        <rFont val="Times New Roman"/>
        <charset val="134"/>
      </rPr>
      <t>16.96</t>
    </r>
    <r>
      <rPr>
        <sz val="10"/>
        <rFont val="宋体"/>
        <charset val="134"/>
      </rPr>
      <t>千瓦分布式光伏发电项目</t>
    </r>
  </si>
  <si>
    <t>黄伟洪</t>
  </si>
  <si>
    <r>
      <rPr>
        <sz val="10"/>
        <rFont val="宋体"/>
        <charset val="134"/>
      </rPr>
      <t>黄伟洪佛山市南海区里水镇和顺花园大道花园二街十一号</t>
    </r>
    <r>
      <rPr>
        <sz val="10"/>
        <rFont val="Times New Roman"/>
        <charset val="134"/>
      </rPr>
      <t>10</t>
    </r>
    <r>
      <rPr>
        <sz val="10"/>
        <rFont val="宋体"/>
        <charset val="134"/>
      </rPr>
      <t>千瓦分布式光伏发电项目</t>
    </r>
  </si>
  <si>
    <t>袁庆福</t>
  </si>
  <si>
    <r>
      <rPr>
        <sz val="10"/>
        <rFont val="宋体"/>
        <charset val="134"/>
      </rPr>
      <t>袁庆福佛山市南海区里水镇汤村元东村新屋区</t>
    </r>
    <r>
      <rPr>
        <sz val="10"/>
        <rFont val="Times New Roman"/>
        <charset val="134"/>
      </rPr>
      <t>10</t>
    </r>
    <r>
      <rPr>
        <sz val="10"/>
        <rFont val="宋体"/>
        <charset val="134"/>
      </rPr>
      <t>千瓦分布式光伏发电项目</t>
    </r>
  </si>
  <si>
    <t>吴永强</t>
  </si>
  <si>
    <r>
      <rPr>
        <sz val="10"/>
        <rFont val="宋体"/>
        <charset val="134"/>
      </rPr>
      <t>吴永强佛山市南海区里水镇和顺花园二街</t>
    </r>
    <r>
      <rPr>
        <sz val="10"/>
        <rFont val="Times New Roman"/>
        <charset val="134"/>
      </rPr>
      <t>28</t>
    </r>
    <r>
      <rPr>
        <sz val="10"/>
        <rFont val="宋体"/>
        <charset val="134"/>
      </rPr>
      <t>号</t>
    </r>
    <r>
      <rPr>
        <sz val="10"/>
        <rFont val="Times New Roman"/>
        <charset val="134"/>
      </rPr>
      <t>18.02</t>
    </r>
    <r>
      <rPr>
        <sz val="10"/>
        <rFont val="宋体"/>
        <charset val="134"/>
      </rPr>
      <t>千瓦分布式光伏发电项目</t>
    </r>
  </si>
  <si>
    <t>邓建明</t>
  </si>
  <si>
    <r>
      <rPr>
        <sz val="10"/>
        <rFont val="宋体"/>
        <charset val="134"/>
      </rPr>
      <t>邓建明佛山市南海区里水镇大冲新昇村新三队</t>
    </r>
    <r>
      <rPr>
        <sz val="10"/>
        <rFont val="Times New Roman"/>
        <charset val="134"/>
      </rPr>
      <t>14</t>
    </r>
    <r>
      <rPr>
        <sz val="10"/>
        <rFont val="宋体"/>
        <charset val="134"/>
      </rPr>
      <t>号</t>
    </r>
    <r>
      <rPr>
        <sz val="10"/>
        <rFont val="Times New Roman"/>
        <charset val="134"/>
      </rPr>
      <t>9.54</t>
    </r>
    <r>
      <rPr>
        <sz val="10"/>
        <rFont val="宋体"/>
        <charset val="134"/>
      </rPr>
      <t>千瓦分布式光伏发电项目</t>
    </r>
  </si>
  <si>
    <t>陈景福</t>
  </si>
  <si>
    <r>
      <rPr>
        <sz val="10"/>
        <rFont val="宋体"/>
        <charset val="134"/>
      </rPr>
      <t>陈景福佛山市南海区狮山镇塘头村一队新区</t>
    </r>
    <r>
      <rPr>
        <sz val="10"/>
        <rFont val="Times New Roman"/>
        <charset val="134"/>
      </rPr>
      <t>4</t>
    </r>
    <r>
      <rPr>
        <sz val="10"/>
        <rFont val="宋体"/>
        <charset val="134"/>
      </rPr>
      <t>号</t>
    </r>
    <r>
      <rPr>
        <sz val="10"/>
        <rFont val="Times New Roman"/>
        <charset val="134"/>
      </rPr>
      <t>15</t>
    </r>
    <r>
      <rPr>
        <sz val="10"/>
        <rFont val="宋体"/>
        <charset val="134"/>
      </rPr>
      <t>千瓦分布式光伏发电项目</t>
    </r>
  </si>
  <si>
    <t>徐锡轩</t>
  </si>
  <si>
    <r>
      <rPr>
        <sz val="10"/>
        <rFont val="宋体"/>
        <charset val="134"/>
      </rPr>
      <t>徐锡轩佛山市南海区里水镇文教红棉村红二新村五巷</t>
    </r>
    <r>
      <rPr>
        <sz val="10"/>
        <rFont val="Times New Roman"/>
        <charset val="134"/>
      </rPr>
      <t>2</t>
    </r>
    <r>
      <rPr>
        <sz val="10"/>
        <rFont val="宋体"/>
        <charset val="134"/>
      </rPr>
      <t>号</t>
    </r>
    <r>
      <rPr>
        <sz val="10"/>
        <rFont val="Times New Roman"/>
        <charset val="134"/>
      </rPr>
      <t>12.98</t>
    </r>
    <r>
      <rPr>
        <sz val="10"/>
        <rFont val="宋体"/>
        <charset val="134"/>
      </rPr>
      <t>千瓦分布式光伏发电项目</t>
    </r>
  </si>
  <si>
    <t>胡锐雄</t>
  </si>
  <si>
    <r>
      <rPr>
        <sz val="10"/>
        <rFont val="宋体"/>
        <charset val="134"/>
      </rPr>
      <t>胡锐雄佛山市南海区狮山镇横岗嫩北村旧区五巷</t>
    </r>
    <r>
      <rPr>
        <sz val="10"/>
        <rFont val="Times New Roman"/>
        <charset val="134"/>
      </rPr>
      <t>1</t>
    </r>
    <r>
      <rPr>
        <sz val="10"/>
        <rFont val="宋体"/>
        <charset val="134"/>
      </rPr>
      <t>号</t>
    </r>
    <r>
      <rPr>
        <sz val="10"/>
        <rFont val="Times New Roman"/>
        <charset val="134"/>
      </rPr>
      <t>11.2</t>
    </r>
    <r>
      <rPr>
        <sz val="10"/>
        <rFont val="宋体"/>
        <charset val="134"/>
      </rPr>
      <t>千瓦分布式光伏发电项目</t>
    </r>
  </si>
  <si>
    <r>
      <rPr>
        <sz val="10"/>
        <rFont val="宋体"/>
        <charset val="134"/>
      </rPr>
      <t>卢显华佛山市南海区九江镇西桥村塘角巷</t>
    </r>
    <r>
      <rPr>
        <sz val="10"/>
        <rFont val="Times New Roman"/>
        <charset val="134"/>
      </rPr>
      <t>4</t>
    </r>
    <r>
      <rPr>
        <sz val="10"/>
        <rFont val="宋体"/>
        <charset val="134"/>
      </rPr>
      <t>号之二</t>
    </r>
    <r>
      <rPr>
        <sz val="10"/>
        <rFont val="Times New Roman"/>
        <charset val="134"/>
      </rPr>
      <t>17.4</t>
    </r>
    <r>
      <rPr>
        <sz val="10"/>
        <rFont val="宋体"/>
        <charset val="134"/>
      </rPr>
      <t>千瓦分布式光伏发电项目</t>
    </r>
  </si>
  <si>
    <t>周健娴</t>
  </si>
  <si>
    <r>
      <rPr>
        <sz val="10"/>
        <rFont val="宋体"/>
        <charset val="134"/>
      </rPr>
      <t>周健娴佛山市南海区大沥镇盐步河西水藤村周家贻燕巷</t>
    </r>
    <r>
      <rPr>
        <sz val="10"/>
        <rFont val="Times New Roman"/>
        <charset val="134"/>
      </rPr>
      <t>6</t>
    </r>
    <r>
      <rPr>
        <sz val="10"/>
        <rFont val="宋体"/>
        <charset val="134"/>
      </rPr>
      <t>号</t>
    </r>
    <r>
      <rPr>
        <sz val="10"/>
        <rFont val="Times New Roman"/>
        <charset val="134"/>
      </rPr>
      <t>14</t>
    </r>
    <r>
      <rPr>
        <sz val="10"/>
        <rFont val="宋体"/>
        <charset val="134"/>
      </rPr>
      <t>千瓦分布式光伏发电项目</t>
    </r>
  </si>
  <si>
    <t>湛志伟</t>
  </si>
  <si>
    <r>
      <rPr>
        <sz val="10"/>
        <rFont val="宋体"/>
        <charset val="134"/>
      </rPr>
      <t>湛志伟佛山市南海区大沥镇盐步河西水藤村贻燕巷</t>
    </r>
    <r>
      <rPr>
        <sz val="10"/>
        <rFont val="Times New Roman"/>
        <charset val="134"/>
      </rPr>
      <t>2</t>
    </r>
    <r>
      <rPr>
        <sz val="10"/>
        <rFont val="宋体"/>
        <charset val="134"/>
      </rPr>
      <t>号</t>
    </r>
    <r>
      <rPr>
        <sz val="10"/>
        <rFont val="Times New Roman"/>
        <charset val="134"/>
      </rPr>
      <t>13.9</t>
    </r>
    <r>
      <rPr>
        <sz val="10"/>
        <rFont val="宋体"/>
        <charset val="134"/>
      </rPr>
      <t>千瓦分布式光伏发电项目</t>
    </r>
  </si>
  <si>
    <t>周玲珏</t>
  </si>
  <si>
    <r>
      <rPr>
        <sz val="10"/>
        <rFont val="宋体"/>
        <charset val="134"/>
      </rPr>
      <t>周玲珏佛山市南海区九江镇沙头民康路建兴街</t>
    </r>
    <r>
      <rPr>
        <sz val="10"/>
        <rFont val="Times New Roman"/>
        <charset val="134"/>
      </rPr>
      <t>12</t>
    </r>
    <r>
      <rPr>
        <sz val="10"/>
        <rFont val="宋体"/>
        <charset val="134"/>
      </rPr>
      <t>号</t>
    </r>
    <r>
      <rPr>
        <sz val="10"/>
        <rFont val="Times New Roman"/>
        <charset val="134"/>
      </rPr>
      <t>12.76</t>
    </r>
    <r>
      <rPr>
        <sz val="10"/>
        <rFont val="宋体"/>
        <charset val="134"/>
      </rPr>
      <t>千瓦分布式光伏发电项目</t>
    </r>
  </si>
  <si>
    <t>区裕显</t>
  </si>
  <si>
    <r>
      <rPr>
        <sz val="10"/>
        <rFont val="宋体"/>
        <charset val="134"/>
      </rPr>
      <t>区广潮佛山市南海区西樵镇上金瓯西乡村承恩巷</t>
    </r>
    <r>
      <rPr>
        <sz val="10"/>
        <rFont val="Times New Roman"/>
        <charset val="134"/>
      </rPr>
      <t>14</t>
    </r>
    <r>
      <rPr>
        <sz val="10"/>
        <rFont val="宋体"/>
        <charset val="134"/>
      </rPr>
      <t>号</t>
    </r>
    <r>
      <rPr>
        <sz val="10"/>
        <rFont val="Times New Roman"/>
        <charset val="134"/>
      </rPr>
      <t>11.4</t>
    </r>
    <r>
      <rPr>
        <sz val="10"/>
        <rFont val="宋体"/>
        <charset val="134"/>
      </rPr>
      <t>千瓦分布式光伏发电项目</t>
    </r>
  </si>
  <si>
    <t>谭顺桥</t>
  </si>
  <si>
    <r>
      <rPr>
        <sz val="10"/>
        <rFont val="宋体"/>
        <charset val="134"/>
      </rPr>
      <t>谭顺桥佛山市南海区西樵镇大岸开先村龙翔里</t>
    </r>
    <r>
      <rPr>
        <sz val="10"/>
        <rFont val="Times New Roman"/>
        <charset val="134"/>
      </rPr>
      <t>18</t>
    </r>
    <r>
      <rPr>
        <sz val="10"/>
        <rFont val="宋体"/>
        <charset val="134"/>
      </rPr>
      <t>号</t>
    </r>
    <r>
      <rPr>
        <sz val="10"/>
        <rFont val="Times New Roman"/>
        <charset val="134"/>
      </rPr>
      <t>15</t>
    </r>
    <r>
      <rPr>
        <sz val="10"/>
        <rFont val="宋体"/>
        <charset val="134"/>
      </rPr>
      <t>千瓦分布式光伏发电项目</t>
    </r>
  </si>
  <si>
    <t>李翠梅</t>
  </si>
  <si>
    <r>
      <rPr>
        <sz val="10"/>
        <rFont val="宋体"/>
        <charset val="134"/>
      </rPr>
      <t>李翠梅佛山市南海区桂城桂澜路桂海花园二期</t>
    </r>
    <r>
      <rPr>
        <sz val="10"/>
        <rFont val="Times New Roman"/>
        <charset val="134"/>
      </rPr>
      <t>A</t>
    </r>
    <r>
      <rPr>
        <sz val="10"/>
        <rFont val="宋体"/>
        <charset val="134"/>
      </rPr>
      <t>区</t>
    </r>
    <r>
      <rPr>
        <sz val="10"/>
        <rFont val="Times New Roman"/>
        <charset val="134"/>
      </rPr>
      <t>30</t>
    </r>
    <r>
      <rPr>
        <sz val="10"/>
        <rFont val="宋体"/>
        <charset val="134"/>
      </rPr>
      <t>号</t>
    </r>
    <r>
      <rPr>
        <sz val="10"/>
        <rFont val="Times New Roman"/>
        <charset val="134"/>
      </rPr>
      <t>7.84</t>
    </r>
    <r>
      <rPr>
        <sz val="10"/>
        <rFont val="宋体"/>
        <charset val="134"/>
      </rPr>
      <t>千瓦分布式光伏发电项目</t>
    </r>
  </si>
  <si>
    <t>潘丽萍</t>
  </si>
  <si>
    <r>
      <rPr>
        <sz val="10"/>
        <rFont val="宋体"/>
        <charset val="134"/>
      </rPr>
      <t>潘丽萍佛山市南海区桂城叠北东胜村</t>
    </r>
    <r>
      <rPr>
        <sz val="10"/>
        <rFont val="Times New Roman"/>
        <charset val="134"/>
      </rPr>
      <t>242</t>
    </r>
    <r>
      <rPr>
        <sz val="10"/>
        <rFont val="宋体"/>
        <charset val="134"/>
      </rPr>
      <t>号</t>
    </r>
    <r>
      <rPr>
        <sz val="10"/>
        <rFont val="Times New Roman"/>
        <charset val="134"/>
      </rPr>
      <t>6.9</t>
    </r>
    <r>
      <rPr>
        <sz val="10"/>
        <rFont val="宋体"/>
        <charset val="134"/>
      </rPr>
      <t>千瓦分布式光伏发电项目</t>
    </r>
  </si>
  <si>
    <t>黄少玲</t>
  </si>
  <si>
    <r>
      <rPr>
        <sz val="10"/>
        <rFont val="宋体"/>
        <charset val="134"/>
      </rPr>
      <t>黄少玲佛山市南海区西樵镇西岸下社新村</t>
    </r>
    <r>
      <rPr>
        <sz val="10"/>
        <rFont val="Times New Roman"/>
        <charset val="134"/>
      </rPr>
      <t>10.6</t>
    </r>
    <r>
      <rPr>
        <sz val="10"/>
        <rFont val="宋体"/>
        <charset val="134"/>
      </rPr>
      <t>千瓦分布式光伏发电项目</t>
    </r>
  </si>
  <si>
    <t>区海娴</t>
  </si>
  <si>
    <r>
      <rPr>
        <sz val="10"/>
        <rFont val="宋体"/>
        <charset val="134"/>
      </rPr>
      <t>区海娴佛山市南海区西樵镇西岸理学三队</t>
    </r>
    <r>
      <rPr>
        <sz val="10"/>
        <rFont val="Times New Roman"/>
        <charset val="134"/>
      </rPr>
      <t>12</t>
    </r>
    <r>
      <rPr>
        <sz val="10"/>
        <rFont val="宋体"/>
        <charset val="134"/>
      </rPr>
      <t>千瓦分布式光伏发电项目</t>
    </r>
  </si>
  <si>
    <r>
      <rPr>
        <sz val="10"/>
        <rFont val="宋体"/>
        <charset val="134"/>
      </rPr>
      <t>黄耀威佛山市南海区里水镇胜利丰岗村南冲</t>
    </r>
    <r>
      <rPr>
        <sz val="10"/>
        <rFont val="Times New Roman"/>
        <charset val="134"/>
      </rPr>
      <t>1</t>
    </r>
    <r>
      <rPr>
        <sz val="10"/>
        <rFont val="宋体"/>
        <charset val="134"/>
      </rPr>
      <t>号</t>
    </r>
    <r>
      <rPr>
        <sz val="10"/>
        <rFont val="Times New Roman"/>
        <charset val="134"/>
      </rPr>
      <t>12.72</t>
    </r>
    <r>
      <rPr>
        <sz val="10"/>
        <rFont val="宋体"/>
        <charset val="134"/>
      </rPr>
      <t>千瓦分布式光伏发电项目</t>
    </r>
  </si>
  <si>
    <t>赖红</t>
  </si>
  <si>
    <r>
      <rPr>
        <sz val="10"/>
        <rFont val="宋体"/>
        <charset val="134"/>
      </rPr>
      <t>赖红佛山市南海区狮山镇官窑凤源东路北二巷</t>
    </r>
    <r>
      <rPr>
        <sz val="10"/>
        <rFont val="Times New Roman"/>
        <charset val="134"/>
      </rPr>
      <t>1</t>
    </r>
    <r>
      <rPr>
        <sz val="10"/>
        <rFont val="宋体"/>
        <charset val="134"/>
      </rPr>
      <t>号</t>
    </r>
    <r>
      <rPr>
        <sz val="10"/>
        <rFont val="Times New Roman"/>
        <charset val="134"/>
      </rPr>
      <t>4.35</t>
    </r>
    <r>
      <rPr>
        <sz val="10"/>
        <rFont val="宋体"/>
        <charset val="134"/>
      </rPr>
      <t>千瓦分布式光伏发电项目</t>
    </r>
  </si>
  <si>
    <t>黄建国</t>
  </si>
  <si>
    <r>
      <rPr>
        <sz val="10"/>
        <rFont val="宋体"/>
        <charset val="134"/>
      </rPr>
      <t>黄建国佛山市南海区和顺鹤峰岑岗村新黄街北区九巷</t>
    </r>
    <r>
      <rPr>
        <sz val="10"/>
        <rFont val="Times New Roman"/>
        <charset val="134"/>
      </rPr>
      <t>16</t>
    </r>
    <r>
      <rPr>
        <sz val="10"/>
        <rFont val="宋体"/>
        <charset val="134"/>
      </rPr>
      <t>号</t>
    </r>
    <r>
      <rPr>
        <sz val="10"/>
        <rFont val="Times New Roman"/>
        <charset val="134"/>
      </rPr>
      <t>7.67</t>
    </r>
    <r>
      <rPr>
        <sz val="10"/>
        <rFont val="宋体"/>
        <charset val="134"/>
      </rPr>
      <t>千瓦分布式光伏发电项目</t>
    </r>
  </si>
  <si>
    <t>邹锦成</t>
  </si>
  <si>
    <r>
      <rPr>
        <sz val="10"/>
        <rFont val="宋体"/>
        <charset val="134"/>
      </rPr>
      <t>邹锦成佛山市南海区大沥镇黄岐泌冲泌二村星光北苑</t>
    </r>
    <r>
      <rPr>
        <sz val="10"/>
        <rFont val="Times New Roman"/>
        <charset val="134"/>
      </rPr>
      <t>1</t>
    </r>
    <r>
      <rPr>
        <sz val="10"/>
        <rFont val="宋体"/>
        <charset val="134"/>
      </rPr>
      <t>号</t>
    </r>
    <r>
      <rPr>
        <sz val="10"/>
        <rFont val="Times New Roman"/>
        <charset val="134"/>
      </rPr>
      <t>14.82</t>
    </r>
    <r>
      <rPr>
        <sz val="10"/>
        <rFont val="宋体"/>
        <charset val="134"/>
      </rPr>
      <t>千瓦分布式光伏发电项目</t>
    </r>
  </si>
  <si>
    <t>冯瑞娥</t>
  </si>
  <si>
    <r>
      <rPr>
        <sz val="10"/>
        <rFont val="宋体"/>
        <charset val="134"/>
      </rPr>
      <t>冯瑞娥佛山市南海区桂城街平胜稻竹村</t>
    </r>
    <r>
      <rPr>
        <sz val="10"/>
        <rFont val="Times New Roman"/>
        <charset val="134"/>
      </rPr>
      <t>29</t>
    </r>
    <r>
      <rPr>
        <sz val="10"/>
        <rFont val="宋体"/>
        <charset val="134"/>
      </rPr>
      <t>号</t>
    </r>
    <r>
      <rPr>
        <sz val="10"/>
        <rFont val="Times New Roman"/>
        <charset val="134"/>
      </rPr>
      <t>12.15</t>
    </r>
    <r>
      <rPr>
        <sz val="10"/>
        <rFont val="宋体"/>
        <charset val="134"/>
      </rPr>
      <t>千瓦分布式光伏发电项目</t>
    </r>
  </si>
  <si>
    <t>麦盛仪</t>
  </si>
  <si>
    <r>
      <rPr>
        <sz val="10"/>
        <rFont val="宋体"/>
        <charset val="134"/>
      </rPr>
      <t>麦盛仪佛山市南海区丹灶镇罗行新下村新下大道东五巷</t>
    </r>
    <r>
      <rPr>
        <sz val="10"/>
        <rFont val="Times New Roman"/>
        <charset val="134"/>
      </rPr>
      <t>3</t>
    </r>
    <r>
      <rPr>
        <sz val="10"/>
        <rFont val="宋体"/>
        <charset val="134"/>
      </rPr>
      <t>号</t>
    </r>
    <r>
      <rPr>
        <sz val="10"/>
        <rFont val="Times New Roman"/>
        <charset val="134"/>
      </rPr>
      <t>13.68</t>
    </r>
    <r>
      <rPr>
        <sz val="10"/>
        <rFont val="宋体"/>
        <charset val="134"/>
      </rPr>
      <t>千瓦分布式光伏发电项目</t>
    </r>
  </si>
  <si>
    <t>陈国伟</t>
  </si>
  <si>
    <r>
      <rPr>
        <sz val="10"/>
        <rFont val="宋体"/>
        <charset val="134"/>
      </rPr>
      <t>陈国伟佛山市南海区西樵镇海舟村窖边村七队麦巷</t>
    </r>
    <r>
      <rPr>
        <sz val="10"/>
        <rFont val="Times New Roman"/>
        <charset val="134"/>
      </rPr>
      <t>2</t>
    </r>
    <r>
      <rPr>
        <sz val="10"/>
        <rFont val="宋体"/>
        <charset val="134"/>
      </rPr>
      <t>号</t>
    </r>
    <r>
      <rPr>
        <sz val="10"/>
        <rFont val="Times New Roman"/>
        <charset val="134"/>
      </rPr>
      <t>16.2</t>
    </r>
    <r>
      <rPr>
        <sz val="10"/>
        <rFont val="宋体"/>
        <charset val="134"/>
      </rPr>
      <t>千瓦分布式光伏发电项目</t>
    </r>
  </si>
  <si>
    <t>梁佐林</t>
  </si>
  <si>
    <r>
      <rPr>
        <sz val="10"/>
        <rFont val="宋体"/>
        <charset val="134"/>
      </rPr>
      <t>梁佐林佛山市南海区大沥镇大镇民建村西区一巷</t>
    </r>
    <r>
      <rPr>
        <sz val="10"/>
        <rFont val="Times New Roman"/>
        <charset val="134"/>
      </rPr>
      <t>2</t>
    </r>
    <r>
      <rPr>
        <sz val="10"/>
        <rFont val="宋体"/>
        <charset val="134"/>
      </rPr>
      <t>号</t>
    </r>
    <r>
      <rPr>
        <sz val="10"/>
        <rFont val="Times New Roman"/>
        <charset val="134"/>
      </rPr>
      <t>7.56</t>
    </r>
    <r>
      <rPr>
        <sz val="10"/>
        <rFont val="宋体"/>
        <charset val="134"/>
      </rPr>
      <t>千瓦分布式光伏发电项目</t>
    </r>
  </si>
  <si>
    <r>
      <rPr>
        <sz val="10"/>
        <rFont val="宋体"/>
        <charset val="134"/>
      </rPr>
      <t>何柳英佛山市南海区桂城街东二新村新区</t>
    </r>
    <r>
      <rPr>
        <sz val="10"/>
        <rFont val="Times New Roman"/>
        <charset val="134"/>
      </rPr>
      <t>240</t>
    </r>
    <r>
      <rPr>
        <sz val="10"/>
        <rFont val="宋体"/>
        <charset val="134"/>
      </rPr>
      <t>号</t>
    </r>
    <r>
      <rPr>
        <sz val="10"/>
        <rFont val="Times New Roman"/>
        <charset val="134"/>
      </rPr>
      <t>15.12</t>
    </r>
    <r>
      <rPr>
        <sz val="10"/>
        <rFont val="宋体"/>
        <charset val="134"/>
      </rPr>
      <t>千瓦分布式光伏发电项目</t>
    </r>
  </si>
  <si>
    <t>邓建华</t>
  </si>
  <si>
    <r>
      <rPr>
        <sz val="10"/>
        <rFont val="宋体"/>
        <charset val="134"/>
      </rPr>
      <t>邓建华佛山市南海区大沥镇沥西厦巷村北八巷</t>
    </r>
    <r>
      <rPr>
        <sz val="10"/>
        <rFont val="Times New Roman"/>
        <charset val="134"/>
      </rPr>
      <t>5</t>
    </r>
    <r>
      <rPr>
        <sz val="10"/>
        <rFont val="宋体"/>
        <charset val="134"/>
      </rPr>
      <t>号</t>
    </r>
    <r>
      <rPr>
        <sz val="10"/>
        <rFont val="Times New Roman"/>
        <charset val="134"/>
      </rPr>
      <t>16.24</t>
    </r>
    <r>
      <rPr>
        <sz val="10"/>
        <rFont val="宋体"/>
        <charset val="134"/>
      </rPr>
      <t>千瓦分布式光伏发电项目</t>
    </r>
  </si>
  <si>
    <t>刘建华</t>
  </si>
  <si>
    <r>
      <rPr>
        <sz val="10"/>
        <rFont val="宋体"/>
        <charset val="134"/>
      </rPr>
      <t>刘建华佛山市南海区九江镇沙头建新街</t>
    </r>
    <r>
      <rPr>
        <sz val="10"/>
        <rFont val="Times New Roman"/>
        <charset val="134"/>
      </rPr>
      <t>108</t>
    </r>
    <r>
      <rPr>
        <sz val="10"/>
        <rFont val="宋体"/>
        <charset val="134"/>
      </rPr>
      <t>号</t>
    </r>
    <r>
      <rPr>
        <sz val="10"/>
        <rFont val="Times New Roman"/>
        <charset val="134"/>
      </rPr>
      <t>15.3</t>
    </r>
    <r>
      <rPr>
        <sz val="10"/>
        <rFont val="宋体"/>
        <charset val="134"/>
      </rPr>
      <t>千瓦分布式光伏发电项目</t>
    </r>
  </si>
  <si>
    <t>梁德炯</t>
  </si>
  <si>
    <r>
      <rPr>
        <sz val="10"/>
        <rFont val="宋体"/>
        <charset val="134"/>
      </rPr>
      <t>梁德炯佛山市南海区九江镇下西翘南村五约队</t>
    </r>
    <r>
      <rPr>
        <sz val="10"/>
        <rFont val="Times New Roman"/>
        <charset val="134"/>
      </rPr>
      <t>443</t>
    </r>
    <r>
      <rPr>
        <sz val="10"/>
        <rFont val="宋体"/>
        <charset val="134"/>
      </rPr>
      <t>号</t>
    </r>
    <r>
      <rPr>
        <sz val="10"/>
        <rFont val="Times New Roman"/>
        <charset val="134"/>
      </rPr>
      <t>17.39</t>
    </r>
    <r>
      <rPr>
        <sz val="10"/>
        <rFont val="宋体"/>
        <charset val="134"/>
      </rPr>
      <t>千瓦分布式光伏发电项目</t>
    </r>
  </si>
  <si>
    <t>何柱荣</t>
  </si>
  <si>
    <r>
      <rPr>
        <sz val="10"/>
        <rFont val="宋体"/>
        <charset val="134"/>
      </rPr>
      <t>何柱荣佛山市南海区九江镇沙头迎安大街七巷</t>
    </r>
    <r>
      <rPr>
        <sz val="10"/>
        <rFont val="Times New Roman"/>
        <charset val="134"/>
      </rPr>
      <t>4</t>
    </r>
    <r>
      <rPr>
        <sz val="10"/>
        <rFont val="宋体"/>
        <charset val="134"/>
      </rPr>
      <t>号之一</t>
    </r>
    <r>
      <rPr>
        <sz val="10"/>
        <rFont val="Times New Roman"/>
        <charset val="134"/>
      </rPr>
      <t>5.99</t>
    </r>
    <r>
      <rPr>
        <sz val="10"/>
        <rFont val="宋体"/>
        <charset val="134"/>
      </rPr>
      <t>千瓦分布式光伏发电项目</t>
    </r>
  </si>
  <si>
    <t>付标强</t>
  </si>
  <si>
    <r>
      <rPr>
        <sz val="10"/>
        <rFont val="宋体"/>
        <charset val="134"/>
      </rPr>
      <t>付标强佛山市南海区西樵镇大同柏山文明社东区</t>
    </r>
    <r>
      <rPr>
        <sz val="10"/>
        <rFont val="Times New Roman"/>
        <charset val="134"/>
      </rPr>
      <t>41</t>
    </r>
    <r>
      <rPr>
        <sz val="10"/>
        <rFont val="宋体"/>
        <charset val="134"/>
      </rPr>
      <t>号</t>
    </r>
    <r>
      <rPr>
        <sz val="10"/>
        <rFont val="Times New Roman"/>
        <charset val="134"/>
      </rPr>
      <t>9.735</t>
    </r>
    <r>
      <rPr>
        <sz val="10"/>
        <rFont val="宋体"/>
        <charset val="134"/>
      </rPr>
      <t>千瓦分布式光伏发电项目</t>
    </r>
  </si>
  <si>
    <t>老振明</t>
  </si>
  <si>
    <r>
      <rPr>
        <sz val="10"/>
        <rFont val="宋体"/>
        <charset val="134"/>
      </rPr>
      <t>老俭叙佛山市南海区九江镇沙头朗星世老村汇龙里</t>
    </r>
    <r>
      <rPr>
        <sz val="10"/>
        <rFont val="Times New Roman"/>
        <charset val="134"/>
      </rPr>
      <t>29</t>
    </r>
    <r>
      <rPr>
        <sz val="10"/>
        <rFont val="宋体"/>
        <charset val="134"/>
      </rPr>
      <t>号</t>
    </r>
    <r>
      <rPr>
        <sz val="10"/>
        <rFont val="Times New Roman"/>
        <charset val="134"/>
      </rPr>
      <t>18.6</t>
    </r>
    <r>
      <rPr>
        <sz val="10"/>
        <rFont val="宋体"/>
        <charset val="134"/>
      </rPr>
      <t>千瓦分布式光伏发电项目</t>
    </r>
  </si>
  <si>
    <t>周伯忠</t>
  </si>
  <si>
    <r>
      <rPr>
        <sz val="10"/>
        <rFont val="宋体"/>
        <charset val="134"/>
      </rPr>
      <t>周运杰佛山市南海区西樵镇崇南周家村新村</t>
    </r>
    <r>
      <rPr>
        <sz val="10"/>
        <rFont val="Times New Roman"/>
        <charset val="134"/>
      </rPr>
      <t>19</t>
    </r>
    <r>
      <rPr>
        <sz val="10"/>
        <rFont val="宋体"/>
        <charset val="134"/>
      </rPr>
      <t>号</t>
    </r>
    <r>
      <rPr>
        <sz val="10"/>
        <rFont val="Times New Roman"/>
        <charset val="134"/>
      </rPr>
      <t>22.5</t>
    </r>
    <r>
      <rPr>
        <sz val="10"/>
        <rFont val="宋体"/>
        <charset val="134"/>
      </rPr>
      <t>千瓦分布式光伏发电项目</t>
    </r>
  </si>
  <si>
    <t>李庆波</t>
  </si>
  <si>
    <r>
      <rPr>
        <sz val="10"/>
        <rFont val="宋体"/>
        <charset val="134"/>
      </rPr>
      <t>李庆波佛山市南海区九江镇大同鱼苗场新区一路</t>
    </r>
    <r>
      <rPr>
        <sz val="10"/>
        <rFont val="Times New Roman"/>
        <charset val="134"/>
      </rPr>
      <t>2</t>
    </r>
    <r>
      <rPr>
        <sz val="10"/>
        <rFont val="宋体"/>
        <charset val="134"/>
      </rPr>
      <t>号</t>
    </r>
    <r>
      <rPr>
        <sz val="10"/>
        <rFont val="Times New Roman"/>
        <charset val="134"/>
      </rPr>
      <t>13.05</t>
    </r>
    <r>
      <rPr>
        <sz val="10"/>
        <rFont val="宋体"/>
        <charset val="134"/>
      </rPr>
      <t>千瓦分布式光伏发电项目</t>
    </r>
  </si>
  <si>
    <t>黄自连</t>
  </si>
  <si>
    <r>
      <rPr>
        <sz val="10"/>
        <rFont val="宋体"/>
        <charset val="134"/>
      </rPr>
      <t>黄自连佛山市南海区里水镇建星上朗村大街二十二巷</t>
    </r>
    <r>
      <rPr>
        <sz val="10"/>
        <rFont val="Times New Roman"/>
        <charset val="134"/>
      </rPr>
      <t>1</t>
    </r>
    <r>
      <rPr>
        <sz val="10"/>
        <rFont val="宋体"/>
        <charset val="134"/>
      </rPr>
      <t>号之一</t>
    </r>
    <r>
      <rPr>
        <sz val="10"/>
        <rFont val="Times New Roman"/>
        <charset val="134"/>
      </rPr>
      <t>10</t>
    </r>
    <r>
      <rPr>
        <sz val="10"/>
        <rFont val="宋体"/>
        <charset val="134"/>
      </rPr>
      <t>千瓦分布式光伏发电项目</t>
    </r>
  </si>
  <si>
    <t>陈权</t>
  </si>
  <si>
    <r>
      <rPr>
        <sz val="10"/>
        <rFont val="宋体"/>
        <charset val="134"/>
      </rPr>
      <t>陈健煜佛山市南海区桂城叠北东胜麦家祠</t>
    </r>
    <r>
      <rPr>
        <sz val="10"/>
        <rFont val="Times New Roman"/>
        <charset val="134"/>
      </rPr>
      <t>906</t>
    </r>
    <r>
      <rPr>
        <sz val="10"/>
        <rFont val="宋体"/>
        <charset val="134"/>
      </rPr>
      <t>号</t>
    </r>
    <r>
      <rPr>
        <sz val="10"/>
        <rFont val="Times New Roman"/>
        <charset val="134"/>
      </rPr>
      <t>6.7</t>
    </r>
    <r>
      <rPr>
        <sz val="10"/>
        <rFont val="宋体"/>
        <charset val="134"/>
      </rPr>
      <t>千瓦分布式光伏发电项目</t>
    </r>
  </si>
  <si>
    <t>陈健煜</t>
  </si>
  <si>
    <t>李桂泽</t>
  </si>
  <si>
    <r>
      <rPr>
        <sz val="10"/>
        <rFont val="宋体"/>
        <charset val="134"/>
      </rPr>
      <t>李桂泽佛山市南海区丹灶镇金沙西联西李村</t>
    </r>
    <r>
      <rPr>
        <sz val="10"/>
        <rFont val="Times New Roman"/>
        <charset val="134"/>
      </rPr>
      <t>12</t>
    </r>
    <r>
      <rPr>
        <sz val="10"/>
        <rFont val="宋体"/>
        <charset val="134"/>
      </rPr>
      <t>千瓦分布式光伏发电项目</t>
    </r>
  </si>
  <si>
    <t>邵文郁</t>
  </si>
  <si>
    <r>
      <rPr>
        <sz val="10"/>
        <rFont val="宋体"/>
        <charset val="134"/>
      </rPr>
      <t>邵文郁佛山市南海区桂城街东区社区奕东村永安坊</t>
    </r>
    <r>
      <rPr>
        <sz val="10"/>
        <rFont val="Times New Roman"/>
        <charset val="134"/>
      </rPr>
      <t>53</t>
    </r>
    <r>
      <rPr>
        <sz val="10"/>
        <rFont val="宋体"/>
        <charset val="134"/>
      </rPr>
      <t>号</t>
    </r>
    <r>
      <rPr>
        <sz val="10"/>
        <rFont val="Times New Roman"/>
        <charset val="134"/>
      </rPr>
      <t>14.82</t>
    </r>
    <r>
      <rPr>
        <sz val="10"/>
        <rFont val="宋体"/>
        <charset val="134"/>
      </rPr>
      <t>千瓦分布式光伏发电项目</t>
    </r>
  </si>
  <si>
    <t>陆冠德</t>
  </si>
  <si>
    <r>
      <rPr>
        <sz val="10"/>
        <rFont val="宋体"/>
        <charset val="134"/>
      </rPr>
      <t>陆冠德佛山市南海区桂城街平东社区沙园啟明里</t>
    </r>
    <r>
      <rPr>
        <sz val="10"/>
        <rFont val="Times New Roman"/>
        <charset val="134"/>
      </rPr>
      <t>45</t>
    </r>
    <r>
      <rPr>
        <sz val="10"/>
        <rFont val="宋体"/>
        <charset val="134"/>
      </rPr>
      <t>号</t>
    </r>
    <r>
      <rPr>
        <sz val="10"/>
        <rFont val="Times New Roman"/>
        <charset val="134"/>
      </rPr>
      <t>11</t>
    </r>
    <r>
      <rPr>
        <sz val="10"/>
        <rFont val="宋体"/>
        <charset val="134"/>
      </rPr>
      <t>千瓦分布式光伏发电项目</t>
    </r>
  </si>
  <si>
    <t>吴惠莲</t>
  </si>
  <si>
    <r>
      <rPr>
        <sz val="10"/>
        <rFont val="宋体"/>
        <charset val="134"/>
      </rPr>
      <t>吴岳谦佛山市南海区狮山镇兴贤联南村南约大街下二巷</t>
    </r>
    <r>
      <rPr>
        <sz val="10"/>
        <rFont val="Times New Roman"/>
        <charset val="134"/>
      </rPr>
      <t>2</t>
    </r>
    <r>
      <rPr>
        <sz val="10"/>
        <rFont val="宋体"/>
        <charset val="134"/>
      </rPr>
      <t>号之一</t>
    </r>
    <r>
      <rPr>
        <sz val="10"/>
        <rFont val="Times New Roman"/>
        <charset val="134"/>
      </rPr>
      <t>23</t>
    </r>
    <r>
      <rPr>
        <sz val="10"/>
        <rFont val="宋体"/>
        <charset val="134"/>
      </rPr>
      <t>千瓦分布式光伏发电项目</t>
    </r>
  </si>
  <si>
    <t>吴岳谦</t>
  </si>
  <si>
    <t>谭务华</t>
  </si>
  <si>
    <r>
      <rPr>
        <sz val="10"/>
        <rFont val="宋体"/>
        <charset val="134"/>
      </rPr>
      <t>谭务华佛山市南海区狮山镇谭边联星村联星向西街九巷</t>
    </r>
    <r>
      <rPr>
        <sz val="10"/>
        <rFont val="Times New Roman"/>
        <charset val="134"/>
      </rPr>
      <t>13</t>
    </r>
    <r>
      <rPr>
        <sz val="10"/>
        <rFont val="宋体"/>
        <charset val="134"/>
      </rPr>
      <t>号</t>
    </r>
    <r>
      <rPr>
        <sz val="10"/>
        <rFont val="Times New Roman"/>
        <charset val="134"/>
      </rPr>
      <t>8.84</t>
    </r>
    <r>
      <rPr>
        <sz val="10"/>
        <rFont val="宋体"/>
        <charset val="134"/>
      </rPr>
      <t>千瓦分布式光伏发电项目</t>
    </r>
  </si>
  <si>
    <t>崔永昌</t>
  </si>
  <si>
    <r>
      <rPr>
        <sz val="10"/>
        <rFont val="宋体"/>
        <charset val="134"/>
      </rPr>
      <t>崔永昌佛山市南海区九江镇沙头北村向明村井头巷</t>
    </r>
    <r>
      <rPr>
        <sz val="10"/>
        <rFont val="Times New Roman"/>
        <charset val="134"/>
      </rPr>
      <t>4</t>
    </r>
    <r>
      <rPr>
        <sz val="10"/>
        <rFont val="宋体"/>
        <charset val="134"/>
      </rPr>
      <t>号</t>
    </r>
    <r>
      <rPr>
        <sz val="10"/>
        <rFont val="Times New Roman"/>
        <charset val="134"/>
      </rPr>
      <t>5.22</t>
    </r>
    <r>
      <rPr>
        <sz val="10"/>
        <rFont val="宋体"/>
        <charset val="134"/>
      </rPr>
      <t>千瓦分布式光伏发电项目</t>
    </r>
  </si>
  <si>
    <t>陈德铭</t>
  </si>
  <si>
    <r>
      <rPr>
        <sz val="10"/>
        <rFont val="宋体"/>
        <charset val="134"/>
      </rPr>
      <t>陈德铭佛山市南海区平洲东区禾仰六区</t>
    </r>
    <r>
      <rPr>
        <sz val="10"/>
        <rFont val="Times New Roman"/>
        <charset val="134"/>
      </rPr>
      <t>458</t>
    </r>
    <r>
      <rPr>
        <sz val="10"/>
        <rFont val="宋体"/>
        <charset val="134"/>
      </rPr>
      <t>号</t>
    </r>
    <r>
      <rPr>
        <sz val="10"/>
        <rFont val="Times New Roman"/>
        <charset val="134"/>
      </rPr>
      <t>14.28</t>
    </r>
    <r>
      <rPr>
        <sz val="10"/>
        <rFont val="宋体"/>
        <charset val="134"/>
      </rPr>
      <t>千瓦分布式光伏发电项目</t>
    </r>
  </si>
  <si>
    <t>黎玉巧</t>
  </si>
  <si>
    <r>
      <rPr>
        <sz val="10"/>
        <rFont val="宋体"/>
        <charset val="134"/>
      </rPr>
      <t>黎玉巧佛山市南海区大沥镇盐步龙涌村龙二新村</t>
    </r>
    <r>
      <rPr>
        <sz val="10"/>
        <rFont val="Times New Roman"/>
        <charset val="134"/>
      </rPr>
      <t>1</t>
    </r>
    <r>
      <rPr>
        <sz val="10"/>
        <rFont val="宋体"/>
        <charset val="134"/>
      </rPr>
      <t>号</t>
    </r>
    <r>
      <rPr>
        <sz val="10"/>
        <rFont val="Times New Roman"/>
        <charset val="134"/>
      </rPr>
      <t>29</t>
    </r>
    <r>
      <rPr>
        <sz val="10"/>
        <rFont val="宋体"/>
        <charset val="134"/>
      </rPr>
      <t>千瓦分布式光伏发电项目</t>
    </r>
  </si>
  <si>
    <t>陆启升</t>
  </si>
  <si>
    <r>
      <rPr>
        <sz val="10"/>
        <rFont val="宋体"/>
        <charset val="134"/>
      </rPr>
      <t>陆启升佛山市南海区西樵镇西樵村陆家新村七巷</t>
    </r>
    <r>
      <rPr>
        <sz val="10"/>
        <rFont val="Times New Roman"/>
        <charset val="134"/>
      </rPr>
      <t>9</t>
    </r>
    <r>
      <rPr>
        <sz val="10"/>
        <rFont val="宋体"/>
        <charset val="134"/>
      </rPr>
      <t>号</t>
    </r>
    <r>
      <rPr>
        <sz val="10"/>
        <rFont val="Times New Roman"/>
        <charset val="134"/>
      </rPr>
      <t>10.08</t>
    </r>
    <r>
      <rPr>
        <sz val="10"/>
        <rFont val="宋体"/>
        <charset val="134"/>
      </rPr>
      <t>千瓦分布式光伏发电项目</t>
    </r>
  </si>
  <si>
    <t>陆品</t>
  </si>
  <si>
    <r>
      <rPr>
        <sz val="10"/>
        <rFont val="宋体"/>
        <charset val="134"/>
      </rPr>
      <t>陆品佛山市南海区西樵镇西樵社区陆家旧村一巷</t>
    </r>
    <r>
      <rPr>
        <sz val="10"/>
        <rFont val="Times New Roman"/>
        <charset val="134"/>
      </rPr>
      <t>1</t>
    </r>
    <r>
      <rPr>
        <sz val="10"/>
        <rFont val="宋体"/>
        <charset val="134"/>
      </rPr>
      <t>号</t>
    </r>
    <r>
      <rPr>
        <sz val="10"/>
        <rFont val="Times New Roman"/>
        <charset val="134"/>
      </rPr>
      <t>6.24</t>
    </r>
    <r>
      <rPr>
        <sz val="10"/>
        <rFont val="宋体"/>
        <charset val="134"/>
      </rPr>
      <t>千瓦分布式光伏发电项目</t>
    </r>
  </si>
  <si>
    <t>麦啟宏</t>
  </si>
  <si>
    <r>
      <rPr>
        <sz val="10"/>
        <rFont val="宋体"/>
        <charset val="134"/>
      </rPr>
      <t>麦啟宏佛山市南海区西樵镇西樵吉水村民小组樵乐路</t>
    </r>
    <r>
      <rPr>
        <sz val="10"/>
        <rFont val="Times New Roman"/>
        <charset val="134"/>
      </rPr>
      <t>11</t>
    </r>
    <r>
      <rPr>
        <sz val="10"/>
        <rFont val="宋体"/>
        <charset val="134"/>
      </rPr>
      <t>号</t>
    </r>
    <r>
      <rPr>
        <sz val="10"/>
        <rFont val="Times New Roman"/>
        <charset val="134"/>
      </rPr>
      <t>16.8</t>
    </r>
    <r>
      <rPr>
        <sz val="10"/>
        <rFont val="宋体"/>
        <charset val="134"/>
      </rPr>
      <t>千瓦分布式光伏发电项目</t>
    </r>
  </si>
  <si>
    <t>杨赞基</t>
  </si>
  <si>
    <r>
      <rPr>
        <sz val="10"/>
        <rFont val="宋体"/>
        <charset val="134"/>
      </rPr>
      <t>杨赞基佛山市南海区大沥镇盐步平地新基村新基十一巷</t>
    </r>
    <r>
      <rPr>
        <sz val="10"/>
        <rFont val="Times New Roman"/>
        <charset val="134"/>
      </rPr>
      <t>15</t>
    </r>
    <r>
      <rPr>
        <sz val="10"/>
        <rFont val="宋体"/>
        <charset val="134"/>
      </rPr>
      <t>号</t>
    </r>
    <r>
      <rPr>
        <sz val="10"/>
        <rFont val="Times New Roman"/>
        <charset val="134"/>
      </rPr>
      <t>12</t>
    </r>
    <r>
      <rPr>
        <sz val="10"/>
        <rFont val="宋体"/>
        <charset val="134"/>
      </rPr>
      <t>千瓦分布式光伏发电项目</t>
    </r>
  </si>
  <si>
    <t>谢悦滔</t>
  </si>
  <si>
    <r>
      <rPr>
        <sz val="10"/>
        <rFont val="宋体"/>
        <charset val="134"/>
      </rPr>
      <t>谢悦滔佛山市南海区狮山镇群岗小江村壹队十二巷</t>
    </r>
    <r>
      <rPr>
        <sz val="10"/>
        <rFont val="Times New Roman"/>
        <charset val="134"/>
      </rPr>
      <t>14</t>
    </r>
    <r>
      <rPr>
        <sz val="10"/>
        <rFont val="宋体"/>
        <charset val="134"/>
      </rPr>
      <t>号</t>
    </r>
    <r>
      <rPr>
        <sz val="10"/>
        <rFont val="Times New Roman"/>
        <charset val="134"/>
      </rPr>
      <t>6.72</t>
    </r>
    <r>
      <rPr>
        <sz val="10"/>
        <rFont val="宋体"/>
        <charset val="134"/>
      </rPr>
      <t>千瓦分布式光伏发电项目</t>
    </r>
  </si>
  <si>
    <t>杨其星</t>
  </si>
  <si>
    <r>
      <rPr>
        <sz val="10"/>
        <rFont val="宋体"/>
        <charset val="134"/>
      </rPr>
      <t>杨其星佛山市南海区狮山镇狮中村委会蟹口村民小组旧村二巷</t>
    </r>
    <r>
      <rPr>
        <sz val="10"/>
        <rFont val="Times New Roman"/>
        <charset val="134"/>
      </rPr>
      <t>5</t>
    </r>
    <r>
      <rPr>
        <sz val="10"/>
        <rFont val="宋体"/>
        <charset val="134"/>
      </rPr>
      <t>号</t>
    </r>
    <r>
      <rPr>
        <sz val="10"/>
        <rFont val="Times New Roman"/>
        <charset val="134"/>
      </rPr>
      <t>13.44</t>
    </r>
    <r>
      <rPr>
        <sz val="10"/>
        <rFont val="宋体"/>
        <charset val="134"/>
      </rPr>
      <t>千瓦分布式光伏发电项目</t>
    </r>
  </si>
  <si>
    <t>杨汝荣</t>
  </si>
  <si>
    <t>黎竞华</t>
  </si>
  <si>
    <r>
      <rPr>
        <sz val="10"/>
        <rFont val="宋体"/>
        <charset val="134"/>
      </rPr>
      <t>黎竞华佛山市南海区大沥镇雅瑶圣堂村南北大街</t>
    </r>
    <r>
      <rPr>
        <sz val="10"/>
        <rFont val="Times New Roman"/>
        <charset val="134"/>
      </rPr>
      <t>9</t>
    </r>
    <r>
      <rPr>
        <sz val="10"/>
        <rFont val="宋体"/>
        <charset val="134"/>
      </rPr>
      <t>号</t>
    </r>
    <r>
      <rPr>
        <sz val="10"/>
        <rFont val="Times New Roman"/>
        <charset val="134"/>
      </rPr>
      <t>10</t>
    </r>
    <r>
      <rPr>
        <sz val="10"/>
        <rFont val="宋体"/>
        <charset val="134"/>
      </rPr>
      <t>千瓦分布式光伏发电项目</t>
    </r>
  </si>
  <si>
    <t>庞锡华</t>
  </si>
  <si>
    <r>
      <rPr>
        <sz val="10"/>
        <rFont val="宋体"/>
        <charset val="134"/>
      </rPr>
      <t>庞锡华佛山市南海区桂城石一村西庞地坊新区三巷</t>
    </r>
    <r>
      <rPr>
        <sz val="10"/>
        <rFont val="Times New Roman"/>
        <charset val="134"/>
      </rPr>
      <t>7</t>
    </r>
    <r>
      <rPr>
        <sz val="10"/>
        <rFont val="宋体"/>
        <charset val="134"/>
      </rPr>
      <t>号</t>
    </r>
    <r>
      <rPr>
        <sz val="10"/>
        <rFont val="Times New Roman"/>
        <charset val="134"/>
      </rPr>
      <t>12</t>
    </r>
    <r>
      <rPr>
        <sz val="10"/>
        <rFont val="宋体"/>
        <charset val="134"/>
      </rPr>
      <t>千瓦分布式光伏发电项目</t>
    </r>
  </si>
  <si>
    <t>叶锐生</t>
  </si>
  <si>
    <r>
      <rPr>
        <sz val="10"/>
        <rFont val="宋体"/>
        <charset val="134"/>
      </rPr>
      <t>叶锐生佛山市南海区罗村芦塘新村旧区二巷</t>
    </r>
    <r>
      <rPr>
        <sz val="10"/>
        <rFont val="Times New Roman"/>
        <charset val="134"/>
      </rPr>
      <t>30</t>
    </r>
    <r>
      <rPr>
        <sz val="10"/>
        <rFont val="宋体"/>
        <charset val="134"/>
      </rPr>
      <t>号</t>
    </r>
    <r>
      <rPr>
        <sz val="10"/>
        <rFont val="Times New Roman"/>
        <charset val="134"/>
      </rPr>
      <t>7</t>
    </r>
    <r>
      <rPr>
        <sz val="10"/>
        <rFont val="宋体"/>
        <charset val="134"/>
      </rPr>
      <t>千瓦分布式光伏发电项目</t>
    </r>
  </si>
  <si>
    <t>吕登明</t>
  </si>
  <si>
    <r>
      <rPr>
        <sz val="10"/>
        <rFont val="宋体"/>
        <charset val="134"/>
      </rPr>
      <t>吕登明佛山市南海区狮山镇穆天子山庄红枫林</t>
    </r>
    <r>
      <rPr>
        <sz val="10"/>
        <rFont val="Times New Roman"/>
        <charset val="134"/>
      </rPr>
      <t>23</t>
    </r>
    <r>
      <rPr>
        <sz val="10"/>
        <rFont val="宋体"/>
        <charset val="134"/>
      </rPr>
      <t>号</t>
    </r>
    <r>
      <rPr>
        <sz val="10"/>
        <rFont val="Times New Roman"/>
        <charset val="134"/>
      </rPr>
      <t>4.125</t>
    </r>
    <r>
      <rPr>
        <sz val="10"/>
        <rFont val="宋体"/>
        <charset val="134"/>
      </rPr>
      <t>千瓦分布式光伏发电项目</t>
    </r>
  </si>
  <si>
    <t>钟少萍</t>
  </si>
  <si>
    <r>
      <rPr>
        <sz val="10"/>
        <rFont val="宋体"/>
        <charset val="134"/>
      </rPr>
      <t>钟少萍佛山市南海区大沥镇凤池小布新区八巷</t>
    </r>
    <r>
      <rPr>
        <sz val="10"/>
        <rFont val="Times New Roman"/>
        <charset val="134"/>
      </rPr>
      <t>12</t>
    </r>
    <r>
      <rPr>
        <sz val="10"/>
        <rFont val="宋体"/>
        <charset val="134"/>
      </rPr>
      <t>号</t>
    </r>
    <r>
      <rPr>
        <sz val="10"/>
        <rFont val="Times New Roman"/>
        <charset val="134"/>
      </rPr>
      <t>11.55</t>
    </r>
    <r>
      <rPr>
        <sz val="10"/>
        <rFont val="宋体"/>
        <charset val="134"/>
      </rPr>
      <t>千瓦分布式光伏发电项目</t>
    </r>
  </si>
  <si>
    <t>徐广贤</t>
  </si>
  <si>
    <r>
      <rPr>
        <sz val="10"/>
        <rFont val="宋体"/>
        <charset val="134"/>
      </rPr>
      <t>徐广贤佛山市南海区狮山镇颜峰宁溪村新区二巷</t>
    </r>
    <r>
      <rPr>
        <sz val="10"/>
        <rFont val="Times New Roman"/>
        <charset val="134"/>
      </rPr>
      <t>7</t>
    </r>
    <r>
      <rPr>
        <sz val="10"/>
        <rFont val="宋体"/>
        <charset val="134"/>
      </rPr>
      <t>号</t>
    </r>
    <r>
      <rPr>
        <sz val="10"/>
        <rFont val="Times New Roman"/>
        <charset val="134"/>
      </rPr>
      <t>9.35</t>
    </r>
    <r>
      <rPr>
        <sz val="10"/>
        <rFont val="宋体"/>
        <charset val="134"/>
      </rPr>
      <t>千瓦分布式光伏发电项目</t>
    </r>
  </si>
  <si>
    <t>叶锐全</t>
  </si>
  <si>
    <r>
      <rPr>
        <sz val="10"/>
        <rFont val="宋体"/>
        <charset val="134"/>
      </rPr>
      <t>叶锐全佛山市南海区狮山镇颜峰泗和村大塘新宅区一巷</t>
    </r>
    <r>
      <rPr>
        <sz val="10"/>
        <rFont val="Times New Roman"/>
        <charset val="134"/>
      </rPr>
      <t>10</t>
    </r>
    <r>
      <rPr>
        <sz val="10"/>
        <rFont val="宋体"/>
        <charset val="134"/>
      </rPr>
      <t>号</t>
    </r>
    <r>
      <rPr>
        <sz val="10"/>
        <rFont val="Times New Roman"/>
        <charset val="134"/>
      </rPr>
      <t>11.97</t>
    </r>
    <r>
      <rPr>
        <sz val="10"/>
        <rFont val="宋体"/>
        <charset val="134"/>
      </rPr>
      <t>千瓦分布式光伏发电项目</t>
    </r>
  </si>
  <si>
    <t>广东辉誉电力科技有限公司</t>
  </si>
  <si>
    <t>新大新综合大楼二期分布式光伏发电项目</t>
  </si>
  <si>
    <t>何彩霞</t>
  </si>
  <si>
    <r>
      <rPr>
        <sz val="10"/>
        <rFont val="宋体"/>
        <charset val="134"/>
      </rPr>
      <t>何彩霞佛山市南海区大沥镇黄岐村东方新村北五巷</t>
    </r>
    <r>
      <rPr>
        <sz val="10"/>
        <rFont val="Times New Roman"/>
        <charset val="134"/>
      </rPr>
      <t>3</t>
    </r>
    <r>
      <rPr>
        <sz val="10"/>
        <rFont val="宋体"/>
        <charset val="134"/>
      </rPr>
      <t>号</t>
    </r>
    <r>
      <rPr>
        <sz val="10"/>
        <rFont val="Times New Roman"/>
        <charset val="134"/>
      </rPr>
      <t>2.48</t>
    </r>
    <r>
      <rPr>
        <sz val="10"/>
        <rFont val="宋体"/>
        <charset val="134"/>
      </rPr>
      <t>千瓦分布式光伏发电项目</t>
    </r>
  </si>
  <si>
    <t>陈明焜</t>
  </si>
  <si>
    <r>
      <rPr>
        <sz val="10"/>
        <rFont val="宋体"/>
        <charset val="134"/>
      </rPr>
      <t>陈明焜佛山市南海区大沥镇盐步东秀亨漖村大巷</t>
    </r>
    <r>
      <rPr>
        <sz val="10"/>
        <rFont val="Times New Roman"/>
        <charset val="134"/>
      </rPr>
      <t>13</t>
    </r>
    <r>
      <rPr>
        <sz val="10"/>
        <rFont val="宋体"/>
        <charset val="134"/>
      </rPr>
      <t>号</t>
    </r>
    <r>
      <rPr>
        <sz val="10"/>
        <rFont val="Times New Roman"/>
        <charset val="134"/>
      </rPr>
      <t>5.3</t>
    </r>
    <r>
      <rPr>
        <sz val="10"/>
        <rFont val="宋体"/>
        <charset val="134"/>
      </rPr>
      <t>千瓦分布式光伏发电项目</t>
    </r>
  </si>
  <si>
    <t>吴湛荣</t>
  </si>
  <si>
    <r>
      <rPr>
        <sz val="10"/>
        <rFont val="宋体"/>
        <charset val="134"/>
      </rPr>
      <t>吴湛荣佛山市南海区罗村联和岗三东大街兴和巷</t>
    </r>
    <r>
      <rPr>
        <sz val="10"/>
        <rFont val="Times New Roman"/>
        <charset val="134"/>
      </rPr>
      <t>16</t>
    </r>
    <r>
      <rPr>
        <sz val="10"/>
        <rFont val="宋体"/>
        <charset val="134"/>
      </rPr>
      <t>号</t>
    </r>
    <r>
      <rPr>
        <sz val="10"/>
        <rFont val="Times New Roman"/>
        <charset val="134"/>
      </rPr>
      <t>17.1</t>
    </r>
    <r>
      <rPr>
        <sz val="10"/>
        <rFont val="宋体"/>
        <charset val="134"/>
      </rPr>
      <t>千瓦分布式光伏发电项目</t>
    </r>
  </si>
  <si>
    <t>卢丽英</t>
  </si>
  <si>
    <r>
      <rPr>
        <sz val="10"/>
        <rFont val="宋体"/>
        <charset val="134"/>
      </rPr>
      <t>黄永开佛山市南海区九江镇水南罗客村东约大街东一巷</t>
    </r>
    <r>
      <rPr>
        <sz val="10"/>
        <rFont val="Times New Roman"/>
        <charset val="134"/>
      </rPr>
      <t>4</t>
    </r>
    <r>
      <rPr>
        <sz val="10"/>
        <rFont val="宋体"/>
        <charset val="134"/>
      </rPr>
      <t>号</t>
    </r>
    <r>
      <rPr>
        <sz val="10"/>
        <rFont val="Times New Roman"/>
        <charset val="134"/>
      </rPr>
      <t>12.1</t>
    </r>
    <r>
      <rPr>
        <sz val="10"/>
        <rFont val="宋体"/>
        <charset val="134"/>
      </rPr>
      <t>千瓦分布式光伏发电项目</t>
    </r>
  </si>
  <si>
    <t>麦植安</t>
  </si>
  <si>
    <r>
      <rPr>
        <sz val="10"/>
        <rFont val="宋体"/>
        <charset val="134"/>
      </rPr>
      <t>麦志超佛山市南海九江镇下东群星村文胜队</t>
    </r>
    <r>
      <rPr>
        <sz val="10"/>
        <rFont val="Times New Roman"/>
        <charset val="134"/>
      </rPr>
      <t>727</t>
    </r>
    <r>
      <rPr>
        <sz val="10"/>
        <rFont val="宋体"/>
        <charset val="134"/>
      </rPr>
      <t>号</t>
    </r>
    <r>
      <rPr>
        <sz val="10"/>
        <rFont val="Times New Roman"/>
        <charset val="134"/>
      </rPr>
      <t>15.34</t>
    </r>
    <r>
      <rPr>
        <sz val="10"/>
        <rFont val="宋体"/>
        <charset val="134"/>
      </rPr>
      <t>千瓦分布式光伏发电项目</t>
    </r>
  </si>
  <si>
    <t>麦志超</t>
  </si>
  <si>
    <t>梁群象</t>
  </si>
  <si>
    <r>
      <rPr>
        <sz val="10"/>
        <rFont val="宋体"/>
        <charset val="134"/>
      </rPr>
      <t>梁念超佛山市南海区西樵镇太平三角塘伯平街</t>
    </r>
    <r>
      <rPr>
        <sz val="10"/>
        <rFont val="Times New Roman"/>
        <charset val="134"/>
      </rPr>
      <t>36</t>
    </r>
    <r>
      <rPr>
        <sz val="10"/>
        <rFont val="宋体"/>
        <charset val="134"/>
      </rPr>
      <t>号之一</t>
    </r>
    <r>
      <rPr>
        <sz val="10"/>
        <rFont val="Times New Roman"/>
        <charset val="134"/>
      </rPr>
      <t>5.31</t>
    </r>
    <r>
      <rPr>
        <sz val="10"/>
        <rFont val="宋体"/>
        <charset val="134"/>
      </rPr>
      <t>千瓦分布式光伏发电项目</t>
    </r>
  </si>
  <si>
    <t>李汝训</t>
  </si>
  <si>
    <r>
      <rPr>
        <sz val="10"/>
        <rFont val="宋体"/>
        <charset val="134"/>
      </rPr>
      <t>李志广佛山市南海区西樵镇新田田心村三队一街</t>
    </r>
    <r>
      <rPr>
        <sz val="10"/>
        <rFont val="Times New Roman"/>
        <charset val="134"/>
      </rPr>
      <t>22</t>
    </r>
    <r>
      <rPr>
        <sz val="10"/>
        <rFont val="宋体"/>
        <charset val="134"/>
      </rPr>
      <t>号</t>
    </r>
    <r>
      <rPr>
        <sz val="10"/>
        <rFont val="Times New Roman"/>
        <charset val="134"/>
      </rPr>
      <t>10.725</t>
    </r>
    <r>
      <rPr>
        <sz val="10"/>
        <rFont val="宋体"/>
        <charset val="134"/>
      </rPr>
      <t>千瓦分布式光伏发电项目</t>
    </r>
  </si>
  <si>
    <t>潘锡奴</t>
  </si>
  <si>
    <r>
      <rPr>
        <sz val="10"/>
        <rFont val="宋体"/>
        <charset val="134"/>
      </rPr>
      <t>潘建钊佛山市南海区九江镇河清二村太公一巷</t>
    </r>
    <r>
      <rPr>
        <sz val="10"/>
        <rFont val="Times New Roman"/>
        <charset val="134"/>
      </rPr>
      <t>43</t>
    </r>
    <r>
      <rPr>
        <sz val="10"/>
        <rFont val="宋体"/>
        <charset val="134"/>
      </rPr>
      <t>号</t>
    </r>
    <r>
      <rPr>
        <sz val="10"/>
        <rFont val="Times New Roman"/>
        <charset val="134"/>
      </rPr>
      <t>16.2</t>
    </r>
    <r>
      <rPr>
        <sz val="10"/>
        <rFont val="宋体"/>
        <charset val="134"/>
      </rPr>
      <t>千瓦分布式光伏发电项目</t>
    </r>
  </si>
  <si>
    <t>潘建钊</t>
  </si>
  <si>
    <t>易潮恩</t>
  </si>
  <si>
    <r>
      <rPr>
        <sz val="10"/>
        <rFont val="宋体"/>
        <charset val="134"/>
      </rPr>
      <t>易柱荣佛山市南海区里水镇大步东村</t>
    </r>
    <r>
      <rPr>
        <sz val="10"/>
        <rFont val="Times New Roman"/>
        <charset val="134"/>
      </rPr>
      <t>212</t>
    </r>
    <r>
      <rPr>
        <sz val="10"/>
        <rFont val="宋体"/>
        <charset val="134"/>
      </rPr>
      <t>号之二</t>
    </r>
    <r>
      <rPr>
        <sz val="10"/>
        <rFont val="Times New Roman"/>
        <charset val="134"/>
      </rPr>
      <t>15</t>
    </r>
    <r>
      <rPr>
        <sz val="10"/>
        <rFont val="宋体"/>
        <charset val="134"/>
      </rPr>
      <t>千瓦分布式光伏发电项目</t>
    </r>
  </si>
  <si>
    <t>易柱荣</t>
  </si>
  <si>
    <t>周铭佳</t>
  </si>
  <si>
    <r>
      <rPr>
        <sz val="10"/>
        <rFont val="宋体"/>
        <charset val="134"/>
      </rPr>
      <t>周铭佳佛山市南海区狮山镇官窑思贤路二巷</t>
    </r>
    <r>
      <rPr>
        <sz val="10"/>
        <rFont val="Times New Roman"/>
        <charset val="134"/>
      </rPr>
      <t>14</t>
    </r>
    <r>
      <rPr>
        <sz val="10"/>
        <rFont val="宋体"/>
        <charset val="134"/>
      </rPr>
      <t>号</t>
    </r>
    <r>
      <rPr>
        <sz val="10"/>
        <rFont val="Times New Roman"/>
        <charset val="134"/>
      </rPr>
      <t>15</t>
    </r>
    <r>
      <rPr>
        <sz val="10"/>
        <rFont val="宋体"/>
        <charset val="134"/>
      </rPr>
      <t>千瓦分布式光伏发电项目</t>
    </r>
  </si>
  <si>
    <t>周恕雄</t>
  </si>
  <si>
    <t>张燎辉</t>
  </si>
  <si>
    <r>
      <rPr>
        <sz val="10"/>
        <rFont val="宋体"/>
        <charset val="134"/>
      </rPr>
      <t>张燎辉佛山市南海区狮山镇横岗马洞村三巷</t>
    </r>
    <r>
      <rPr>
        <sz val="10"/>
        <rFont val="Times New Roman"/>
        <charset val="134"/>
      </rPr>
      <t>8</t>
    </r>
    <r>
      <rPr>
        <sz val="10"/>
        <rFont val="宋体"/>
        <charset val="134"/>
      </rPr>
      <t>号</t>
    </r>
    <r>
      <rPr>
        <sz val="10"/>
        <rFont val="Times New Roman"/>
        <charset val="134"/>
      </rPr>
      <t>5.035</t>
    </r>
    <r>
      <rPr>
        <sz val="10"/>
        <rFont val="宋体"/>
        <charset val="134"/>
      </rPr>
      <t>千瓦分布式光伏发电项目</t>
    </r>
  </si>
  <si>
    <t>何玉冰</t>
  </si>
  <si>
    <r>
      <rPr>
        <sz val="10"/>
        <rFont val="宋体"/>
        <charset val="134"/>
      </rPr>
      <t>何玉冰佛山市南海区西樵镇西樵管理区中坊村民安大街</t>
    </r>
    <r>
      <rPr>
        <sz val="10"/>
        <rFont val="Times New Roman"/>
        <charset val="134"/>
      </rPr>
      <t>11</t>
    </r>
    <r>
      <rPr>
        <sz val="10"/>
        <rFont val="宋体"/>
        <charset val="134"/>
      </rPr>
      <t>号</t>
    </r>
    <r>
      <rPr>
        <sz val="10"/>
        <rFont val="Times New Roman"/>
        <charset val="134"/>
      </rPr>
      <t>15</t>
    </r>
    <r>
      <rPr>
        <sz val="10"/>
        <rFont val="宋体"/>
        <charset val="134"/>
      </rPr>
      <t>千瓦分布式光伏发电项目</t>
    </r>
  </si>
  <si>
    <t>周景绍</t>
  </si>
  <si>
    <r>
      <rPr>
        <sz val="10"/>
        <rFont val="宋体"/>
        <charset val="134"/>
      </rPr>
      <t>周景绍佛山市南海区西樵镇西樵村民委员会周家新村大街</t>
    </r>
    <r>
      <rPr>
        <sz val="10"/>
        <rFont val="Times New Roman"/>
        <charset val="134"/>
      </rPr>
      <t>8</t>
    </r>
    <r>
      <rPr>
        <sz val="10"/>
        <rFont val="宋体"/>
        <charset val="134"/>
      </rPr>
      <t>号</t>
    </r>
    <r>
      <rPr>
        <sz val="10"/>
        <rFont val="Times New Roman"/>
        <charset val="134"/>
      </rPr>
      <t>18</t>
    </r>
    <r>
      <rPr>
        <sz val="10"/>
        <rFont val="宋体"/>
        <charset val="134"/>
      </rPr>
      <t>千瓦分布式光伏发电项目</t>
    </r>
  </si>
  <si>
    <t>郭忠明</t>
  </si>
  <si>
    <r>
      <rPr>
        <sz val="10"/>
        <rFont val="宋体"/>
        <charset val="134"/>
      </rPr>
      <t>郭忠明佛山市南海区西樵镇朝山西边村大社街东</t>
    </r>
    <r>
      <rPr>
        <sz val="10"/>
        <rFont val="Times New Roman"/>
        <charset val="134"/>
      </rPr>
      <t>10</t>
    </r>
    <r>
      <rPr>
        <sz val="10"/>
        <rFont val="宋体"/>
        <charset val="134"/>
      </rPr>
      <t>号</t>
    </r>
    <r>
      <rPr>
        <sz val="10"/>
        <rFont val="Times New Roman"/>
        <charset val="134"/>
      </rPr>
      <t>17</t>
    </r>
    <r>
      <rPr>
        <sz val="10"/>
        <rFont val="宋体"/>
        <charset val="134"/>
      </rPr>
      <t>千瓦分布式光伏发电项目</t>
    </r>
  </si>
  <si>
    <t>莫文生</t>
  </si>
  <si>
    <r>
      <rPr>
        <sz val="10"/>
        <rFont val="宋体"/>
        <charset val="134"/>
      </rPr>
      <t>莫文生佛山市南海区西樵镇民乐社区南塱新村三巷</t>
    </r>
    <r>
      <rPr>
        <sz val="10"/>
        <rFont val="Times New Roman"/>
        <charset val="134"/>
      </rPr>
      <t>25</t>
    </r>
    <r>
      <rPr>
        <sz val="10"/>
        <rFont val="宋体"/>
        <charset val="134"/>
      </rPr>
      <t>号前</t>
    </r>
    <r>
      <rPr>
        <sz val="10"/>
        <rFont val="Times New Roman"/>
        <charset val="134"/>
      </rPr>
      <t>18</t>
    </r>
    <r>
      <rPr>
        <sz val="10"/>
        <rFont val="宋体"/>
        <charset val="134"/>
      </rPr>
      <t>千瓦分布式光伏发电项目</t>
    </r>
  </si>
  <si>
    <t>曹干维</t>
  </si>
  <si>
    <r>
      <rPr>
        <sz val="10"/>
        <rFont val="宋体"/>
        <charset val="134"/>
      </rPr>
      <t>曹干维佛山市南海区大沥镇曹边滘北村</t>
    </r>
    <r>
      <rPr>
        <sz val="10"/>
        <rFont val="Times New Roman"/>
        <charset val="134"/>
      </rPr>
      <t>8</t>
    </r>
    <r>
      <rPr>
        <sz val="10"/>
        <rFont val="宋体"/>
        <charset val="134"/>
      </rPr>
      <t>巷</t>
    </r>
    <r>
      <rPr>
        <sz val="10"/>
        <rFont val="Times New Roman"/>
        <charset val="134"/>
      </rPr>
      <t>3</t>
    </r>
    <r>
      <rPr>
        <sz val="10"/>
        <rFont val="宋体"/>
        <charset val="134"/>
      </rPr>
      <t>号</t>
    </r>
    <r>
      <rPr>
        <sz val="10"/>
        <rFont val="Times New Roman"/>
        <charset val="134"/>
      </rPr>
      <t>13</t>
    </r>
    <r>
      <rPr>
        <sz val="10"/>
        <rFont val="宋体"/>
        <charset val="134"/>
      </rPr>
      <t>千瓦分布式光伏发电项目</t>
    </r>
  </si>
  <si>
    <t>李志强</t>
  </si>
  <si>
    <r>
      <rPr>
        <sz val="10"/>
        <rFont val="宋体"/>
        <charset val="134"/>
      </rPr>
      <t>李志强佛山市南海区九江镇下西万寿村上围队</t>
    </r>
    <r>
      <rPr>
        <sz val="10"/>
        <rFont val="Times New Roman"/>
        <charset val="134"/>
      </rPr>
      <t>161</t>
    </r>
    <r>
      <rPr>
        <sz val="10"/>
        <rFont val="宋体"/>
        <charset val="134"/>
      </rPr>
      <t>号</t>
    </r>
    <r>
      <rPr>
        <sz val="10"/>
        <rFont val="Times New Roman"/>
        <charset val="134"/>
      </rPr>
      <t>18</t>
    </r>
    <r>
      <rPr>
        <sz val="10"/>
        <rFont val="宋体"/>
        <charset val="134"/>
      </rPr>
      <t>千瓦分布式光伏发电项目</t>
    </r>
  </si>
  <si>
    <t>程敏江</t>
  </si>
  <si>
    <r>
      <rPr>
        <sz val="10"/>
        <rFont val="宋体"/>
        <charset val="134"/>
      </rPr>
      <t>程敏江佛山市南海区西樵镇大同四村大兴巷</t>
    </r>
    <r>
      <rPr>
        <sz val="10"/>
        <rFont val="Times New Roman"/>
        <charset val="134"/>
      </rPr>
      <t>30</t>
    </r>
    <r>
      <rPr>
        <sz val="10"/>
        <rFont val="宋体"/>
        <charset val="134"/>
      </rPr>
      <t>号</t>
    </r>
    <r>
      <rPr>
        <sz val="10"/>
        <rFont val="Times New Roman"/>
        <charset val="134"/>
      </rPr>
      <t>17</t>
    </r>
    <r>
      <rPr>
        <sz val="10"/>
        <rFont val="宋体"/>
        <charset val="134"/>
      </rPr>
      <t>千瓦分布式光伏发电项目</t>
    </r>
  </si>
  <si>
    <t>程均昌</t>
  </si>
  <si>
    <r>
      <rPr>
        <sz val="10"/>
        <rFont val="宋体"/>
        <charset val="134"/>
      </rPr>
      <t>程均昌佛山市南海区西樵镇大同村大兴村民小组大兴社新街二巷</t>
    </r>
    <r>
      <rPr>
        <sz val="10"/>
        <rFont val="Times New Roman"/>
        <charset val="134"/>
      </rPr>
      <t>45</t>
    </r>
    <r>
      <rPr>
        <sz val="10"/>
        <rFont val="宋体"/>
        <charset val="134"/>
      </rPr>
      <t>号</t>
    </r>
    <r>
      <rPr>
        <sz val="10"/>
        <rFont val="Times New Roman"/>
        <charset val="134"/>
      </rPr>
      <t>15</t>
    </r>
    <r>
      <rPr>
        <sz val="10"/>
        <rFont val="宋体"/>
        <charset val="134"/>
      </rPr>
      <t>千瓦分布式光伏发电项目</t>
    </r>
  </si>
  <si>
    <t>张锦生</t>
  </si>
  <si>
    <r>
      <rPr>
        <sz val="10"/>
        <rFont val="宋体"/>
        <charset val="134"/>
      </rPr>
      <t>张锦生佛山市南海区西樵民乐隔涌村西街</t>
    </r>
    <r>
      <rPr>
        <sz val="10"/>
        <rFont val="Times New Roman"/>
        <charset val="134"/>
      </rPr>
      <t>16</t>
    </r>
    <r>
      <rPr>
        <sz val="10"/>
        <rFont val="宋体"/>
        <charset val="134"/>
      </rPr>
      <t>号</t>
    </r>
    <r>
      <rPr>
        <sz val="10"/>
        <rFont val="Times New Roman"/>
        <charset val="134"/>
      </rPr>
      <t>15</t>
    </r>
    <r>
      <rPr>
        <sz val="10"/>
        <rFont val="宋体"/>
        <charset val="134"/>
      </rPr>
      <t>千瓦分布式光伏发电项目</t>
    </r>
  </si>
  <si>
    <t>李伟侣</t>
  </si>
  <si>
    <r>
      <rPr>
        <sz val="10"/>
        <rFont val="宋体"/>
        <charset val="134"/>
      </rPr>
      <t>李伟侣佛山市南海区九江镇海寿新中村新和队</t>
    </r>
    <r>
      <rPr>
        <sz val="10"/>
        <rFont val="Times New Roman"/>
        <charset val="134"/>
      </rPr>
      <t>213</t>
    </r>
    <r>
      <rPr>
        <sz val="10"/>
        <rFont val="宋体"/>
        <charset val="134"/>
      </rPr>
      <t>号</t>
    </r>
    <r>
      <rPr>
        <sz val="10"/>
        <rFont val="Times New Roman"/>
        <charset val="134"/>
      </rPr>
      <t>21</t>
    </r>
    <r>
      <rPr>
        <sz val="10"/>
        <rFont val="宋体"/>
        <charset val="134"/>
      </rPr>
      <t>千瓦分布式光伏发电项目</t>
    </r>
  </si>
  <si>
    <t>陈准星</t>
  </si>
  <si>
    <r>
      <rPr>
        <sz val="10"/>
        <rFont val="宋体"/>
        <charset val="134"/>
      </rPr>
      <t>陈准星佛山市南海区西樵镇显岗富贤村一组樵贤大街中心巷</t>
    </r>
    <r>
      <rPr>
        <sz val="10"/>
        <rFont val="Times New Roman"/>
        <charset val="134"/>
      </rPr>
      <t>16</t>
    </r>
    <r>
      <rPr>
        <sz val="10"/>
        <rFont val="宋体"/>
        <charset val="134"/>
      </rPr>
      <t>号</t>
    </r>
    <r>
      <rPr>
        <sz val="10"/>
        <rFont val="Times New Roman"/>
        <charset val="134"/>
      </rPr>
      <t>20</t>
    </r>
    <r>
      <rPr>
        <sz val="10"/>
        <rFont val="宋体"/>
        <charset val="134"/>
      </rPr>
      <t>千瓦分布式光伏发电项目</t>
    </r>
  </si>
  <si>
    <t>陆铭宜</t>
  </si>
  <si>
    <r>
      <rPr>
        <sz val="10"/>
        <rFont val="宋体"/>
        <charset val="134"/>
      </rPr>
      <t>陆铭宜佛山市南海区西樵镇七星闸边村凤翔里大街方尾三巷</t>
    </r>
    <r>
      <rPr>
        <sz val="10"/>
        <rFont val="Times New Roman"/>
        <charset val="134"/>
      </rPr>
      <t>13</t>
    </r>
    <r>
      <rPr>
        <sz val="10"/>
        <rFont val="宋体"/>
        <charset val="134"/>
      </rPr>
      <t>号</t>
    </r>
    <r>
      <rPr>
        <sz val="10"/>
        <rFont val="Times New Roman"/>
        <charset val="134"/>
      </rPr>
      <t>15</t>
    </r>
    <r>
      <rPr>
        <sz val="10"/>
        <rFont val="宋体"/>
        <charset val="134"/>
      </rPr>
      <t>千瓦分布式光伏发电项目</t>
    </r>
  </si>
  <si>
    <t>周潮亮</t>
  </si>
  <si>
    <r>
      <rPr>
        <sz val="10"/>
        <rFont val="宋体"/>
        <charset val="134"/>
      </rPr>
      <t>周潮亮佛山市南海区西樵镇西樵村周家村民小组新村五街</t>
    </r>
    <r>
      <rPr>
        <sz val="10"/>
        <rFont val="Times New Roman"/>
        <charset val="134"/>
      </rPr>
      <t>1</t>
    </r>
    <r>
      <rPr>
        <sz val="10"/>
        <rFont val="宋体"/>
        <charset val="134"/>
      </rPr>
      <t>号</t>
    </r>
    <r>
      <rPr>
        <sz val="10"/>
        <rFont val="Times New Roman"/>
        <charset val="134"/>
      </rPr>
      <t>20</t>
    </r>
    <r>
      <rPr>
        <sz val="10"/>
        <rFont val="宋体"/>
        <charset val="134"/>
      </rPr>
      <t>千瓦分布式光伏发电项目</t>
    </r>
  </si>
  <si>
    <t>刘绍忠</t>
  </si>
  <si>
    <r>
      <rPr>
        <sz val="10"/>
        <rFont val="宋体"/>
        <charset val="134"/>
      </rPr>
      <t>刘绍忠佛山市南海区西樵镇民乐隔涌村镇南里</t>
    </r>
    <r>
      <rPr>
        <sz val="10"/>
        <rFont val="Times New Roman"/>
        <charset val="134"/>
      </rPr>
      <t>18</t>
    </r>
    <r>
      <rPr>
        <sz val="10"/>
        <rFont val="宋体"/>
        <charset val="134"/>
      </rPr>
      <t>号</t>
    </r>
    <r>
      <rPr>
        <sz val="10"/>
        <rFont val="Times New Roman"/>
        <charset val="134"/>
      </rPr>
      <t>18</t>
    </r>
    <r>
      <rPr>
        <sz val="10"/>
        <rFont val="宋体"/>
        <charset val="134"/>
      </rPr>
      <t>千瓦分布式光伏发电项目</t>
    </r>
  </si>
  <si>
    <t>陈锦泉</t>
  </si>
  <si>
    <r>
      <rPr>
        <sz val="10"/>
        <rFont val="宋体"/>
        <charset val="134"/>
      </rPr>
      <t>陈锦泉佛山市南海区大沥镇盐步河东虎榜村</t>
    </r>
    <r>
      <rPr>
        <sz val="10"/>
        <rFont val="Times New Roman"/>
        <charset val="134"/>
      </rPr>
      <t>815</t>
    </r>
    <r>
      <rPr>
        <sz val="10"/>
        <rFont val="宋体"/>
        <charset val="134"/>
      </rPr>
      <t>号</t>
    </r>
    <r>
      <rPr>
        <sz val="10"/>
        <rFont val="Times New Roman"/>
        <charset val="134"/>
      </rPr>
      <t>3</t>
    </r>
    <r>
      <rPr>
        <sz val="10"/>
        <rFont val="宋体"/>
        <charset val="134"/>
      </rPr>
      <t>千瓦分布式光伏发电项目</t>
    </r>
  </si>
  <si>
    <t>刘永波</t>
  </si>
  <si>
    <r>
      <rPr>
        <sz val="10"/>
        <rFont val="宋体"/>
        <charset val="134"/>
      </rPr>
      <t>刘志柱佛山市南海区西樵镇大岸开先村树德五巷</t>
    </r>
    <r>
      <rPr>
        <sz val="10"/>
        <rFont val="Times New Roman"/>
        <charset val="134"/>
      </rPr>
      <t>1</t>
    </r>
    <r>
      <rPr>
        <sz val="10"/>
        <rFont val="宋体"/>
        <charset val="134"/>
      </rPr>
      <t>号</t>
    </r>
    <r>
      <rPr>
        <sz val="10"/>
        <rFont val="Times New Roman"/>
        <charset val="134"/>
      </rPr>
      <t>12.8</t>
    </r>
    <r>
      <rPr>
        <sz val="10"/>
        <rFont val="宋体"/>
        <charset val="134"/>
      </rPr>
      <t>千瓦分布式光伏发电项目</t>
    </r>
  </si>
  <si>
    <t>何嘉岚</t>
  </si>
  <si>
    <r>
      <rPr>
        <sz val="10"/>
        <rFont val="宋体"/>
        <charset val="134"/>
      </rPr>
      <t>何嘉岚佛山市南海区里水镇大冲展旗村新屋</t>
    </r>
    <r>
      <rPr>
        <sz val="10"/>
        <rFont val="Times New Roman"/>
        <charset val="134"/>
      </rPr>
      <t>9.2</t>
    </r>
    <r>
      <rPr>
        <sz val="10"/>
        <rFont val="宋体"/>
        <charset val="134"/>
      </rPr>
      <t>千瓦分布式光伏发电项目</t>
    </r>
  </si>
  <si>
    <t>何嘉欣</t>
  </si>
  <si>
    <t>陈妙红</t>
  </si>
  <si>
    <r>
      <rPr>
        <sz val="10"/>
        <rFont val="宋体"/>
        <charset val="134"/>
      </rPr>
      <t>陈妙红佛山市南海区大沥镇黄岐村岐东商场</t>
    </r>
    <r>
      <rPr>
        <sz val="10"/>
        <rFont val="Times New Roman"/>
        <charset val="134"/>
      </rPr>
      <t>3</t>
    </r>
    <r>
      <rPr>
        <sz val="10"/>
        <rFont val="宋体"/>
        <charset val="134"/>
      </rPr>
      <t>巷</t>
    </r>
    <r>
      <rPr>
        <sz val="10"/>
        <rFont val="Times New Roman"/>
        <charset val="134"/>
      </rPr>
      <t>44</t>
    </r>
    <r>
      <rPr>
        <sz val="10"/>
        <rFont val="宋体"/>
        <charset val="134"/>
      </rPr>
      <t>号</t>
    </r>
    <r>
      <rPr>
        <sz val="10"/>
        <rFont val="Times New Roman"/>
        <charset val="134"/>
      </rPr>
      <t>6.09</t>
    </r>
    <r>
      <rPr>
        <sz val="10"/>
        <rFont val="宋体"/>
        <charset val="134"/>
      </rPr>
      <t>千瓦分布式光伏发电项目</t>
    </r>
  </si>
  <si>
    <t>汤永忠</t>
  </si>
  <si>
    <r>
      <rPr>
        <sz val="10"/>
        <rFont val="宋体"/>
        <charset val="134"/>
      </rPr>
      <t>汤宝强佛山市南海区里水镇鲁岗汤麦村八巷</t>
    </r>
    <r>
      <rPr>
        <sz val="10"/>
        <rFont val="Times New Roman"/>
        <charset val="134"/>
      </rPr>
      <t>5</t>
    </r>
    <r>
      <rPr>
        <sz val="10"/>
        <rFont val="宋体"/>
        <charset val="134"/>
      </rPr>
      <t>号</t>
    </r>
    <r>
      <rPr>
        <sz val="10"/>
        <rFont val="Times New Roman"/>
        <charset val="134"/>
      </rPr>
      <t>9.12</t>
    </r>
    <r>
      <rPr>
        <sz val="10"/>
        <rFont val="宋体"/>
        <charset val="134"/>
      </rPr>
      <t>千瓦分布式光伏发电项目</t>
    </r>
  </si>
  <si>
    <t>黄二杰</t>
  </si>
  <si>
    <r>
      <rPr>
        <sz val="10"/>
        <rFont val="宋体"/>
        <charset val="134"/>
      </rPr>
      <t>胡秋梅佛山市南海区狮山镇洞边新村</t>
    </r>
    <r>
      <rPr>
        <sz val="10"/>
        <rFont val="Times New Roman"/>
        <charset val="134"/>
      </rPr>
      <t>14</t>
    </r>
    <r>
      <rPr>
        <sz val="10"/>
        <rFont val="宋体"/>
        <charset val="134"/>
      </rPr>
      <t>巷</t>
    </r>
    <r>
      <rPr>
        <sz val="10"/>
        <rFont val="Times New Roman"/>
        <charset val="134"/>
      </rPr>
      <t>4</t>
    </r>
    <r>
      <rPr>
        <sz val="10"/>
        <rFont val="宋体"/>
        <charset val="134"/>
      </rPr>
      <t>号</t>
    </r>
    <r>
      <rPr>
        <sz val="10"/>
        <rFont val="Times New Roman"/>
        <charset val="134"/>
      </rPr>
      <t>15.95</t>
    </r>
    <r>
      <rPr>
        <sz val="10"/>
        <rFont val="宋体"/>
        <charset val="134"/>
      </rPr>
      <t>千瓦分布式光伏发电项目</t>
    </r>
  </si>
  <si>
    <t>崔秉宇</t>
  </si>
  <si>
    <r>
      <rPr>
        <sz val="10"/>
        <rFont val="宋体"/>
        <charset val="134"/>
      </rPr>
      <t>崔秉宇佛山市南海区九江镇沙头北村一梅村高巷</t>
    </r>
    <r>
      <rPr>
        <sz val="10"/>
        <rFont val="Times New Roman"/>
        <charset val="134"/>
      </rPr>
      <t>2</t>
    </r>
    <r>
      <rPr>
        <sz val="10"/>
        <rFont val="宋体"/>
        <charset val="134"/>
      </rPr>
      <t>号</t>
    </r>
    <r>
      <rPr>
        <sz val="10"/>
        <rFont val="Times New Roman"/>
        <charset val="134"/>
      </rPr>
      <t>8</t>
    </r>
    <r>
      <rPr>
        <sz val="10"/>
        <rFont val="宋体"/>
        <charset val="134"/>
      </rPr>
      <t>千瓦分布式光伏发电项目</t>
    </r>
  </si>
  <si>
    <t>陈尚锐</t>
  </si>
  <si>
    <r>
      <rPr>
        <sz val="10"/>
        <rFont val="宋体"/>
        <charset val="134"/>
      </rPr>
      <t>陈尚锐佛山市南海区里水镇白岗棠溪村枫基大街十二巷</t>
    </r>
    <r>
      <rPr>
        <sz val="10"/>
        <rFont val="Times New Roman"/>
        <charset val="134"/>
      </rPr>
      <t>5</t>
    </r>
    <r>
      <rPr>
        <sz val="10"/>
        <rFont val="宋体"/>
        <charset val="134"/>
      </rPr>
      <t>号</t>
    </r>
    <r>
      <rPr>
        <sz val="10"/>
        <rFont val="Times New Roman"/>
        <charset val="134"/>
      </rPr>
      <t>9</t>
    </r>
    <r>
      <rPr>
        <sz val="10"/>
        <rFont val="宋体"/>
        <charset val="134"/>
      </rPr>
      <t>千瓦分布式光伏发电项目</t>
    </r>
  </si>
  <si>
    <t>曾练沛</t>
  </si>
  <si>
    <r>
      <rPr>
        <sz val="10"/>
        <rFont val="宋体"/>
        <charset val="134"/>
      </rPr>
      <t>曾练沛佛山市南海区桂城街岗社区北约第五住宅区</t>
    </r>
    <r>
      <rPr>
        <sz val="10"/>
        <rFont val="Times New Roman"/>
        <charset val="134"/>
      </rPr>
      <t>99</t>
    </r>
    <r>
      <rPr>
        <sz val="10"/>
        <rFont val="宋体"/>
        <charset val="134"/>
      </rPr>
      <t>号</t>
    </r>
    <r>
      <rPr>
        <sz val="10"/>
        <rFont val="Times New Roman"/>
        <charset val="134"/>
      </rPr>
      <t>8.5</t>
    </r>
    <r>
      <rPr>
        <sz val="10"/>
        <rFont val="宋体"/>
        <charset val="134"/>
      </rPr>
      <t>千瓦分布式光伏发电项目</t>
    </r>
  </si>
  <si>
    <t>梁应权</t>
  </si>
  <si>
    <r>
      <rPr>
        <sz val="10"/>
        <rFont val="宋体"/>
        <charset val="134"/>
      </rPr>
      <t>梁应权佛山市南海区大沥镇谢边梁边村大街</t>
    </r>
    <r>
      <rPr>
        <sz val="10"/>
        <rFont val="Times New Roman"/>
        <charset val="134"/>
      </rPr>
      <t>11</t>
    </r>
    <r>
      <rPr>
        <sz val="10"/>
        <rFont val="宋体"/>
        <charset val="134"/>
      </rPr>
      <t>巷</t>
    </r>
    <r>
      <rPr>
        <sz val="10"/>
        <rFont val="Times New Roman"/>
        <charset val="134"/>
      </rPr>
      <t>7</t>
    </r>
    <r>
      <rPr>
        <sz val="10"/>
        <rFont val="宋体"/>
        <charset val="134"/>
      </rPr>
      <t>号</t>
    </r>
    <r>
      <rPr>
        <sz val="10"/>
        <rFont val="Times New Roman"/>
        <charset val="134"/>
      </rPr>
      <t>3</t>
    </r>
    <r>
      <rPr>
        <sz val="10"/>
        <rFont val="宋体"/>
        <charset val="134"/>
      </rPr>
      <t>千瓦分布式光伏发电项目</t>
    </r>
  </si>
  <si>
    <t>廖海洪</t>
  </si>
  <si>
    <r>
      <rPr>
        <sz val="10"/>
        <rFont val="宋体"/>
        <charset val="134"/>
      </rPr>
      <t>廖海洪佛山市南海区九江镇英明廖家新村永兴</t>
    </r>
    <r>
      <rPr>
        <sz val="10"/>
        <rFont val="Times New Roman"/>
        <charset val="134"/>
      </rPr>
      <t>6</t>
    </r>
    <r>
      <rPr>
        <sz val="10"/>
        <rFont val="宋体"/>
        <charset val="134"/>
      </rPr>
      <t>巷</t>
    </r>
    <r>
      <rPr>
        <sz val="10"/>
        <rFont val="Times New Roman"/>
        <charset val="134"/>
      </rPr>
      <t>15</t>
    </r>
    <r>
      <rPr>
        <sz val="10"/>
        <rFont val="宋体"/>
        <charset val="134"/>
      </rPr>
      <t>号</t>
    </r>
    <r>
      <rPr>
        <sz val="10"/>
        <rFont val="Times New Roman"/>
        <charset val="134"/>
      </rPr>
      <t>20.16</t>
    </r>
    <r>
      <rPr>
        <sz val="10"/>
        <rFont val="宋体"/>
        <charset val="134"/>
      </rPr>
      <t>千瓦分布式光伏发电项目</t>
    </r>
  </si>
  <si>
    <r>
      <rPr>
        <sz val="10"/>
        <rFont val="宋体"/>
        <charset val="134"/>
      </rPr>
      <t>廖海洪佛山市南海区九江镇英明村尾村永兴巷</t>
    </r>
    <r>
      <rPr>
        <sz val="10"/>
        <rFont val="Times New Roman"/>
        <charset val="134"/>
      </rPr>
      <t>17</t>
    </r>
    <r>
      <rPr>
        <sz val="10"/>
        <rFont val="宋体"/>
        <charset val="134"/>
      </rPr>
      <t>号</t>
    </r>
    <r>
      <rPr>
        <sz val="10"/>
        <rFont val="Times New Roman"/>
        <charset val="134"/>
      </rPr>
      <t>9.73</t>
    </r>
    <r>
      <rPr>
        <sz val="10"/>
        <rFont val="宋体"/>
        <charset val="134"/>
      </rPr>
      <t>千瓦分布式光伏发电项目</t>
    </r>
  </si>
  <si>
    <t>邱德江</t>
  </si>
  <si>
    <r>
      <rPr>
        <sz val="10"/>
        <rFont val="宋体"/>
        <charset val="134"/>
      </rPr>
      <t>邱广荣佛山市南海桂城石</t>
    </r>
    <r>
      <rPr>
        <sz val="10"/>
        <rFont val="Times New Roman"/>
        <charset val="134"/>
      </rPr>
      <t xml:space="preserve">  </t>
    </r>
    <r>
      <rPr>
        <sz val="10"/>
        <rFont val="宋体"/>
        <charset val="134"/>
      </rPr>
      <t>管理处三村</t>
    </r>
    <r>
      <rPr>
        <sz val="10"/>
        <rFont val="Times New Roman"/>
        <charset val="134"/>
      </rPr>
      <t>AB12</t>
    </r>
    <r>
      <rPr>
        <sz val="10"/>
        <rFont val="宋体"/>
        <charset val="134"/>
      </rPr>
      <t>号</t>
    </r>
    <r>
      <rPr>
        <sz val="10"/>
        <rFont val="Times New Roman"/>
        <charset val="134"/>
      </rPr>
      <t>5</t>
    </r>
    <r>
      <rPr>
        <sz val="10"/>
        <rFont val="宋体"/>
        <charset val="134"/>
      </rPr>
      <t>千瓦分布式光伏发电项目</t>
    </r>
  </si>
  <si>
    <t>邱广荣</t>
  </si>
  <si>
    <t>刘巨淇</t>
  </si>
  <si>
    <r>
      <rPr>
        <sz val="10"/>
        <rFont val="宋体"/>
        <charset val="134"/>
      </rPr>
      <t>刘巨淇佛山市南海区大沥镇盐步河东南井村</t>
    </r>
    <r>
      <rPr>
        <sz val="10"/>
        <rFont val="Times New Roman"/>
        <charset val="134"/>
      </rPr>
      <t>482</t>
    </r>
    <r>
      <rPr>
        <sz val="10"/>
        <rFont val="宋体"/>
        <charset val="134"/>
      </rPr>
      <t>号</t>
    </r>
    <r>
      <rPr>
        <sz val="10"/>
        <rFont val="Times New Roman"/>
        <charset val="134"/>
      </rPr>
      <t>6</t>
    </r>
    <r>
      <rPr>
        <sz val="10"/>
        <rFont val="宋体"/>
        <charset val="134"/>
      </rPr>
      <t>千瓦分布式光伏发电项目</t>
    </r>
  </si>
  <si>
    <t>李焯明</t>
  </si>
  <si>
    <r>
      <rPr>
        <sz val="10"/>
        <rFont val="宋体"/>
        <charset val="134"/>
      </rPr>
      <t>李焯明佛山市南海区</t>
    </r>
    <r>
      <rPr>
        <sz val="10"/>
        <rFont val="Times New Roman"/>
        <charset val="134"/>
      </rPr>
      <t>(</t>
    </r>
    <r>
      <rPr>
        <sz val="10"/>
        <rFont val="宋体"/>
        <charset val="134"/>
      </rPr>
      <t>和顺花园</t>
    </r>
    <r>
      <rPr>
        <sz val="10"/>
        <rFont val="Times New Roman"/>
        <charset val="134"/>
      </rPr>
      <t>)</t>
    </r>
    <r>
      <rPr>
        <sz val="10"/>
        <rFont val="宋体"/>
        <charset val="134"/>
      </rPr>
      <t>地段花园二街</t>
    </r>
    <r>
      <rPr>
        <sz val="10"/>
        <rFont val="Times New Roman"/>
        <charset val="134"/>
      </rPr>
      <t>9</t>
    </r>
    <r>
      <rPr>
        <sz val="10"/>
        <rFont val="宋体"/>
        <charset val="134"/>
      </rPr>
      <t>号</t>
    </r>
    <r>
      <rPr>
        <sz val="10"/>
        <rFont val="Times New Roman"/>
        <charset val="134"/>
      </rPr>
      <t>15</t>
    </r>
    <r>
      <rPr>
        <sz val="10"/>
        <rFont val="宋体"/>
        <charset val="134"/>
      </rPr>
      <t>千瓦分布式光伏发电项目</t>
    </r>
  </si>
  <si>
    <t>张伟忠</t>
  </si>
  <si>
    <r>
      <rPr>
        <sz val="10"/>
        <rFont val="宋体"/>
        <charset val="134"/>
      </rPr>
      <t>张伟忠佛山市南海区里水镇和顺瑶头瑶张村二街五巷</t>
    </r>
    <r>
      <rPr>
        <sz val="10"/>
        <rFont val="Times New Roman"/>
        <charset val="134"/>
      </rPr>
      <t>6</t>
    </r>
    <r>
      <rPr>
        <sz val="10"/>
        <rFont val="宋体"/>
        <charset val="134"/>
      </rPr>
      <t>号</t>
    </r>
    <r>
      <rPr>
        <sz val="10"/>
        <rFont val="Times New Roman"/>
        <charset val="134"/>
      </rPr>
      <t>10</t>
    </r>
    <r>
      <rPr>
        <sz val="10"/>
        <rFont val="宋体"/>
        <charset val="134"/>
      </rPr>
      <t>千瓦分布式光伏发电项目</t>
    </r>
  </si>
  <si>
    <t>吴活林</t>
  </si>
  <si>
    <r>
      <rPr>
        <sz val="10"/>
        <rFont val="宋体"/>
        <charset val="134"/>
      </rPr>
      <t>吴活林佛山市南海区狮山镇兴贤联二村中约大街上十二巷</t>
    </r>
    <r>
      <rPr>
        <sz val="10"/>
        <rFont val="Times New Roman"/>
        <charset val="134"/>
      </rPr>
      <t>7</t>
    </r>
    <r>
      <rPr>
        <sz val="10"/>
        <rFont val="宋体"/>
        <charset val="134"/>
      </rPr>
      <t>号</t>
    </r>
    <r>
      <rPr>
        <sz val="10"/>
        <rFont val="Times New Roman"/>
        <charset val="134"/>
      </rPr>
      <t>20</t>
    </r>
    <r>
      <rPr>
        <sz val="10"/>
        <rFont val="宋体"/>
        <charset val="134"/>
      </rPr>
      <t>千瓦分布式光伏发电项目</t>
    </r>
  </si>
  <si>
    <t>林嘉健</t>
  </si>
  <si>
    <r>
      <rPr>
        <sz val="10"/>
        <rFont val="宋体"/>
        <charset val="134"/>
      </rPr>
      <t>林嘉健佛山市南海区九江镇上东三路村石围队</t>
    </r>
    <r>
      <rPr>
        <sz val="10"/>
        <rFont val="Times New Roman"/>
        <charset val="134"/>
      </rPr>
      <t>8</t>
    </r>
    <r>
      <rPr>
        <sz val="10"/>
        <rFont val="宋体"/>
        <charset val="134"/>
      </rPr>
      <t>号</t>
    </r>
    <r>
      <rPr>
        <sz val="10"/>
        <rFont val="Times New Roman"/>
        <charset val="134"/>
      </rPr>
      <t>4</t>
    </r>
    <r>
      <rPr>
        <sz val="10"/>
        <rFont val="宋体"/>
        <charset val="134"/>
      </rPr>
      <t>千瓦分布式光伏发电项目</t>
    </r>
  </si>
  <si>
    <r>
      <rPr>
        <sz val="10"/>
        <rFont val="宋体"/>
        <charset val="134"/>
      </rPr>
      <t>林锦荣</t>
    </r>
    <r>
      <rPr>
        <sz val="10"/>
        <rFont val="Times New Roman"/>
        <charset val="134"/>
      </rPr>
      <t xml:space="preserve">     </t>
    </r>
  </si>
  <si>
    <t>黄兆添</t>
  </si>
  <si>
    <r>
      <rPr>
        <sz val="10"/>
        <rFont val="宋体"/>
        <charset val="134"/>
      </rPr>
      <t>黄兆添佛山市南海区盐步街道横江管理区横江村德润大街</t>
    </r>
    <r>
      <rPr>
        <sz val="10"/>
        <rFont val="Times New Roman"/>
        <charset val="134"/>
      </rPr>
      <t>24</t>
    </r>
    <r>
      <rPr>
        <sz val="10"/>
        <rFont val="宋体"/>
        <charset val="134"/>
      </rPr>
      <t>号</t>
    </r>
    <r>
      <rPr>
        <sz val="10"/>
        <rFont val="Times New Roman"/>
        <charset val="134"/>
      </rPr>
      <t>12</t>
    </r>
    <r>
      <rPr>
        <sz val="10"/>
        <rFont val="宋体"/>
        <charset val="134"/>
      </rPr>
      <t>千瓦分布式光伏发电项目</t>
    </r>
  </si>
  <si>
    <t>黄就</t>
  </si>
  <si>
    <t>崔政文</t>
  </si>
  <si>
    <r>
      <rPr>
        <sz val="10"/>
        <rFont val="宋体"/>
        <charset val="134"/>
      </rPr>
      <t>崔政文佛山市南海区西樵镇官山城区瑞和街一巷</t>
    </r>
    <r>
      <rPr>
        <sz val="10"/>
        <rFont val="Times New Roman"/>
        <charset val="134"/>
      </rPr>
      <t>4</t>
    </r>
    <r>
      <rPr>
        <sz val="10"/>
        <rFont val="宋体"/>
        <charset val="134"/>
      </rPr>
      <t>号</t>
    </r>
    <r>
      <rPr>
        <sz val="10"/>
        <rFont val="Times New Roman"/>
        <charset val="134"/>
      </rPr>
      <t>12</t>
    </r>
    <r>
      <rPr>
        <sz val="10"/>
        <rFont val="宋体"/>
        <charset val="134"/>
      </rPr>
      <t>千瓦分布式光伏发电项目</t>
    </r>
  </si>
  <si>
    <t>周谏好</t>
  </si>
  <si>
    <t>程德烟</t>
  </si>
  <si>
    <r>
      <rPr>
        <sz val="10"/>
        <rFont val="宋体"/>
        <charset val="134"/>
      </rPr>
      <t>程德烟佛山市南海区西樵镇民乐伊洛村新村南三街</t>
    </r>
    <r>
      <rPr>
        <sz val="10"/>
        <rFont val="Times New Roman"/>
        <charset val="134"/>
      </rPr>
      <t>3</t>
    </r>
    <r>
      <rPr>
        <sz val="10"/>
        <rFont val="宋体"/>
        <charset val="134"/>
      </rPr>
      <t>号</t>
    </r>
    <r>
      <rPr>
        <sz val="10"/>
        <rFont val="Times New Roman"/>
        <charset val="134"/>
      </rPr>
      <t>12.76</t>
    </r>
    <r>
      <rPr>
        <sz val="10"/>
        <rFont val="宋体"/>
        <charset val="134"/>
      </rPr>
      <t>千瓦分布式光伏发电项目</t>
    </r>
  </si>
  <si>
    <t>陶应强</t>
  </si>
  <si>
    <r>
      <rPr>
        <sz val="10"/>
        <rFont val="宋体"/>
        <charset val="134"/>
      </rPr>
      <t>陶应强佛山市南海区狮山镇华涌六二村安和里二巷</t>
    </r>
    <r>
      <rPr>
        <sz val="10"/>
        <rFont val="Times New Roman"/>
        <charset val="134"/>
      </rPr>
      <t>2</t>
    </r>
    <r>
      <rPr>
        <sz val="10"/>
        <rFont val="宋体"/>
        <charset val="134"/>
      </rPr>
      <t>号</t>
    </r>
    <r>
      <rPr>
        <sz val="10"/>
        <rFont val="Times New Roman"/>
        <charset val="134"/>
      </rPr>
      <t>11.76</t>
    </r>
    <r>
      <rPr>
        <sz val="10"/>
        <rFont val="宋体"/>
        <charset val="134"/>
      </rPr>
      <t>千瓦分布式光伏发电项目</t>
    </r>
  </si>
  <si>
    <t>孔伟国</t>
  </si>
  <si>
    <r>
      <rPr>
        <sz val="10"/>
        <rFont val="宋体"/>
        <charset val="134"/>
      </rPr>
      <t>孔伟国佛山市南海区狮山镇松岗石碣泗安村十巷</t>
    </r>
    <r>
      <rPr>
        <sz val="10"/>
        <rFont val="Times New Roman"/>
        <charset val="134"/>
      </rPr>
      <t>162</t>
    </r>
    <r>
      <rPr>
        <sz val="10"/>
        <rFont val="宋体"/>
        <charset val="134"/>
      </rPr>
      <t>号</t>
    </r>
    <r>
      <rPr>
        <sz val="10"/>
        <rFont val="Times New Roman"/>
        <charset val="134"/>
      </rPr>
      <t>10</t>
    </r>
    <r>
      <rPr>
        <sz val="10"/>
        <rFont val="宋体"/>
        <charset val="134"/>
      </rPr>
      <t>千瓦分布式光伏发电项目</t>
    </r>
  </si>
  <si>
    <t>李海锋</t>
  </si>
  <si>
    <r>
      <rPr>
        <sz val="10"/>
        <rFont val="宋体"/>
        <charset val="134"/>
      </rPr>
      <t>李海锋佛山市南海区九江镇石江南边村南胜里</t>
    </r>
    <r>
      <rPr>
        <sz val="10"/>
        <rFont val="Times New Roman"/>
        <charset val="134"/>
      </rPr>
      <t>23</t>
    </r>
    <r>
      <rPr>
        <sz val="10"/>
        <rFont val="宋体"/>
        <charset val="134"/>
      </rPr>
      <t>号</t>
    </r>
    <r>
      <rPr>
        <sz val="10"/>
        <rFont val="Times New Roman"/>
        <charset val="134"/>
      </rPr>
      <t>10.5</t>
    </r>
    <r>
      <rPr>
        <sz val="10"/>
        <rFont val="宋体"/>
        <charset val="134"/>
      </rPr>
      <t>千瓦分布式光伏发电项目</t>
    </r>
  </si>
  <si>
    <r>
      <rPr>
        <sz val="10"/>
        <rFont val="宋体"/>
        <charset val="134"/>
      </rPr>
      <t>何伯章佛山市南海区狮山镇官窑大榄三村荔枝基新区</t>
    </r>
    <r>
      <rPr>
        <sz val="10"/>
        <rFont val="Times New Roman"/>
        <charset val="134"/>
      </rPr>
      <t>19</t>
    </r>
    <r>
      <rPr>
        <sz val="10"/>
        <rFont val="宋体"/>
        <charset val="134"/>
      </rPr>
      <t>号</t>
    </r>
    <r>
      <rPr>
        <sz val="10"/>
        <rFont val="Times New Roman"/>
        <charset val="134"/>
      </rPr>
      <t>16</t>
    </r>
    <r>
      <rPr>
        <sz val="10"/>
        <rFont val="宋体"/>
        <charset val="134"/>
      </rPr>
      <t>千瓦的分布式光伏发电项目</t>
    </r>
  </si>
  <si>
    <t>杜顺滔</t>
  </si>
  <si>
    <r>
      <rPr>
        <sz val="10"/>
        <rFont val="宋体"/>
        <charset val="134"/>
      </rPr>
      <t>杜顺滔佛山市南海区丹灶镇建设村聚德坊南一巷</t>
    </r>
    <r>
      <rPr>
        <sz val="10"/>
        <rFont val="Times New Roman"/>
        <charset val="134"/>
      </rPr>
      <t>1</t>
    </r>
    <r>
      <rPr>
        <sz val="10"/>
        <rFont val="宋体"/>
        <charset val="134"/>
      </rPr>
      <t>号</t>
    </r>
    <r>
      <rPr>
        <sz val="10"/>
        <rFont val="Times New Roman"/>
        <charset val="134"/>
      </rPr>
      <t>15</t>
    </r>
    <r>
      <rPr>
        <sz val="10"/>
        <rFont val="宋体"/>
        <charset val="134"/>
      </rPr>
      <t>千瓦分布式光伏发电项目</t>
    </r>
  </si>
  <si>
    <r>
      <rPr>
        <sz val="10"/>
        <rFont val="宋体"/>
        <charset val="134"/>
      </rPr>
      <t>谭顺桥佛山市南海区西樵镇大岸开先村龙翔里</t>
    </r>
    <r>
      <rPr>
        <sz val="10"/>
        <rFont val="Times New Roman"/>
        <charset val="134"/>
      </rPr>
      <t>19</t>
    </r>
    <r>
      <rPr>
        <sz val="10"/>
        <rFont val="宋体"/>
        <charset val="134"/>
      </rPr>
      <t>号</t>
    </r>
    <r>
      <rPr>
        <sz val="10"/>
        <rFont val="Times New Roman"/>
        <charset val="134"/>
      </rPr>
      <t>10</t>
    </r>
    <r>
      <rPr>
        <sz val="10"/>
        <rFont val="宋体"/>
        <charset val="134"/>
      </rPr>
      <t>千瓦分布式光伏发电项目</t>
    </r>
  </si>
  <si>
    <r>
      <rPr>
        <sz val="10"/>
        <rFont val="宋体"/>
        <charset val="134"/>
      </rPr>
      <t>吴耀辉佛山市南海区罗村联和总排村西二队西便新区六巷</t>
    </r>
    <r>
      <rPr>
        <sz val="10"/>
        <rFont val="Times New Roman"/>
        <charset val="134"/>
      </rPr>
      <t>6</t>
    </r>
    <r>
      <rPr>
        <sz val="10"/>
        <rFont val="宋体"/>
        <charset val="134"/>
      </rPr>
      <t>号</t>
    </r>
    <r>
      <rPr>
        <sz val="10"/>
        <rFont val="Times New Roman"/>
        <charset val="134"/>
      </rPr>
      <t>12</t>
    </r>
    <r>
      <rPr>
        <sz val="10"/>
        <rFont val="宋体"/>
        <charset val="134"/>
      </rPr>
      <t>千瓦分布式光伏发电项目</t>
    </r>
  </si>
  <si>
    <r>
      <rPr>
        <sz val="10"/>
        <rFont val="宋体"/>
        <charset val="134"/>
      </rPr>
      <t>梁庆驹佛山市南海区西樵镇崇南北华新村宝福街</t>
    </r>
    <r>
      <rPr>
        <sz val="10"/>
        <rFont val="Times New Roman"/>
        <charset val="134"/>
      </rPr>
      <t>6</t>
    </r>
    <r>
      <rPr>
        <sz val="10"/>
        <rFont val="宋体"/>
        <charset val="134"/>
      </rPr>
      <t>号</t>
    </r>
    <r>
      <rPr>
        <sz val="10"/>
        <rFont val="Times New Roman"/>
        <charset val="134"/>
      </rPr>
      <t>19.875</t>
    </r>
    <r>
      <rPr>
        <sz val="10"/>
        <rFont val="宋体"/>
        <charset val="134"/>
      </rPr>
      <t>千瓦分布式光伏发电项目</t>
    </r>
  </si>
  <si>
    <r>
      <rPr>
        <sz val="10"/>
        <rFont val="宋体"/>
        <charset val="134"/>
      </rPr>
      <t>吴岳滔佛山市南海区狮山镇兴贤联南村南约大街上一巷</t>
    </r>
    <r>
      <rPr>
        <sz val="10"/>
        <rFont val="Times New Roman"/>
        <charset val="134"/>
      </rPr>
      <t>9</t>
    </r>
    <r>
      <rPr>
        <sz val="10"/>
        <rFont val="宋体"/>
        <charset val="134"/>
      </rPr>
      <t>号</t>
    </r>
    <r>
      <rPr>
        <sz val="10"/>
        <rFont val="Times New Roman"/>
        <charset val="134"/>
      </rPr>
      <t>47</t>
    </r>
    <r>
      <rPr>
        <sz val="10"/>
        <rFont val="宋体"/>
        <charset val="134"/>
      </rPr>
      <t>千瓦分布式光伏发电项目</t>
    </r>
  </si>
  <si>
    <t>陆启显</t>
  </si>
  <si>
    <r>
      <rPr>
        <sz val="10"/>
        <rFont val="宋体"/>
        <charset val="134"/>
      </rPr>
      <t>陆启显佛山市南海区西樵镇西樵村委会陆家新村六巷</t>
    </r>
    <r>
      <rPr>
        <sz val="10"/>
        <rFont val="Times New Roman"/>
        <charset val="134"/>
      </rPr>
      <t>8</t>
    </r>
    <r>
      <rPr>
        <sz val="10"/>
        <rFont val="宋体"/>
        <charset val="134"/>
      </rPr>
      <t>号</t>
    </r>
    <r>
      <rPr>
        <sz val="10"/>
        <rFont val="Times New Roman"/>
        <charset val="134"/>
      </rPr>
      <t>10.08</t>
    </r>
    <r>
      <rPr>
        <sz val="10"/>
        <rFont val="宋体"/>
        <charset val="134"/>
      </rPr>
      <t>千瓦分布式光伏发电项目</t>
    </r>
  </si>
  <si>
    <t>佛山综合能源有限公司</t>
  </si>
  <si>
    <r>
      <rPr>
        <sz val="10"/>
        <rFont val="宋体"/>
        <charset val="134"/>
      </rPr>
      <t>佛山供电局里水供电所</t>
    </r>
    <r>
      <rPr>
        <sz val="10"/>
        <rFont val="Times New Roman"/>
        <charset val="134"/>
      </rPr>
      <t>90</t>
    </r>
    <r>
      <rPr>
        <sz val="10"/>
        <rFont val="宋体"/>
        <charset val="134"/>
      </rPr>
      <t>千瓦分布式光伏发电项目</t>
    </r>
  </si>
  <si>
    <t>亚洲电器电缆科技有限公司分布式光伏发电项目</t>
  </si>
  <si>
    <t>劳锡洪</t>
  </si>
  <si>
    <r>
      <rPr>
        <sz val="10"/>
        <rFont val="宋体"/>
        <charset val="134"/>
      </rPr>
      <t>劳锡洪佛山市南海区丹灶镇劳边管理区劳边村二队</t>
    </r>
    <r>
      <rPr>
        <sz val="10"/>
        <rFont val="Times New Roman"/>
        <charset val="134"/>
      </rPr>
      <t>5.7</t>
    </r>
    <r>
      <rPr>
        <sz val="10"/>
        <rFont val="宋体"/>
        <charset val="134"/>
      </rPr>
      <t>千瓦分布式光伏发电项目</t>
    </r>
  </si>
  <si>
    <t>劳潮林</t>
  </si>
  <si>
    <t>潘达权</t>
  </si>
  <si>
    <r>
      <rPr>
        <sz val="10"/>
        <rFont val="宋体"/>
        <charset val="134"/>
      </rPr>
      <t>潘达权佛山市南海区九江镇河清社区四村荣里</t>
    </r>
    <r>
      <rPr>
        <sz val="10"/>
        <rFont val="Times New Roman"/>
        <charset val="134"/>
      </rPr>
      <t>82</t>
    </r>
    <r>
      <rPr>
        <sz val="10"/>
        <rFont val="宋体"/>
        <charset val="134"/>
      </rPr>
      <t>号</t>
    </r>
    <r>
      <rPr>
        <sz val="10"/>
        <rFont val="Times New Roman"/>
        <charset val="134"/>
      </rPr>
      <t>6</t>
    </r>
    <r>
      <rPr>
        <sz val="10"/>
        <rFont val="宋体"/>
        <charset val="134"/>
      </rPr>
      <t>千瓦分布式光伏发电项目</t>
    </r>
  </si>
  <si>
    <t>潘楚勤</t>
  </si>
  <si>
    <t>刘彦通</t>
  </si>
  <si>
    <r>
      <rPr>
        <sz val="10"/>
        <rFont val="宋体"/>
        <charset val="134"/>
      </rPr>
      <t>刘彦通佛山市南海区里水镇河村管理区西紫南街新区二十六巷</t>
    </r>
    <r>
      <rPr>
        <sz val="10"/>
        <rFont val="Times New Roman"/>
        <charset val="134"/>
      </rPr>
      <t>20</t>
    </r>
    <r>
      <rPr>
        <sz val="10"/>
        <rFont val="宋体"/>
        <charset val="134"/>
      </rPr>
      <t>号</t>
    </r>
    <r>
      <rPr>
        <sz val="10"/>
        <rFont val="Times New Roman"/>
        <charset val="134"/>
      </rPr>
      <t>15</t>
    </r>
    <r>
      <rPr>
        <sz val="10"/>
        <rFont val="宋体"/>
        <charset val="134"/>
      </rPr>
      <t>千瓦分布式光伏发电项目</t>
    </r>
  </si>
  <si>
    <t>符家伦</t>
  </si>
  <si>
    <r>
      <rPr>
        <sz val="10"/>
        <rFont val="宋体"/>
        <charset val="134"/>
      </rPr>
      <t>符家伦佛山市南海区里水镇沙涌上沙大街</t>
    </r>
    <r>
      <rPr>
        <sz val="10"/>
        <rFont val="Times New Roman"/>
        <charset val="134"/>
      </rPr>
      <t>32</t>
    </r>
    <r>
      <rPr>
        <sz val="10"/>
        <rFont val="宋体"/>
        <charset val="134"/>
      </rPr>
      <t>巷</t>
    </r>
    <r>
      <rPr>
        <sz val="10"/>
        <rFont val="Times New Roman"/>
        <charset val="134"/>
      </rPr>
      <t>11</t>
    </r>
    <r>
      <rPr>
        <sz val="10"/>
        <rFont val="宋体"/>
        <charset val="134"/>
      </rPr>
      <t>号</t>
    </r>
    <r>
      <rPr>
        <sz val="10"/>
        <rFont val="Times New Roman"/>
        <charset val="134"/>
      </rPr>
      <t>14.4</t>
    </r>
    <r>
      <rPr>
        <sz val="10"/>
        <rFont val="宋体"/>
        <charset val="134"/>
      </rPr>
      <t>千瓦分布式光伏发电项目</t>
    </r>
  </si>
  <si>
    <t>李国锋</t>
  </si>
  <si>
    <r>
      <rPr>
        <sz val="10"/>
        <rFont val="宋体"/>
        <charset val="134"/>
      </rPr>
      <t>李国锋佛山市南海区里水镇得胜中隅村大巷西</t>
    </r>
    <r>
      <rPr>
        <sz val="10"/>
        <rFont val="Times New Roman"/>
        <charset val="134"/>
      </rPr>
      <t>19</t>
    </r>
    <r>
      <rPr>
        <sz val="10"/>
        <rFont val="宋体"/>
        <charset val="134"/>
      </rPr>
      <t>号</t>
    </r>
    <r>
      <rPr>
        <sz val="10"/>
        <rFont val="Times New Roman"/>
        <charset val="134"/>
      </rPr>
      <t>380</t>
    </r>
    <r>
      <rPr>
        <sz val="10"/>
        <rFont val="宋体"/>
        <charset val="134"/>
      </rPr>
      <t>伏</t>
    </r>
    <r>
      <rPr>
        <sz val="10"/>
        <rFont val="Times New Roman"/>
        <charset val="134"/>
      </rPr>
      <t>20</t>
    </r>
    <r>
      <rPr>
        <sz val="10"/>
        <rFont val="宋体"/>
        <charset val="134"/>
      </rPr>
      <t>千瓦分布式光伏发电项目</t>
    </r>
  </si>
  <si>
    <t>孔祥键</t>
  </si>
  <si>
    <r>
      <rPr>
        <sz val="10"/>
        <rFont val="宋体"/>
        <charset val="134"/>
      </rPr>
      <t>孔祥键佛山市南海区里水镇朝阳路</t>
    </r>
    <r>
      <rPr>
        <sz val="10"/>
        <rFont val="Times New Roman"/>
        <charset val="134"/>
      </rPr>
      <t>9</t>
    </r>
    <r>
      <rPr>
        <sz val="10"/>
        <rFont val="宋体"/>
        <charset val="134"/>
      </rPr>
      <t>号</t>
    </r>
    <r>
      <rPr>
        <sz val="10"/>
        <rFont val="Times New Roman"/>
        <charset val="134"/>
      </rPr>
      <t>220</t>
    </r>
    <r>
      <rPr>
        <sz val="10"/>
        <rFont val="宋体"/>
        <charset val="134"/>
      </rPr>
      <t>伏</t>
    </r>
    <r>
      <rPr>
        <sz val="10"/>
        <rFont val="Times New Roman"/>
        <charset val="134"/>
      </rPr>
      <t>2.1</t>
    </r>
    <r>
      <rPr>
        <sz val="10"/>
        <rFont val="宋体"/>
        <charset val="134"/>
      </rPr>
      <t>千瓦分布式光伏发电项目</t>
    </r>
  </si>
  <si>
    <t>陈静仪</t>
  </si>
  <si>
    <r>
      <rPr>
        <sz val="10"/>
        <rFont val="宋体"/>
        <charset val="134"/>
      </rPr>
      <t>陈静仪佛山市南海区里水镇草场村蟹坑颖水大街八巷</t>
    </r>
    <r>
      <rPr>
        <sz val="10"/>
        <rFont val="Times New Roman"/>
        <charset val="134"/>
      </rPr>
      <t>18</t>
    </r>
    <r>
      <rPr>
        <sz val="10"/>
        <rFont val="宋体"/>
        <charset val="134"/>
      </rPr>
      <t>号</t>
    </r>
    <r>
      <rPr>
        <sz val="10"/>
        <rFont val="Times New Roman"/>
        <charset val="134"/>
      </rPr>
      <t>380</t>
    </r>
    <r>
      <rPr>
        <sz val="10"/>
        <rFont val="宋体"/>
        <charset val="134"/>
      </rPr>
      <t>伏</t>
    </r>
    <r>
      <rPr>
        <sz val="10"/>
        <rFont val="Times New Roman"/>
        <charset val="134"/>
      </rPr>
      <t>4</t>
    </r>
    <r>
      <rPr>
        <sz val="10"/>
        <rFont val="宋体"/>
        <charset val="134"/>
      </rPr>
      <t>千瓦分布式光伏发电项目</t>
    </r>
  </si>
  <si>
    <t>李爱勤</t>
  </si>
  <si>
    <r>
      <rPr>
        <sz val="10"/>
        <rFont val="宋体"/>
        <charset val="134"/>
      </rPr>
      <t>李爱勤广东省佛山市南海区里水镇沙涌湖洲村东区北一巷</t>
    </r>
    <r>
      <rPr>
        <sz val="10"/>
        <rFont val="Times New Roman"/>
        <charset val="134"/>
      </rPr>
      <t>2</t>
    </r>
    <r>
      <rPr>
        <sz val="10"/>
        <rFont val="宋体"/>
        <charset val="134"/>
      </rPr>
      <t>号</t>
    </r>
    <r>
      <rPr>
        <sz val="10"/>
        <rFont val="Times New Roman"/>
        <charset val="134"/>
      </rPr>
      <t>220</t>
    </r>
    <r>
      <rPr>
        <sz val="10"/>
        <rFont val="宋体"/>
        <charset val="134"/>
      </rPr>
      <t>伏</t>
    </r>
    <r>
      <rPr>
        <sz val="10"/>
        <rFont val="Times New Roman"/>
        <charset val="134"/>
      </rPr>
      <t>3.1</t>
    </r>
    <r>
      <rPr>
        <sz val="10"/>
        <rFont val="宋体"/>
        <charset val="134"/>
      </rPr>
      <t>千瓦分布式光伏发电项目</t>
    </r>
  </si>
  <si>
    <t>邓国良</t>
  </si>
  <si>
    <r>
      <rPr>
        <sz val="10"/>
        <rFont val="宋体"/>
        <charset val="134"/>
      </rPr>
      <t>邓国良佛山市南海区九江镇沙头水南沙涌村高密门</t>
    </r>
    <r>
      <rPr>
        <sz val="10"/>
        <rFont val="Times New Roman"/>
        <charset val="134"/>
      </rPr>
      <t>2</t>
    </r>
    <r>
      <rPr>
        <sz val="10"/>
        <rFont val="宋体"/>
        <charset val="134"/>
      </rPr>
      <t>号</t>
    </r>
    <r>
      <rPr>
        <sz val="10"/>
        <rFont val="Times New Roman"/>
        <charset val="134"/>
      </rPr>
      <t>5.775</t>
    </r>
    <r>
      <rPr>
        <sz val="10"/>
        <rFont val="宋体"/>
        <charset val="134"/>
      </rPr>
      <t>千瓦分布式光伏发电项目</t>
    </r>
  </si>
  <si>
    <t>吴家展</t>
  </si>
  <si>
    <r>
      <rPr>
        <sz val="10"/>
        <rFont val="宋体"/>
        <charset val="134"/>
      </rPr>
      <t>吴家展佛山市南海区九江镇梅圳梅北村福星里南大街一巷</t>
    </r>
    <r>
      <rPr>
        <sz val="10"/>
        <rFont val="Times New Roman"/>
        <charset val="134"/>
      </rPr>
      <t>1</t>
    </r>
    <r>
      <rPr>
        <sz val="10"/>
        <rFont val="宋体"/>
        <charset val="134"/>
      </rPr>
      <t>号</t>
    </r>
    <r>
      <rPr>
        <sz val="10"/>
        <rFont val="Times New Roman"/>
        <charset val="134"/>
      </rPr>
      <t>4</t>
    </r>
    <r>
      <rPr>
        <sz val="10"/>
        <rFont val="宋体"/>
        <charset val="134"/>
      </rPr>
      <t>千瓦分布式光伏发电项目</t>
    </r>
  </si>
  <si>
    <t>李明光</t>
  </si>
  <si>
    <r>
      <rPr>
        <sz val="10"/>
        <rFont val="宋体"/>
        <charset val="134"/>
      </rPr>
      <t>李明光佛山市南海区九江镇石江夏江村白屋九巷</t>
    </r>
    <r>
      <rPr>
        <sz val="10"/>
        <rFont val="Times New Roman"/>
        <charset val="134"/>
      </rPr>
      <t>1</t>
    </r>
    <r>
      <rPr>
        <sz val="10"/>
        <rFont val="宋体"/>
        <charset val="134"/>
      </rPr>
      <t>号</t>
    </r>
    <r>
      <rPr>
        <sz val="10"/>
        <rFont val="Times New Roman"/>
        <charset val="134"/>
      </rPr>
      <t>8</t>
    </r>
    <r>
      <rPr>
        <sz val="10"/>
        <rFont val="宋体"/>
        <charset val="134"/>
      </rPr>
      <t>千瓦分布式光伏发电项目</t>
    </r>
  </si>
  <si>
    <t>程伟潮</t>
  </si>
  <si>
    <r>
      <rPr>
        <sz val="10"/>
        <rFont val="宋体"/>
        <charset val="134"/>
      </rPr>
      <t>程伟潮佛山市南海区九江镇璜矶接云小组</t>
    </r>
    <r>
      <rPr>
        <sz val="10"/>
        <rFont val="Times New Roman"/>
        <charset val="134"/>
      </rPr>
      <t>101</t>
    </r>
    <r>
      <rPr>
        <sz val="10"/>
        <rFont val="宋体"/>
        <charset val="134"/>
      </rPr>
      <t>号</t>
    </r>
    <r>
      <rPr>
        <sz val="10"/>
        <rFont val="Times New Roman"/>
        <charset val="134"/>
      </rPr>
      <t>4</t>
    </r>
    <r>
      <rPr>
        <sz val="10"/>
        <rFont val="宋体"/>
        <charset val="134"/>
      </rPr>
      <t>千瓦分布式光伏发电项目</t>
    </r>
  </si>
  <si>
    <t>张健文</t>
  </si>
  <si>
    <r>
      <rPr>
        <sz val="10"/>
        <rFont val="宋体"/>
        <charset val="134"/>
      </rPr>
      <t>张健文佛山市南海区九江镇下西侯王村南队</t>
    </r>
    <r>
      <rPr>
        <sz val="10"/>
        <rFont val="Times New Roman"/>
        <charset val="134"/>
      </rPr>
      <t>238</t>
    </r>
    <r>
      <rPr>
        <sz val="10"/>
        <rFont val="宋体"/>
        <charset val="134"/>
      </rPr>
      <t>号之一</t>
    </r>
    <r>
      <rPr>
        <sz val="10"/>
        <rFont val="Times New Roman"/>
        <charset val="134"/>
      </rPr>
      <t>25</t>
    </r>
    <r>
      <rPr>
        <sz val="10"/>
        <rFont val="宋体"/>
        <charset val="134"/>
      </rPr>
      <t>千瓦分布式光伏发电项目</t>
    </r>
  </si>
  <si>
    <t>曾昌生</t>
  </si>
  <si>
    <r>
      <rPr>
        <sz val="10"/>
        <rFont val="宋体"/>
        <charset val="134"/>
      </rPr>
      <t>曾昌生佛山市南海区九江镇下西侯王村南约</t>
    </r>
    <r>
      <rPr>
        <sz val="10"/>
        <rFont val="Times New Roman"/>
        <charset val="134"/>
      </rPr>
      <t>92</t>
    </r>
    <r>
      <rPr>
        <sz val="10"/>
        <rFont val="宋体"/>
        <charset val="134"/>
      </rPr>
      <t>号</t>
    </r>
    <r>
      <rPr>
        <sz val="10"/>
        <rFont val="Times New Roman"/>
        <charset val="134"/>
      </rPr>
      <t>5</t>
    </r>
    <r>
      <rPr>
        <sz val="10"/>
        <rFont val="宋体"/>
        <charset val="134"/>
      </rPr>
      <t>千瓦分布式光伏发电项目</t>
    </r>
  </si>
  <si>
    <t>崔钜和</t>
  </si>
  <si>
    <r>
      <rPr>
        <sz val="10"/>
        <rFont val="宋体"/>
        <charset val="134"/>
      </rPr>
      <t>崔钜和佛山市南海区九江镇沙头北村向明士宪门</t>
    </r>
    <r>
      <rPr>
        <sz val="10"/>
        <rFont val="Times New Roman"/>
        <charset val="134"/>
      </rPr>
      <t>4</t>
    </r>
    <r>
      <rPr>
        <sz val="10"/>
        <rFont val="宋体"/>
        <charset val="134"/>
      </rPr>
      <t>号</t>
    </r>
    <r>
      <rPr>
        <sz val="10"/>
        <rFont val="Times New Roman"/>
        <charset val="134"/>
      </rPr>
      <t>6</t>
    </r>
    <r>
      <rPr>
        <sz val="10"/>
        <rFont val="宋体"/>
        <charset val="134"/>
      </rPr>
      <t>千瓦光伏发电项目</t>
    </r>
  </si>
  <si>
    <t>张文刚</t>
  </si>
  <si>
    <r>
      <rPr>
        <sz val="10"/>
        <rFont val="宋体"/>
        <charset val="134"/>
      </rPr>
      <t>张文刚佛山市南海区九江镇下西翘南新楼</t>
    </r>
    <r>
      <rPr>
        <sz val="10"/>
        <rFont val="Times New Roman"/>
        <charset val="134"/>
      </rPr>
      <t>211</t>
    </r>
    <r>
      <rPr>
        <sz val="10"/>
        <rFont val="宋体"/>
        <charset val="134"/>
      </rPr>
      <t>号</t>
    </r>
    <r>
      <rPr>
        <sz val="10"/>
        <rFont val="Times New Roman"/>
        <charset val="134"/>
      </rPr>
      <t>6kW</t>
    </r>
    <r>
      <rPr>
        <sz val="10"/>
        <rFont val="宋体"/>
        <charset val="134"/>
      </rPr>
      <t>光伏发电项目</t>
    </r>
  </si>
  <si>
    <t>何泽棠</t>
  </si>
  <si>
    <r>
      <rPr>
        <sz val="10"/>
        <rFont val="宋体"/>
        <charset val="134"/>
      </rPr>
      <t>何泽棠佛山市南海区九江镇沙头北村一梅村中巷</t>
    </r>
    <r>
      <rPr>
        <sz val="10"/>
        <rFont val="Times New Roman"/>
        <charset val="134"/>
      </rPr>
      <t>11</t>
    </r>
    <r>
      <rPr>
        <sz val="10"/>
        <rFont val="宋体"/>
        <charset val="134"/>
      </rPr>
      <t>号</t>
    </r>
  </si>
  <si>
    <t>邓广裕</t>
  </si>
  <si>
    <r>
      <rPr>
        <sz val="10"/>
        <rFont val="宋体"/>
        <charset val="134"/>
      </rPr>
      <t>邓广裕佛山市南海区桂城街道平胜瓜步新村东</t>
    </r>
    <r>
      <rPr>
        <sz val="10"/>
        <rFont val="Times New Roman"/>
        <charset val="134"/>
      </rPr>
      <t>53</t>
    </r>
    <r>
      <rPr>
        <sz val="10"/>
        <rFont val="宋体"/>
        <charset val="134"/>
      </rPr>
      <t>号</t>
    </r>
    <r>
      <rPr>
        <sz val="10"/>
        <rFont val="Times New Roman"/>
        <charset val="134"/>
      </rPr>
      <t>12</t>
    </r>
    <r>
      <rPr>
        <sz val="10"/>
        <rFont val="宋体"/>
        <charset val="134"/>
      </rPr>
      <t>千瓦分布式光伏发电项目</t>
    </r>
  </si>
  <si>
    <t>杨福伦</t>
  </si>
  <si>
    <r>
      <rPr>
        <sz val="10"/>
        <rFont val="宋体"/>
        <charset val="134"/>
      </rPr>
      <t>杨福伦佛山市南海区桂城东二新村</t>
    </r>
    <r>
      <rPr>
        <sz val="10"/>
        <rFont val="Times New Roman"/>
        <charset val="134"/>
      </rPr>
      <t>194</t>
    </r>
    <r>
      <rPr>
        <sz val="10"/>
        <rFont val="宋体"/>
        <charset val="134"/>
      </rPr>
      <t>号</t>
    </r>
    <r>
      <rPr>
        <sz val="10"/>
        <rFont val="Times New Roman"/>
        <charset val="134"/>
      </rPr>
      <t>9.01</t>
    </r>
    <r>
      <rPr>
        <sz val="10"/>
        <rFont val="宋体"/>
        <charset val="134"/>
      </rPr>
      <t>千瓦分布式光伏发电项目</t>
    </r>
  </si>
  <si>
    <t>陈炳华</t>
  </si>
  <si>
    <r>
      <rPr>
        <sz val="10"/>
        <rFont val="宋体"/>
        <charset val="134"/>
      </rPr>
      <t>陈炳华佛山市南海区桂城街道平洲平南五斗村西坊大道</t>
    </r>
    <r>
      <rPr>
        <sz val="10"/>
        <rFont val="Times New Roman"/>
        <charset val="134"/>
      </rPr>
      <t>20</t>
    </r>
    <r>
      <rPr>
        <sz val="10"/>
        <rFont val="宋体"/>
        <charset val="134"/>
      </rPr>
      <t>号</t>
    </r>
    <r>
      <rPr>
        <sz val="10"/>
        <rFont val="Times New Roman"/>
        <charset val="134"/>
      </rPr>
      <t>15</t>
    </r>
    <r>
      <rPr>
        <sz val="10"/>
        <rFont val="宋体"/>
        <charset val="134"/>
      </rPr>
      <t>千瓦分布式光伏发电项目</t>
    </r>
  </si>
  <si>
    <r>
      <rPr>
        <sz val="10"/>
        <rFont val="宋体"/>
        <charset val="134"/>
      </rPr>
      <t>陈维珍佛山市南海区西樵镇显岗南方村南方大道文化楼侧</t>
    </r>
    <r>
      <rPr>
        <sz val="10"/>
        <rFont val="Times New Roman"/>
        <charset val="134"/>
      </rPr>
      <t>1</t>
    </r>
    <r>
      <rPr>
        <sz val="10"/>
        <rFont val="宋体"/>
        <charset val="134"/>
      </rPr>
      <t>号地</t>
    </r>
    <r>
      <rPr>
        <sz val="10"/>
        <rFont val="Times New Roman"/>
        <charset val="134"/>
      </rPr>
      <t>23.25</t>
    </r>
    <r>
      <rPr>
        <sz val="10"/>
        <rFont val="宋体"/>
        <charset val="134"/>
      </rPr>
      <t>千瓦分布式光伏发电项目</t>
    </r>
  </si>
  <si>
    <t>霍雲妹</t>
  </si>
  <si>
    <r>
      <rPr>
        <sz val="10"/>
        <rFont val="宋体"/>
        <charset val="134"/>
      </rPr>
      <t>霍雲妹佛山市南海区西樵镇西樵路边陈新村五巷</t>
    </r>
    <r>
      <rPr>
        <sz val="10"/>
        <rFont val="Times New Roman"/>
        <charset val="134"/>
      </rPr>
      <t>22</t>
    </r>
    <r>
      <rPr>
        <sz val="10"/>
        <rFont val="宋体"/>
        <charset val="134"/>
      </rPr>
      <t>号</t>
    </r>
    <r>
      <rPr>
        <sz val="10"/>
        <rFont val="Times New Roman"/>
        <charset val="134"/>
      </rPr>
      <t>23</t>
    </r>
    <r>
      <rPr>
        <sz val="10"/>
        <rFont val="宋体"/>
        <charset val="134"/>
      </rPr>
      <t>千瓦分布式光伏发电项目</t>
    </r>
  </si>
  <si>
    <t>麦炽昌</t>
  </si>
  <si>
    <r>
      <rPr>
        <sz val="10"/>
        <rFont val="宋体"/>
        <charset val="134"/>
      </rPr>
      <t>麦炽昌佛山市南海区西樵碧玉大道碧玉区桂云街</t>
    </r>
    <r>
      <rPr>
        <sz val="10"/>
        <rFont val="Times New Roman"/>
        <charset val="134"/>
      </rPr>
      <t>168</t>
    </r>
    <r>
      <rPr>
        <sz val="10"/>
        <rFont val="宋体"/>
        <charset val="134"/>
      </rPr>
      <t>号</t>
    </r>
    <r>
      <rPr>
        <sz val="10"/>
        <rFont val="Times New Roman"/>
        <charset val="134"/>
      </rPr>
      <t>5.88</t>
    </r>
    <r>
      <rPr>
        <sz val="10"/>
        <rFont val="宋体"/>
        <charset val="134"/>
      </rPr>
      <t>千瓦分布式光伏发电项目</t>
    </r>
  </si>
  <si>
    <t>何善鉴</t>
  </si>
  <si>
    <r>
      <rPr>
        <sz val="10"/>
        <rFont val="宋体"/>
        <charset val="134"/>
      </rPr>
      <t>何善鉴佛山市南海区西樵镇崇北社区上坊村朝元里四巷</t>
    </r>
    <r>
      <rPr>
        <sz val="10"/>
        <rFont val="Times New Roman"/>
        <charset val="134"/>
      </rPr>
      <t>3</t>
    </r>
    <r>
      <rPr>
        <sz val="10"/>
        <rFont val="宋体"/>
        <charset val="134"/>
      </rPr>
      <t>号</t>
    </r>
    <r>
      <rPr>
        <sz val="10"/>
        <rFont val="Times New Roman"/>
        <charset val="134"/>
      </rPr>
      <t>9.62</t>
    </r>
    <r>
      <rPr>
        <sz val="10"/>
        <rFont val="宋体"/>
        <charset val="134"/>
      </rPr>
      <t>千瓦分布式光伏发电项目</t>
    </r>
  </si>
  <si>
    <t>何永庆</t>
  </si>
  <si>
    <r>
      <rPr>
        <sz val="10"/>
        <rFont val="宋体"/>
        <charset val="134"/>
      </rPr>
      <t>何永庆佛山市南海区西樵镇樵高路</t>
    </r>
    <r>
      <rPr>
        <sz val="10"/>
        <rFont val="Times New Roman"/>
        <charset val="134"/>
      </rPr>
      <t>3</t>
    </r>
    <r>
      <rPr>
        <sz val="10"/>
        <rFont val="宋体"/>
        <charset val="134"/>
      </rPr>
      <t>号西樵江滨花园海怡居二十二座</t>
    </r>
    <r>
      <rPr>
        <sz val="10"/>
        <rFont val="Times New Roman"/>
        <charset val="134"/>
      </rPr>
      <t>601</t>
    </r>
    <r>
      <rPr>
        <sz val="10"/>
        <rFont val="宋体"/>
        <charset val="134"/>
      </rPr>
      <t>房</t>
    </r>
    <r>
      <rPr>
        <sz val="10"/>
        <rFont val="Times New Roman"/>
        <charset val="134"/>
      </rPr>
      <t>6.36</t>
    </r>
    <r>
      <rPr>
        <sz val="10"/>
        <rFont val="宋体"/>
        <charset val="134"/>
      </rPr>
      <t>千瓦分布式光伏发电项目</t>
    </r>
  </si>
  <si>
    <t>陈标勇</t>
  </si>
  <si>
    <r>
      <rPr>
        <sz val="10"/>
        <rFont val="宋体"/>
        <charset val="134"/>
      </rPr>
      <t>陈标勇佛山市南海区西樵镇显岗东方新村北区</t>
    </r>
    <r>
      <rPr>
        <sz val="10"/>
        <rFont val="Times New Roman"/>
        <charset val="134"/>
      </rPr>
      <t>19</t>
    </r>
    <r>
      <rPr>
        <sz val="10"/>
        <rFont val="宋体"/>
        <charset val="134"/>
      </rPr>
      <t>号</t>
    </r>
    <r>
      <rPr>
        <sz val="10"/>
        <rFont val="Times New Roman"/>
        <charset val="134"/>
      </rPr>
      <t>16</t>
    </r>
    <r>
      <rPr>
        <sz val="10"/>
        <rFont val="宋体"/>
        <charset val="134"/>
      </rPr>
      <t>千瓦分布式光伏发电项目</t>
    </r>
  </si>
  <si>
    <t>潘大牛</t>
  </si>
  <si>
    <r>
      <rPr>
        <sz val="10"/>
        <rFont val="宋体"/>
        <charset val="134"/>
      </rPr>
      <t>潘大牛佛山市南海区西樵镇百东南便村南朗大道</t>
    </r>
    <r>
      <rPr>
        <sz val="10"/>
        <rFont val="Times New Roman"/>
        <charset val="134"/>
      </rPr>
      <t>1</t>
    </r>
    <r>
      <rPr>
        <sz val="10"/>
        <rFont val="宋体"/>
        <charset val="134"/>
      </rPr>
      <t>号</t>
    </r>
    <r>
      <rPr>
        <sz val="10"/>
        <rFont val="Times New Roman"/>
        <charset val="134"/>
      </rPr>
      <t>4</t>
    </r>
    <r>
      <rPr>
        <sz val="10"/>
        <rFont val="宋体"/>
        <charset val="134"/>
      </rPr>
      <t>千瓦分布式光伏发电项目</t>
    </r>
  </si>
  <si>
    <t>区瑞贞</t>
  </si>
  <si>
    <r>
      <rPr>
        <sz val="10"/>
        <rFont val="宋体"/>
        <charset val="134"/>
      </rPr>
      <t>区瑞贞佛山市南海区西樵镇官山城区碧玉新村祥桂路</t>
    </r>
    <r>
      <rPr>
        <sz val="10"/>
        <rFont val="Times New Roman"/>
        <charset val="134"/>
      </rPr>
      <t>28</t>
    </r>
    <r>
      <rPr>
        <sz val="10"/>
        <rFont val="宋体"/>
        <charset val="134"/>
      </rPr>
      <t>号</t>
    </r>
    <r>
      <rPr>
        <sz val="10"/>
        <rFont val="Times New Roman"/>
        <charset val="134"/>
      </rPr>
      <t>8.64</t>
    </r>
    <r>
      <rPr>
        <sz val="10"/>
        <rFont val="宋体"/>
        <charset val="134"/>
      </rPr>
      <t>千瓦分布式光伏发电项目</t>
    </r>
  </si>
  <si>
    <t>严均全</t>
  </si>
  <si>
    <r>
      <rPr>
        <sz val="10"/>
        <rFont val="宋体"/>
        <charset val="134"/>
      </rPr>
      <t>严均全佛山市南海区狮山镇官窑永安村谭南村民小组新区三巷</t>
    </r>
    <r>
      <rPr>
        <sz val="10"/>
        <rFont val="Times New Roman"/>
        <charset val="134"/>
      </rPr>
      <t>10</t>
    </r>
    <r>
      <rPr>
        <sz val="10"/>
        <rFont val="宋体"/>
        <charset val="134"/>
      </rPr>
      <t>号</t>
    </r>
    <r>
      <rPr>
        <sz val="10"/>
        <rFont val="Times New Roman"/>
        <charset val="134"/>
      </rPr>
      <t>5</t>
    </r>
    <r>
      <rPr>
        <sz val="10"/>
        <rFont val="宋体"/>
        <charset val="134"/>
      </rPr>
      <t>千瓦分布式光伏发电项目</t>
    </r>
  </si>
  <si>
    <t>叶炳新</t>
  </si>
  <si>
    <r>
      <rPr>
        <sz val="10"/>
        <rFont val="宋体"/>
        <charset val="134"/>
      </rPr>
      <t>叶炳新佛山市南海区狮山镇山南荷溪村远景巷</t>
    </r>
    <r>
      <rPr>
        <sz val="10"/>
        <rFont val="Times New Roman"/>
        <charset val="134"/>
      </rPr>
      <t>15</t>
    </r>
    <r>
      <rPr>
        <sz val="10"/>
        <rFont val="宋体"/>
        <charset val="134"/>
      </rPr>
      <t>号</t>
    </r>
    <r>
      <rPr>
        <sz val="10"/>
        <rFont val="Times New Roman"/>
        <charset val="134"/>
      </rPr>
      <t>10</t>
    </r>
    <r>
      <rPr>
        <sz val="10"/>
        <rFont val="宋体"/>
        <charset val="134"/>
      </rPr>
      <t>千瓦分布式光伏发电项目</t>
    </r>
  </si>
  <si>
    <t>潘志财</t>
  </si>
  <si>
    <r>
      <rPr>
        <sz val="10"/>
        <rFont val="宋体"/>
        <charset val="134"/>
      </rPr>
      <t>潘志财佛山市南海区狮山镇官窑振兴北路</t>
    </r>
    <r>
      <rPr>
        <sz val="10"/>
        <rFont val="Times New Roman"/>
        <charset val="134"/>
      </rPr>
      <t>14</t>
    </r>
    <r>
      <rPr>
        <sz val="10"/>
        <rFont val="宋体"/>
        <charset val="134"/>
      </rPr>
      <t>号</t>
    </r>
    <r>
      <rPr>
        <sz val="10"/>
        <rFont val="Times New Roman"/>
        <charset val="134"/>
      </rPr>
      <t>15.9</t>
    </r>
    <r>
      <rPr>
        <sz val="10"/>
        <rFont val="宋体"/>
        <charset val="134"/>
      </rPr>
      <t>千瓦分布式光伏发电项目</t>
    </r>
  </si>
  <si>
    <t>何文新</t>
  </si>
  <si>
    <r>
      <rPr>
        <sz val="10"/>
        <rFont val="宋体"/>
        <charset val="134"/>
      </rPr>
      <t>何文新佛山市南海区九江镇沙头北村五约村兴仁里</t>
    </r>
    <r>
      <rPr>
        <sz val="10"/>
        <rFont val="Times New Roman"/>
        <charset val="134"/>
      </rPr>
      <t>11</t>
    </r>
    <r>
      <rPr>
        <sz val="10"/>
        <rFont val="宋体"/>
        <charset val="134"/>
      </rPr>
      <t>号</t>
    </r>
    <r>
      <rPr>
        <sz val="10"/>
        <rFont val="Times New Roman"/>
        <charset val="134"/>
      </rPr>
      <t>5</t>
    </r>
    <r>
      <rPr>
        <sz val="10"/>
        <rFont val="宋体"/>
        <charset val="134"/>
      </rPr>
      <t>千瓦分布式光伏发电项目</t>
    </r>
  </si>
  <si>
    <t>陈志辉</t>
  </si>
  <si>
    <r>
      <rPr>
        <sz val="10"/>
        <rFont val="宋体"/>
        <charset val="134"/>
      </rPr>
      <t>陈志辉佛山市南海区桂城街平北村六村新村东七路</t>
    </r>
    <r>
      <rPr>
        <sz val="10"/>
        <rFont val="Times New Roman"/>
        <charset val="134"/>
      </rPr>
      <t>18</t>
    </r>
    <r>
      <rPr>
        <sz val="10"/>
        <rFont val="宋体"/>
        <charset val="134"/>
      </rPr>
      <t>号</t>
    </r>
    <r>
      <rPr>
        <sz val="10"/>
        <rFont val="Times New Roman"/>
        <charset val="134"/>
      </rPr>
      <t>6</t>
    </r>
    <r>
      <rPr>
        <sz val="10"/>
        <rFont val="宋体"/>
        <charset val="134"/>
      </rPr>
      <t>千瓦分布式光伏发电项目</t>
    </r>
  </si>
  <si>
    <t>潘二苏</t>
  </si>
  <si>
    <r>
      <rPr>
        <sz val="10"/>
        <rFont val="宋体"/>
        <charset val="134"/>
      </rPr>
      <t>潘二苏佛山市南海区大沥镇水头潘村新区五巷</t>
    </r>
    <r>
      <rPr>
        <sz val="10"/>
        <rFont val="Times New Roman"/>
        <charset val="134"/>
      </rPr>
      <t>6</t>
    </r>
    <r>
      <rPr>
        <sz val="10"/>
        <rFont val="宋体"/>
        <charset val="134"/>
      </rPr>
      <t>号</t>
    </r>
    <r>
      <rPr>
        <sz val="10"/>
        <rFont val="Times New Roman"/>
        <charset val="134"/>
      </rPr>
      <t>6.24</t>
    </r>
    <r>
      <rPr>
        <sz val="10"/>
        <rFont val="宋体"/>
        <charset val="134"/>
      </rPr>
      <t>千瓦分布式光伏发电项目</t>
    </r>
  </si>
  <si>
    <t>何玉棉</t>
  </si>
  <si>
    <r>
      <rPr>
        <sz val="10"/>
        <rFont val="宋体"/>
        <charset val="134"/>
      </rPr>
      <t>何玉棉佛山市南海区西樵镇大岸村十三队贤福新村东三巷</t>
    </r>
    <r>
      <rPr>
        <sz val="10"/>
        <rFont val="Times New Roman"/>
        <charset val="134"/>
      </rPr>
      <t>7</t>
    </r>
    <r>
      <rPr>
        <sz val="10"/>
        <rFont val="宋体"/>
        <charset val="134"/>
      </rPr>
      <t>号</t>
    </r>
    <r>
      <rPr>
        <sz val="10"/>
        <rFont val="Times New Roman"/>
        <charset val="134"/>
      </rPr>
      <t>10</t>
    </r>
    <r>
      <rPr>
        <sz val="10"/>
        <rFont val="宋体"/>
        <charset val="134"/>
      </rPr>
      <t>千瓦分布式光伏发电项目</t>
    </r>
  </si>
  <si>
    <t>冯福意</t>
  </si>
  <si>
    <r>
      <rPr>
        <sz val="10"/>
        <rFont val="宋体"/>
        <charset val="134"/>
      </rPr>
      <t>冯福意佛山市南海区西樵镇大岸村十三队贤福新村东三巷</t>
    </r>
    <r>
      <rPr>
        <sz val="10"/>
        <rFont val="Times New Roman"/>
        <charset val="134"/>
      </rPr>
      <t>12</t>
    </r>
    <r>
      <rPr>
        <sz val="10"/>
        <rFont val="宋体"/>
        <charset val="134"/>
      </rPr>
      <t>号</t>
    </r>
    <r>
      <rPr>
        <sz val="10"/>
        <rFont val="Times New Roman"/>
        <charset val="134"/>
      </rPr>
      <t>10</t>
    </r>
    <r>
      <rPr>
        <sz val="10"/>
        <rFont val="宋体"/>
        <charset val="134"/>
      </rPr>
      <t>千瓦分布式光伏发电项目</t>
    </r>
  </si>
  <si>
    <t>张彩英</t>
  </si>
  <si>
    <r>
      <rPr>
        <sz val="10"/>
        <rFont val="宋体"/>
        <charset val="134"/>
      </rPr>
      <t>张彩英佛山市南海区西樵镇西岸银坑村</t>
    </r>
    <r>
      <rPr>
        <sz val="10"/>
        <rFont val="Times New Roman"/>
        <charset val="134"/>
      </rPr>
      <t>153</t>
    </r>
    <r>
      <rPr>
        <sz val="10"/>
        <rFont val="宋体"/>
        <charset val="134"/>
      </rPr>
      <t>号</t>
    </r>
    <r>
      <rPr>
        <sz val="10"/>
        <rFont val="Times New Roman"/>
        <charset val="134"/>
      </rPr>
      <t>6</t>
    </r>
    <r>
      <rPr>
        <sz val="10"/>
        <rFont val="宋体"/>
        <charset val="134"/>
      </rPr>
      <t>千瓦分布式光伏发电项目</t>
    </r>
  </si>
  <si>
    <t>梁永全</t>
  </si>
  <si>
    <r>
      <rPr>
        <sz val="10"/>
        <rFont val="宋体"/>
        <charset val="134"/>
      </rPr>
      <t>梁永全佛山市南海区桂城街道平南五斗村西坊大道</t>
    </r>
    <r>
      <rPr>
        <sz val="10"/>
        <rFont val="Times New Roman"/>
        <charset val="134"/>
      </rPr>
      <t>34</t>
    </r>
    <r>
      <rPr>
        <sz val="10"/>
        <rFont val="宋体"/>
        <charset val="134"/>
      </rPr>
      <t>号</t>
    </r>
    <r>
      <rPr>
        <sz val="10"/>
        <rFont val="Times New Roman"/>
        <charset val="134"/>
      </rPr>
      <t>17</t>
    </r>
    <r>
      <rPr>
        <sz val="10"/>
        <rFont val="宋体"/>
        <charset val="134"/>
      </rPr>
      <t>千瓦分布式光伏发电项目</t>
    </r>
  </si>
  <si>
    <t>梁伟干</t>
  </si>
  <si>
    <r>
      <rPr>
        <sz val="10"/>
        <rFont val="宋体"/>
        <charset val="134"/>
      </rPr>
      <t>梁伟干佛山市南海区西樵镇崇南斗头村德兴组竹苞里</t>
    </r>
    <r>
      <rPr>
        <sz val="10"/>
        <rFont val="Times New Roman"/>
        <charset val="134"/>
      </rPr>
      <t>21</t>
    </r>
    <r>
      <rPr>
        <sz val="10"/>
        <rFont val="宋体"/>
        <charset val="134"/>
      </rPr>
      <t>号</t>
    </r>
    <r>
      <rPr>
        <sz val="10"/>
        <rFont val="Times New Roman"/>
        <charset val="134"/>
      </rPr>
      <t>8</t>
    </r>
    <r>
      <rPr>
        <sz val="10"/>
        <rFont val="宋体"/>
        <charset val="134"/>
      </rPr>
      <t>千瓦分布式光伏发电项目</t>
    </r>
  </si>
  <si>
    <t>陆细东</t>
  </si>
  <si>
    <r>
      <rPr>
        <sz val="10"/>
        <rFont val="宋体"/>
        <charset val="134"/>
      </rPr>
      <t>陆细东佛山市南海区西樵镇官山城区大众杰三巷</t>
    </r>
    <r>
      <rPr>
        <sz val="10"/>
        <rFont val="Times New Roman"/>
        <charset val="134"/>
      </rPr>
      <t>25</t>
    </r>
    <r>
      <rPr>
        <sz val="10"/>
        <rFont val="宋体"/>
        <charset val="134"/>
      </rPr>
      <t>号</t>
    </r>
    <r>
      <rPr>
        <sz val="10"/>
        <rFont val="Times New Roman"/>
        <charset val="134"/>
      </rPr>
      <t>11.3</t>
    </r>
    <r>
      <rPr>
        <sz val="10"/>
        <rFont val="宋体"/>
        <charset val="134"/>
      </rPr>
      <t>千瓦分布式光伏发电项目</t>
    </r>
  </si>
  <si>
    <r>
      <rPr>
        <sz val="10"/>
        <rFont val="宋体"/>
        <charset val="134"/>
      </rPr>
      <t>颜显坤佛山市南海区西樵镇山根莘村二甲</t>
    </r>
    <r>
      <rPr>
        <sz val="10"/>
        <rFont val="Times New Roman"/>
        <charset val="134"/>
      </rPr>
      <t>13</t>
    </r>
    <r>
      <rPr>
        <sz val="10"/>
        <rFont val="宋体"/>
        <charset val="134"/>
      </rPr>
      <t>号</t>
    </r>
    <r>
      <rPr>
        <sz val="10"/>
        <rFont val="Times New Roman"/>
        <charset val="134"/>
      </rPr>
      <t>5</t>
    </r>
    <r>
      <rPr>
        <sz val="10"/>
        <rFont val="宋体"/>
        <charset val="134"/>
      </rPr>
      <t>千瓦分布式光伏发电项目</t>
    </r>
  </si>
  <si>
    <t>黄幼玲</t>
  </si>
  <si>
    <r>
      <rPr>
        <sz val="10"/>
        <rFont val="宋体"/>
        <charset val="134"/>
      </rPr>
      <t>黄幼玲佛山市南海区九江镇上东四路村南一队</t>
    </r>
    <r>
      <rPr>
        <sz val="10"/>
        <rFont val="Times New Roman"/>
        <charset val="134"/>
      </rPr>
      <t>381</t>
    </r>
    <r>
      <rPr>
        <sz val="10"/>
        <rFont val="宋体"/>
        <charset val="134"/>
      </rPr>
      <t>号</t>
    </r>
    <r>
      <rPr>
        <sz val="10"/>
        <rFont val="Times New Roman"/>
        <charset val="134"/>
      </rPr>
      <t>12</t>
    </r>
    <r>
      <rPr>
        <sz val="10"/>
        <rFont val="宋体"/>
        <charset val="134"/>
      </rPr>
      <t>千瓦分布式光伏发电项目</t>
    </r>
  </si>
  <si>
    <t>李国朋</t>
  </si>
  <si>
    <r>
      <rPr>
        <sz val="10"/>
        <rFont val="宋体"/>
        <charset val="134"/>
      </rPr>
      <t>李国朋佛山市南海区里水镇和顺文教路和顺花园三街六号</t>
    </r>
    <r>
      <rPr>
        <sz val="10"/>
        <rFont val="Times New Roman"/>
        <charset val="134"/>
      </rPr>
      <t>220</t>
    </r>
    <r>
      <rPr>
        <sz val="10"/>
        <rFont val="宋体"/>
        <charset val="134"/>
      </rPr>
      <t>伏</t>
    </r>
    <r>
      <rPr>
        <sz val="10"/>
        <rFont val="Times New Roman"/>
        <charset val="134"/>
      </rPr>
      <t>3</t>
    </r>
    <r>
      <rPr>
        <sz val="10"/>
        <rFont val="宋体"/>
        <charset val="134"/>
      </rPr>
      <t>千瓦分布式光伏发电项目</t>
    </r>
  </si>
  <si>
    <t>叶国良</t>
  </si>
  <si>
    <r>
      <rPr>
        <sz val="10"/>
        <rFont val="宋体"/>
        <charset val="134"/>
      </rPr>
      <t>叶国良佛山市南海区里水镇麻奢新星村东升街四巷</t>
    </r>
    <r>
      <rPr>
        <sz val="10"/>
        <rFont val="Times New Roman"/>
        <charset val="134"/>
      </rPr>
      <t>5</t>
    </r>
    <r>
      <rPr>
        <sz val="10"/>
        <rFont val="宋体"/>
        <charset val="134"/>
      </rPr>
      <t>号</t>
    </r>
    <r>
      <rPr>
        <sz val="10"/>
        <rFont val="Times New Roman"/>
        <charset val="134"/>
      </rPr>
      <t>220</t>
    </r>
    <r>
      <rPr>
        <sz val="10"/>
        <rFont val="宋体"/>
        <charset val="134"/>
      </rPr>
      <t>伏</t>
    </r>
    <r>
      <rPr>
        <sz val="10"/>
        <rFont val="Times New Roman"/>
        <charset val="134"/>
      </rPr>
      <t>7.5</t>
    </r>
    <r>
      <rPr>
        <sz val="10"/>
        <rFont val="宋体"/>
        <charset val="134"/>
      </rPr>
      <t>千瓦分布式光伏发电项目</t>
    </r>
  </si>
  <si>
    <t>陈锦波</t>
  </si>
  <si>
    <r>
      <rPr>
        <sz val="10"/>
        <rFont val="宋体"/>
        <charset val="134"/>
      </rPr>
      <t>陈锦波佛山市南海平洲平南梅园新屋北街六巷一号</t>
    </r>
    <r>
      <rPr>
        <sz val="10"/>
        <rFont val="Times New Roman"/>
        <charset val="134"/>
      </rPr>
      <t>7</t>
    </r>
    <r>
      <rPr>
        <sz val="10"/>
        <rFont val="宋体"/>
        <charset val="134"/>
      </rPr>
      <t>千瓦分布式光伏发电项目</t>
    </r>
  </si>
  <si>
    <t>黎活千</t>
  </si>
  <si>
    <r>
      <rPr>
        <sz val="10"/>
        <rFont val="宋体"/>
        <charset val="134"/>
      </rPr>
      <t>黎活千广东省佛山市南海区大沥镇雅瑶上亨村北区五巷</t>
    </r>
    <r>
      <rPr>
        <sz val="10"/>
        <rFont val="Times New Roman"/>
        <charset val="134"/>
      </rPr>
      <t>17</t>
    </r>
    <r>
      <rPr>
        <sz val="10"/>
        <rFont val="宋体"/>
        <charset val="134"/>
      </rPr>
      <t>号</t>
    </r>
    <r>
      <rPr>
        <sz val="10"/>
        <rFont val="Times New Roman"/>
        <charset val="134"/>
      </rPr>
      <t>8</t>
    </r>
    <r>
      <rPr>
        <sz val="10"/>
        <rFont val="宋体"/>
        <charset val="134"/>
      </rPr>
      <t>千瓦分布式光伏发电项目</t>
    </r>
  </si>
  <si>
    <t>广东坚美铝型材厂（集团）有限公司屋顶光伏发电系统项目</t>
  </si>
  <si>
    <t>厂房</t>
  </si>
  <si>
    <t>谢奕飞</t>
  </si>
  <si>
    <r>
      <rPr>
        <sz val="10"/>
        <rFont val="宋体"/>
        <charset val="134"/>
      </rPr>
      <t>谢奕飞佛山市南海区西樵镇大同显岗北方公园</t>
    </r>
    <r>
      <rPr>
        <sz val="10"/>
        <rFont val="Times New Roman"/>
        <charset val="134"/>
      </rPr>
      <t>4</t>
    </r>
    <r>
      <rPr>
        <sz val="10"/>
        <rFont val="宋体"/>
        <charset val="134"/>
      </rPr>
      <t>号</t>
    </r>
    <r>
      <rPr>
        <sz val="10"/>
        <rFont val="Times New Roman"/>
        <charset val="134"/>
      </rPr>
      <t>10.5</t>
    </r>
    <r>
      <rPr>
        <sz val="10"/>
        <rFont val="宋体"/>
        <charset val="134"/>
      </rPr>
      <t>千瓦分布式光伏发电项目</t>
    </r>
  </si>
  <si>
    <t>李卫民</t>
  </si>
  <si>
    <r>
      <rPr>
        <sz val="10"/>
        <rFont val="宋体"/>
        <charset val="134"/>
      </rPr>
      <t>李卫民佛山市南海区罗村街道寨边三队叶家街北七巷</t>
    </r>
    <r>
      <rPr>
        <sz val="10"/>
        <rFont val="Times New Roman"/>
        <charset val="134"/>
      </rPr>
      <t>3</t>
    </r>
    <r>
      <rPr>
        <sz val="10"/>
        <rFont val="宋体"/>
        <charset val="134"/>
      </rPr>
      <t>号</t>
    </r>
    <r>
      <rPr>
        <sz val="10"/>
        <rFont val="Times New Roman"/>
        <charset val="134"/>
      </rPr>
      <t>3</t>
    </r>
    <r>
      <rPr>
        <sz val="10"/>
        <rFont val="宋体"/>
        <charset val="134"/>
      </rPr>
      <t>千瓦分布式光伏发电项目</t>
    </r>
  </si>
  <si>
    <t>黄锡权</t>
  </si>
  <si>
    <r>
      <rPr>
        <sz val="10"/>
        <rFont val="宋体"/>
        <charset val="134"/>
      </rPr>
      <t>黄锡权佛山市南海区罗村街道罗村社区中布三队西五巷</t>
    </r>
    <r>
      <rPr>
        <sz val="10"/>
        <rFont val="Times New Roman"/>
        <charset val="134"/>
      </rPr>
      <t>9</t>
    </r>
    <r>
      <rPr>
        <sz val="10"/>
        <rFont val="宋体"/>
        <charset val="134"/>
      </rPr>
      <t>号</t>
    </r>
    <r>
      <rPr>
        <sz val="10"/>
        <rFont val="Times New Roman"/>
        <charset val="134"/>
      </rPr>
      <t>8</t>
    </r>
    <r>
      <rPr>
        <sz val="10"/>
        <rFont val="宋体"/>
        <charset val="134"/>
      </rPr>
      <t>千瓦分布式光伏发电项目</t>
    </r>
  </si>
  <si>
    <t>刘彩香</t>
  </si>
  <si>
    <r>
      <rPr>
        <sz val="10"/>
        <rFont val="宋体"/>
        <charset val="134"/>
      </rPr>
      <t>刘彩香佛山市南海区西樵镇大岸十队新村</t>
    </r>
    <r>
      <rPr>
        <sz val="10"/>
        <rFont val="Times New Roman"/>
        <charset val="134"/>
      </rPr>
      <t>2</t>
    </r>
    <r>
      <rPr>
        <sz val="10"/>
        <rFont val="宋体"/>
        <charset val="134"/>
      </rPr>
      <t>号</t>
    </r>
    <r>
      <rPr>
        <sz val="10"/>
        <rFont val="Times New Roman"/>
        <charset val="134"/>
      </rPr>
      <t>15</t>
    </r>
    <r>
      <rPr>
        <sz val="10"/>
        <rFont val="宋体"/>
        <charset val="134"/>
      </rPr>
      <t>千瓦分布式光伏发电项目</t>
    </r>
  </si>
  <si>
    <t>关达成</t>
  </si>
  <si>
    <r>
      <rPr>
        <sz val="10"/>
        <rFont val="宋体"/>
        <charset val="134"/>
      </rPr>
      <t>关达成佛山市南海区九江镇新龙村新涌村小组新涌三队</t>
    </r>
    <r>
      <rPr>
        <sz val="10"/>
        <rFont val="Times New Roman"/>
        <charset val="134"/>
      </rPr>
      <t>88</t>
    </r>
    <r>
      <rPr>
        <sz val="10"/>
        <rFont val="宋体"/>
        <charset val="134"/>
      </rPr>
      <t>号</t>
    </r>
    <r>
      <rPr>
        <sz val="10"/>
        <rFont val="Times New Roman"/>
        <charset val="134"/>
      </rPr>
      <t>10</t>
    </r>
    <r>
      <rPr>
        <sz val="10"/>
        <rFont val="宋体"/>
        <charset val="134"/>
      </rPr>
      <t>千瓦分布式光伏发电项目</t>
    </r>
  </si>
  <si>
    <t>崔志新</t>
  </si>
  <si>
    <r>
      <rPr>
        <sz val="10"/>
        <rFont val="宋体"/>
        <charset val="134"/>
      </rPr>
      <t>崔志新佛山市南海区九江镇沙头石江夏江村高胡一巷</t>
    </r>
    <r>
      <rPr>
        <sz val="10"/>
        <rFont val="Times New Roman"/>
        <charset val="134"/>
      </rPr>
      <t>3</t>
    </r>
    <r>
      <rPr>
        <sz val="10"/>
        <rFont val="宋体"/>
        <charset val="134"/>
      </rPr>
      <t>号</t>
    </r>
    <r>
      <rPr>
        <sz val="10"/>
        <rFont val="Times New Roman"/>
        <charset val="134"/>
      </rPr>
      <t>12</t>
    </r>
    <r>
      <rPr>
        <sz val="10"/>
        <rFont val="宋体"/>
        <charset val="134"/>
      </rPr>
      <t>千瓦分布式光伏发电项目</t>
    </r>
  </si>
  <si>
    <t>陈永祥</t>
  </si>
  <si>
    <r>
      <rPr>
        <sz val="10"/>
        <rFont val="宋体"/>
        <charset val="134"/>
      </rPr>
      <t>陈永祥佛山市南海区西樵镇显岗东方村东南组升豆巷横巷</t>
    </r>
    <r>
      <rPr>
        <sz val="10"/>
        <rFont val="Times New Roman"/>
        <charset val="134"/>
      </rPr>
      <t>-2</t>
    </r>
    <r>
      <rPr>
        <sz val="10"/>
        <rFont val="宋体"/>
        <charset val="134"/>
      </rPr>
      <t>号</t>
    </r>
    <r>
      <rPr>
        <sz val="10"/>
        <rFont val="Times New Roman"/>
        <charset val="134"/>
      </rPr>
      <t>10</t>
    </r>
    <r>
      <rPr>
        <sz val="10"/>
        <rFont val="宋体"/>
        <charset val="134"/>
      </rPr>
      <t>千瓦分布式光伏发电项目</t>
    </r>
  </si>
  <si>
    <t>阿兹米特汽配（佛山）有限公司光伏发电项目</t>
  </si>
  <si>
    <t>钟锦絮</t>
  </si>
  <si>
    <r>
      <rPr>
        <sz val="10"/>
        <rFont val="宋体"/>
        <charset val="134"/>
      </rPr>
      <t>钟锦絮佛山市南海区大沥镇凤池小布新区七巷</t>
    </r>
    <r>
      <rPr>
        <sz val="10"/>
        <rFont val="Times New Roman"/>
        <charset val="134"/>
      </rPr>
      <t>11</t>
    </r>
    <r>
      <rPr>
        <sz val="10"/>
        <rFont val="宋体"/>
        <charset val="134"/>
      </rPr>
      <t>号</t>
    </r>
    <r>
      <rPr>
        <sz val="10"/>
        <rFont val="Times New Roman"/>
        <charset val="134"/>
      </rPr>
      <t>6.75</t>
    </r>
    <r>
      <rPr>
        <sz val="10"/>
        <rFont val="宋体"/>
        <charset val="134"/>
      </rPr>
      <t>千瓦光伏发电项目</t>
    </r>
  </si>
  <si>
    <t>林志佳</t>
  </si>
  <si>
    <r>
      <rPr>
        <sz val="10"/>
        <rFont val="宋体"/>
        <charset val="134"/>
      </rPr>
      <t>林志佳佛山市南海区大沥镇雅瑶罗城村村前十巷</t>
    </r>
    <r>
      <rPr>
        <sz val="10"/>
        <rFont val="Times New Roman"/>
        <charset val="134"/>
      </rPr>
      <t>4</t>
    </r>
    <r>
      <rPr>
        <sz val="10"/>
        <rFont val="宋体"/>
        <charset val="134"/>
      </rPr>
      <t>号</t>
    </r>
    <r>
      <rPr>
        <sz val="10"/>
        <rFont val="Times New Roman"/>
        <charset val="134"/>
      </rPr>
      <t>6</t>
    </r>
    <r>
      <rPr>
        <sz val="10"/>
        <rFont val="宋体"/>
        <charset val="134"/>
      </rPr>
      <t>千瓦分布式光伏发电项目</t>
    </r>
  </si>
  <si>
    <t>谢章广</t>
  </si>
  <si>
    <r>
      <rPr>
        <sz val="10"/>
        <rFont val="宋体"/>
        <charset val="134"/>
      </rPr>
      <t>谢章广佛山市南海区西樵镇江浦东路</t>
    </r>
    <r>
      <rPr>
        <sz val="10"/>
        <rFont val="Times New Roman"/>
        <charset val="134"/>
      </rPr>
      <t>51</t>
    </r>
    <r>
      <rPr>
        <sz val="10"/>
        <rFont val="宋体"/>
        <charset val="134"/>
      </rPr>
      <t>号碧玉豪庭芳翠园</t>
    </r>
    <r>
      <rPr>
        <sz val="10"/>
        <rFont val="Times New Roman"/>
        <charset val="134"/>
      </rPr>
      <t>1</t>
    </r>
    <r>
      <rPr>
        <sz val="10"/>
        <rFont val="宋体"/>
        <charset val="134"/>
      </rPr>
      <t>座</t>
    </r>
    <r>
      <rPr>
        <sz val="10"/>
        <rFont val="Times New Roman"/>
        <charset val="134"/>
      </rPr>
      <t>605</t>
    </r>
    <r>
      <rPr>
        <sz val="10"/>
        <rFont val="宋体"/>
        <charset val="134"/>
      </rPr>
      <t>房</t>
    </r>
    <r>
      <rPr>
        <sz val="10"/>
        <rFont val="Times New Roman"/>
        <charset val="134"/>
      </rPr>
      <t>3</t>
    </r>
    <r>
      <rPr>
        <sz val="10"/>
        <rFont val="宋体"/>
        <charset val="134"/>
      </rPr>
      <t>千瓦分布式光伏发电项目</t>
    </r>
  </si>
  <si>
    <t>邓伟成</t>
  </si>
  <si>
    <r>
      <rPr>
        <sz val="10"/>
        <rFont val="宋体"/>
        <charset val="134"/>
      </rPr>
      <t>邓伟成佛山市南海区大沥镇沥中邓西村北五巷下巷</t>
    </r>
    <r>
      <rPr>
        <sz val="10"/>
        <rFont val="Times New Roman"/>
        <charset val="134"/>
      </rPr>
      <t>2</t>
    </r>
    <r>
      <rPr>
        <sz val="10"/>
        <rFont val="宋体"/>
        <charset val="134"/>
      </rPr>
      <t>号</t>
    </r>
    <r>
      <rPr>
        <sz val="10"/>
        <rFont val="Times New Roman"/>
        <charset val="134"/>
      </rPr>
      <t>5</t>
    </r>
    <r>
      <rPr>
        <sz val="10"/>
        <rFont val="宋体"/>
        <charset val="134"/>
      </rPr>
      <t>千瓦分布式光伏发电项目</t>
    </r>
  </si>
  <si>
    <t>邓荣基</t>
  </si>
  <si>
    <r>
      <rPr>
        <sz val="10"/>
        <rFont val="宋体"/>
        <charset val="134"/>
      </rPr>
      <t>邓荣基南海区大沥沥中邓南村新区二路</t>
    </r>
    <r>
      <rPr>
        <sz val="10"/>
        <rFont val="Times New Roman"/>
        <charset val="134"/>
      </rPr>
      <t>4</t>
    </r>
    <r>
      <rPr>
        <sz val="10"/>
        <rFont val="宋体"/>
        <charset val="134"/>
      </rPr>
      <t>号</t>
    </r>
    <r>
      <rPr>
        <sz val="10"/>
        <rFont val="Times New Roman"/>
        <charset val="134"/>
      </rPr>
      <t>5</t>
    </r>
    <r>
      <rPr>
        <sz val="10"/>
        <rFont val="宋体"/>
        <charset val="134"/>
      </rPr>
      <t>千瓦分布式光伏发电项目</t>
    </r>
  </si>
  <si>
    <t>钟竞飞</t>
  </si>
  <si>
    <r>
      <rPr>
        <sz val="10"/>
        <rFont val="宋体"/>
        <charset val="134"/>
      </rPr>
      <t>钟竞飞佛山市南海区大沥镇凤池小布村新区四巷</t>
    </r>
    <r>
      <rPr>
        <sz val="10"/>
        <rFont val="Times New Roman"/>
        <charset val="134"/>
      </rPr>
      <t>5</t>
    </r>
    <r>
      <rPr>
        <sz val="10"/>
        <rFont val="宋体"/>
        <charset val="134"/>
      </rPr>
      <t>号</t>
    </r>
    <r>
      <rPr>
        <sz val="10"/>
        <rFont val="Times New Roman"/>
        <charset val="134"/>
      </rPr>
      <t>5</t>
    </r>
    <r>
      <rPr>
        <sz val="10"/>
        <rFont val="宋体"/>
        <charset val="134"/>
      </rPr>
      <t>千瓦分布式光伏发电项目</t>
    </r>
  </si>
  <si>
    <t>曾志达</t>
  </si>
  <si>
    <r>
      <rPr>
        <sz val="10"/>
        <rFont val="宋体"/>
        <charset val="134"/>
      </rPr>
      <t>曾志达佛山市南海区大沥镇沥北抱伦村东华街北七巷</t>
    </r>
    <r>
      <rPr>
        <sz val="10"/>
        <rFont val="Times New Roman"/>
        <charset val="134"/>
      </rPr>
      <t>5</t>
    </r>
    <r>
      <rPr>
        <sz val="10"/>
        <rFont val="宋体"/>
        <charset val="134"/>
      </rPr>
      <t>号</t>
    </r>
    <r>
      <rPr>
        <sz val="10"/>
        <rFont val="Times New Roman"/>
        <charset val="134"/>
      </rPr>
      <t>7</t>
    </r>
    <r>
      <rPr>
        <sz val="10"/>
        <rFont val="宋体"/>
        <charset val="134"/>
      </rPr>
      <t>千瓦分布式光伏发电项目</t>
    </r>
  </si>
  <si>
    <t>陈秀玲</t>
  </si>
  <si>
    <r>
      <rPr>
        <sz val="10"/>
        <rFont val="宋体"/>
        <charset val="134"/>
      </rPr>
      <t>陈秀玲佛山市南海区大沥沥西三村新区东二路</t>
    </r>
    <r>
      <rPr>
        <sz val="10"/>
        <rFont val="Times New Roman"/>
        <charset val="134"/>
      </rPr>
      <t>2</t>
    </r>
    <r>
      <rPr>
        <sz val="10"/>
        <rFont val="宋体"/>
        <charset val="134"/>
      </rPr>
      <t>号</t>
    </r>
    <r>
      <rPr>
        <sz val="10"/>
        <rFont val="Times New Roman"/>
        <charset val="134"/>
      </rPr>
      <t>5.3</t>
    </r>
    <r>
      <rPr>
        <sz val="10"/>
        <rFont val="宋体"/>
        <charset val="134"/>
      </rPr>
      <t>千瓦分布式光伏发电项目</t>
    </r>
  </si>
  <si>
    <t>范志恒</t>
  </si>
  <si>
    <r>
      <rPr>
        <sz val="10"/>
        <rFont val="宋体"/>
        <charset val="134"/>
      </rPr>
      <t>范志恒佛山市南海区大沥镇钟边北二村</t>
    </r>
    <r>
      <rPr>
        <sz val="10"/>
        <rFont val="Times New Roman"/>
        <charset val="134"/>
      </rPr>
      <t>39</t>
    </r>
    <r>
      <rPr>
        <sz val="10"/>
        <rFont val="宋体"/>
        <charset val="134"/>
      </rPr>
      <t>号</t>
    </r>
    <r>
      <rPr>
        <sz val="10"/>
        <rFont val="Times New Roman"/>
        <charset val="134"/>
      </rPr>
      <t>19</t>
    </r>
    <r>
      <rPr>
        <sz val="10"/>
        <rFont val="宋体"/>
        <charset val="134"/>
      </rPr>
      <t>千瓦分布式光伏发电项目</t>
    </r>
  </si>
  <si>
    <t>仇锐佳</t>
  </si>
  <si>
    <r>
      <rPr>
        <sz val="10"/>
        <rFont val="宋体"/>
        <charset val="134"/>
      </rPr>
      <t>仇锐佳佛山市南海区大沥镇奇槎勒竹口东村东街九巷</t>
    </r>
    <r>
      <rPr>
        <sz val="10"/>
        <rFont val="Times New Roman"/>
        <charset val="134"/>
      </rPr>
      <t>8</t>
    </r>
    <r>
      <rPr>
        <sz val="10"/>
        <rFont val="宋体"/>
        <charset val="134"/>
      </rPr>
      <t>号</t>
    </r>
    <r>
      <rPr>
        <sz val="10"/>
        <rFont val="Times New Roman"/>
        <charset val="134"/>
      </rPr>
      <t>15</t>
    </r>
    <r>
      <rPr>
        <sz val="10"/>
        <rFont val="宋体"/>
        <charset val="134"/>
      </rPr>
      <t>千瓦分布式光伏发电项目</t>
    </r>
  </si>
  <si>
    <t>曹湛淮</t>
  </si>
  <si>
    <r>
      <rPr>
        <sz val="10"/>
        <rFont val="宋体"/>
        <charset val="134"/>
      </rPr>
      <t>曹湛淮佛山市南海区大沥镇曹边滘南桥北新区五巷</t>
    </r>
    <r>
      <rPr>
        <sz val="10"/>
        <rFont val="Times New Roman"/>
        <charset val="134"/>
      </rPr>
      <t>4</t>
    </r>
    <r>
      <rPr>
        <sz val="10"/>
        <rFont val="宋体"/>
        <charset val="134"/>
      </rPr>
      <t>号</t>
    </r>
    <r>
      <rPr>
        <sz val="10"/>
        <rFont val="Times New Roman"/>
        <charset val="134"/>
      </rPr>
      <t>10</t>
    </r>
    <r>
      <rPr>
        <sz val="10"/>
        <rFont val="宋体"/>
        <charset val="134"/>
      </rPr>
      <t>千瓦分布式光伏发电项目</t>
    </r>
  </si>
  <si>
    <t>卢建霞</t>
  </si>
  <si>
    <r>
      <rPr>
        <sz val="10"/>
        <rFont val="宋体"/>
        <charset val="134"/>
      </rPr>
      <t>卢建霞佛山市南海区盐步东秀南边村</t>
    </r>
    <r>
      <rPr>
        <sz val="10"/>
        <rFont val="Times New Roman"/>
        <charset val="134"/>
      </rPr>
      <t>98</t>
    </r>
    <r>
      <rPr>
        <sz val="10"/>
        <rFont val="宋体"/>
        <charset val="134"/>
      </rPr>
      <t>号</t>
    </r>
    <r>
      <rPr>
        <sz val="10"/>
        <rFont val="Times New Roman"/>
        <charset val="134"/>
      </rPr>
      <t>8.6</t>
    </r>
    <r>
      <rPr>
        <sz val="10"/>
        <rFont val="宋体"/>
        <charset val="134"/>
      </rPr>
      <t>千瓦分布式光伏发电项目</t>
    </r>
  </si>
  <si>
    <t>黄干权</t>
  </si>
  <si>
    <r>
      <rPr>
        <sz val="10"/>
        <rFont val="宋体"/>
        <charset val="134"/>
      </rPr>
      <t>黄干权佛山市南海区大沥沥北良南八巷</t>
    </r>
    <r>
      <rPr>
        <sz val="10"/>
        <rFont val="Times New Roman"/>
        <charset val="134"/>
      </rPr>
      <t>16</t>
    </r>
    <r>
      <rPr>
        <sz val="10"/>
        <rFont val="宋体"/>
        <charset val="134"/>
      </rPr>
      <t>号</t>
    </r>
    <r>
      <rPr>
        <sz val="10"/>
        <rFont val="Times New Roman"/>
        <charset val="134"/>
      </rPr>
      <t>13</t>
    </r>
    <r>
      <rPr>
        <sz val="10"/>
        <rFont val="宋体"/>
        <charset val="134"/>
      </rPr>
      <t>千瓦分布式光伏发电项目</t>
    </r>
  </si>
  <si>
    <t>邝锐全</t>
  </si>
  <si>
    <r>
      <rPr>
        <sz val="10"/>
        <rFont val="宋体"/>
        <charset val="134"/>
      </rPr>
      <t>邝锐全佛山市南海区大沥镇钟边新城村新区一路</t>
    </r>
    <r>
      <rPr>
        <sz val="10"/>
        <rFont val="Times New Roman"/>
        <charset val="134"/>
      </rPr>
      <t>11</t>
    </r>
    <r>
      <rPr>
        <sz val="10"/>
        <rFont val="宋体"/>
        <charset val="134"/>
      </rPr>
      <t>号</t>
    </r>
    <r>
      <rPr>
        <sz val="10"/>
        <rFont val="Times New Roman"/>
        <charset val="134"/>
      </rPr>
      <t>380</t>
    </r>
    <r>
      <rPr>
        <sz val="10"/>
        <rFont val="宋体"/>
        <charset val="134"/>
      </rPr>
      <t>伏</t>
    </r>
    <r>
      <rPr>
        <sz val="10"/>
        <rFont val="Times New Roman"/>
        <charset val="134"/>
      </rPr>
      <t>5.67</t>
    </r>
    <r>
      <rPr>
        <sz val="10"/>
        <rFont val="宋体"/>
        <charset val="134"/>
      </rPr>
      <t>千瓦分布式光伏发电项目</t>
    </r>
  </si>
  <si>
    <t>钟燕芳</t>
  </si>
  <si>
    <r>
      <rPr>
        <sz val="10"/>
        <rFont val="宋体"/>
        <charset val="134"/>
      </rPr>
      <t>钟燕芳佛山市南海区大沥镇钟边铁村新区四路</t>
    </r>
    <r>
      <rPr>
        <sz val="10"/>
        <rFont val="Times New Roman"/>
        <charset val="134"/>
      </rPr>
      <t>2</t>
    </r>
    <r>
      <rPr>
        <sz val="10"/>
        <rFont val="宋体"/>
        <charset val="134"/>
      </rPr>
      <t>号</t>
    </r>
    <r>
      <rPr>
        <sz val="10"/>
        <rFont val="Times New Roman"/>
        <charset val="134"/>
      </rPr>
      <t>5</t>
    </r>
    <r>
      <rPr>
        <sz val="10"/>
        <rFont val="宋体"/>
        <charset val="134"/>
      </rPr>
      <t>千瓦分布式光伏发电项目</t>
    </r>
  </si>
  <si>
    <t>原镜坤</t>
  </si>
  <si>
    <r>
      <rPr>
        <sz val="10"/>
        <rFont val="宋体"/>
        <charset val="134"/>
      </rPr>
      <t>原镜坤佛山市南海区大沥镇盐步河西颜边村北方围</t>
    </r>
    <r>
      <rPr>
        <sz val="10"/>
        <rFont val="Times New Roman"/>
        <charset val="134"/>
      </rPr>
      <t>7</t>
    </r>
    <r>
      <rPr>
        <sz val="10"/>
        <rFont val="宋体"/>
        <charset val="134"/>
      </rPr>
      <t>号之二</t>
    </r>
    <r>
      <rPr>
        <sz val="10"/>
        <rFont val="Times New Roman"/>
        <charset val="134"/>
      </rPr>
      <t>10</t>
    </r>
    <r>
      <rPr>
        <sz val="10"/>
        <rFont val="宋体"/>
        <charset val="134"/>
      </rPr>
      <t>千瓦分布式光伏发电项目</t>
    </r>
  </si>
  <si>
    <t>杜焯威</t>
  </si>
  <si>
    <r>
      <rPr>
        <sz val="10"/>
        <rFont val="宋体"/>
        <charset val="134"/>
      </rPr>
      <t>杜焯威佛山市南海区大沥镇盐步河西大基尾村东</t>
    </r>
    <r>
      <rPr>
        <sz val="10"/>
        <rFont val="Times New Roman"/>
        <charset val="134"/>
      </rPr>
      <t>64</t>
    </r>
    <r>
      <rPr>
        <sz val="10"/>
        <rFont val="宋体"/>
        <charset val="134"/>
      </rPr>
      <t>号之一</t>
    </r>
    <r>
      <rPr>
        <sz val="10"/>
        <rFont val="Times New Roman"/>
        <charset val="134"/>
      </rPr>
      <t>12</t>
    </r>
    <r>
      <rPr>
        <sz val="10"/>
        <rFont val="宋体"/>
        <charset val="134"/>
      </rPr>
      <t>千瓦分布式光伏发电项目</t>
    </r>
  </si>
  <si>
    <t>刘凯声</t>
  </si>
  <si>
    <r>
      <rPr>
        <sz val="10"/>
        <rFont val="宋体"/>
        <charset val="134"/>
      </rPr>
      <t>刘凯声佛山市南海区大沥镇太平石步三村新区二街</t>
    </r>
    <r>
      <rPr>
        <sz val="10"/>
        <rFont val="Times New Roman"/>
        <charset val="134"/>
      </rPr>
      <t>8</t>
    </r>
    <r>
      <rPr>
        <sz val="10"/>
        <rFont val="宋体"/>
        <charset val="134"/>
      </rPr>
      <t>号</t>
    </r>
    <r>
      <rPr>
        <sz val="10"/>
        <rFont val="Times New Roman"/>
        <charset val="134"/>
      </rPr>
      <t>6.16</t>
    </r>
    <r>
      <rPr>
        <sz val="10"/>
        <rFont val="宋体"/>
        <charset val="134"/>
      </rPr>
      <t>千瓦分布式光伏发电项目</t>
    </r>
  </si>
  <si>
    <t>陈柏峰</t>
  </si>
  <si>
    <r>
      <rPr>
        <sz val="10"/>
        <rFont val="宋体"/>
        <charset val="134"/>
      </rPr>
      <t>陈柏峰广东省佛山市南海区大沥镇水头陈村新区三巷</t>
    </r>
    <r>
      <rPr>
        <sz val="10"/>
        <rFont val="Times New Roman"/>
        <charset val="134"/>
      </rPr>
      <t>8</t>
    </r>
    <r>
      <rPr>
        <sz val="10"/>
        <rFont val="宋体"/>
        <charset val="134"/>
      </rPr>
      <t>号</t>
    </r>
    <r>
      <rPr>
        <sz val="10"/>
        <rFont val="Times New Roman"/>
        <charset val="134"/>
      </rPr>
      <t>(</t>
    </r>
    <r>
      <rPr>
        <sz val="10"/>
        <rFont val="宋体"/>
        <charset val="134"/>
      </rPr>
      <t>陈伟开</t>
    </r>
    <r>
      <rPr>
        <sz val="10"/>
        <rFont val="Times New Roman"/>
        <charset val="134"/>
      </rPr>
      <t>)</t>
    </r>
  </si>
  <si>
    <t>陈国然</t>
  </si>
  <si>
    <r>
      <rPr>
        <sz val="10"/>
        <rFont val="宋体"/>
        <charset val="134"/>
      </rPr>
      <t>陈国然佛山市南海区西樵镇显岗村南三村民小组南方村南方大道</t>
    </r>
    <r>
      <rPr>
        <sz val="10"/>
        <rFont val="Times New Roman"/>
        <charset val="134"/>
      </rPr>
      <t>8</t>
    </r>
    <r>
      <rPr>
        <sz val="10"/>
        <rFont val="宋体"/>
        <charset val="134"/>
      </rPr>
      <t>号</t>
    </r>
    <r>
      <rPr>
        <sz val="10"/>
        <rFont val="Times New Roman"/>
        <charset val="134"/>
      </rPr>
      <t>24.5</t>
    </r>
    <r>
      <rPr>
        <sz val="10"/>
        <rFont val="宋体"/>
        <charset val="134"/>
      </rPr>
      <t>千瓦分布式光伏发电项目</t>
    </r>
  </si>
  <si>
    <t>李亮棉</t>
  </si>
  <si>
    <r>
      <rPr>
        <sz val="10"/>
        <rFont val="宋体"/>
        <charset val="134"/>
      </rPr>
      <t>李亮棉佛山市南海区九江镇沙头夏江村白屋五巷</t>
    </r>
    <r>
      <rPr>
        <sz val="10"/>
        <rFont val="Times New Roman"/>
        <charset val="134"/>
      </rPr>
      <t>13</t>
    </r>
    <r>
      <rPr>
        <sz val="10"/>
        <rFont val="宋体"/>
        <charset val="134"/>
      </rPr>
      <t>号</t>
    </r>
    <r>
      <rPr>
        <sz val="10"/>
        <rFont val="Times New Roman"/>
        <charset val="134"/>
      </rPr>
      <t>14</t>
    </r>
    <r>
      <rPr>
        <sz val="10"/>
        <rFont val="宋体"/>
        <charset val="134"/>
      </rPr>
      <t>千瓦分布式光伏发电项目</t>
    </r>
  </si>
  <si>
    <t>程月葵</t>
  </si>
  <si>
    <r>
      <rPr>
        <sz val="10"/>
        <rFont val="宋体"/>
        <charset val="134"/>
      </rPr>
      <t>程月葵佛山市南海区西樵镇官山城区登山大道桂花新村一巷</t>
    </r>
    <r>
      <rPr>
        <sz val="10"/>
        <rFont val="Times New Roman"/>
        <charset val="134"/>
      </rPr>
      <t>11</t>
    </r>
    <r>
      <rPr>
        <sz val="10"/>
        <rFont val="宋体"/>
        <charset val="134"/>
      </rPr>
      <t>号</t>
    </r>
    <r>
      <rPr>
        <sz val="10"/>
        <rFont val="Times New Roman"/>
        <charset val="134"/>
      </rPr>
      <t>5.6</t>
    </r>
    <r>
      <rPr>
        <sz val="10"/>
        <rFont val="宋体"/>
        <charset val="134"/>
      </rPr>
      <t>千瓦分布式光伏发电项目</t>
    </r>
  </si>
  <si>
    <r>
      <rPr>
        <sz val="10"/>
        <rFont val="宋体"/>
        <charset val="134"/>
      </rPr>
      <t>陈维珍佛山市南海区西樵镇显岗大道</t>
    </r>
    <r>
      <rPr>
        <sz val="10"/>
        <rFont val="Times New Roman"/>
        <charset val="134"/>
      </rPr>
      <t>19</t>
    </r>
    <r>
      <rPr>
        <sz val="10"/>
        <rFont val="宋体"/>
        <charset val="134"/>
      </rPr>
      <t>号</t>
    </r>
    <r>
      <rPr>
        <sz val="10"/>
        <rFont val="Times New Roman"/>
        <charset val="134"/>
      </rPr>
      <t>13</t>
    </r>
    <r>
      <rPr>
        <sz val="10"/>
        <rFont val="宋体"/>
        <charset val="134"/>
      </rPr>
      <t>千瓦分布式光伏发电项目</t>
    </r>
  </si>
  <si>
    <t>陈志江</t>
  </si>
  <si>
    <r>
      <rPr>
        <sz val="10"/>
        <rFont val="宋体"/>
        <charset val="134"/>
      </rPr>
      <t>陈志江佛山市南海区西樵镇西樵路边陈新村十巷</t>
    </r>
    <r>
      <rPr>
        <sz val="10"/>
        <rFont val="Times New Roman"/>
        <charset val="134"/>
      </rPr>
      <t>53</t>
    </r>
    <r>
      <rPr>
        <sz val="10"/>
        <rFont val="宋体"/>
        <charset val="134"/>
      </rPr>
      <t>号</t>
    </r>
    <r>
      <rPr>
        <sz val="10"/>
        <rFont val="Times New Roman"/>
        <charset val="134"/>
      </rPr>
      <t>16.695</t>
    </r>
    <r>
      <rPr>
        <sz val="10"/>
        <rFont val="宋体"/>
        <charset val="134"/>
      </rPr>
      <t>千瓦分布式光伏发电项目</t>
    </r>
  </si>
  <si>
    <t>谢奕听</t>
  </si>
  <si>
    <r>
      <rPr>
        <sz val="10"/>
        <rFont val="宋体"/>
        <charset val="134"/>
      </rPr>
      <t>谢奕听佛山市南海区西樵镇显岗北方村公园旁边</t>
    </r>
    <r>
      <rPr>
        <sz val="10"/>
        <rFont val="Times New Roman"/>
        <charset val="134"/>
      </rPr>
      <t>6</t>
    </r>
    <r>
      <rPr>
        <sz val="10"/>
        <rFont val="宋体"/>
        <charset val="134"/>
      </rPr>
      <t>号</t>
    </r>
    <r>
      <rPr>
        <sz val="10"/>
        <rFont val="Times New Roman"/>
        <charset val="134"/>
      </rPr>
      <t>20</t>
    </r>
    <r>
      <rPr>
        <sz val="10"/>
        <rFont val="宋体"/>
        <charset val="134"/>
      </rPr>
      <t>千瓦分布式光伏发电项目</t>
    </r>
  </si>
  <si>
    <t>李健安</t>
  </si>
  <si>
    <r>
      <rPr>
        <sz val="10"/>
        <rFont val="宋体"/>
        <charset val="134"/>
      </rPr>
      <t>李健安佛山市南海区西樵镇儒溪上儒村赵家三巷</t>
    </r>
    <r>
      <rPr>
        <sz val="10"/>
        <rFont val="Times New Roman"/>
        <charset val="134"/>
      </rPr>
      <t>3</t>
    </r>
    <r>
      <rPr>
        <sz val="10"/>
        <rFont val="宋体"/>
        <charset val="134"/>
      </rPr>
      <t>号</t>
    </r>
    <r>
      <rPr>
        <sz val="10"/>
        <rFont val="Times New Roman"/>
        <charset val="134"/>
      </rPr>
      <t>13</t>
    </r>
    <r>
      <rPr>
        <sz val="10"/>
        <rFont val="宋体"/>
        <charset val="134"/>
      </rPr>
      <t>千瓦分布式光伏发电项目</t>
    </r>
  </si>
  <si>
    <t>任浩坚</t>
  </si>
  <si>
    <r>
      <rPr>
        <sz val="10"/>
        <rFont val="宋体"/>
        <charset val="134"/>
      </rPr>
      <t>任浩坚佛山市南海区西樵镇新田南村十队潘家巷新区</t>
    </r>
    <r>
      <rPr>
        <sz val="10"/>
        <rFont val="Times New Roman"/>
        <charset val="134"/>
      </rPr>
      <t>5.8</t>
    </r>
    <r>
      <rPr>
        <sz val="10"/>
        <rFont val="宋体"/>
        <charset val="134"/>
      </rPr>
      <t>千瓦分布式光伏发电项目</t>
    </r>
  </si>
  <si>
    <t>麦炽嘉</t>
  </si>
  <si>
    <r>
      <rPr>
        <sz val="10"/>
        <rFont val="宋体"/>
        <charset val="134"/>
      </rPr>
      <t>麦炽嘉佛山市南海区西樵爱国村龙瀛村民小组十二巷</t>
    </r>
    <r>
      <rPr>
        <sz val="10"/>
        <rFont val="Times New Roman"/>
        <charset val="134"/>
      </rPr>
      <t>2</t>
    </r>
    <r>
      <rPr>
        <sz val="10"/>
        <rFont val="宋体"/>
        <charset val="134"/>
      </rPr>
      <t>号</t>
    </r>
    <r>
      <rPr>
        <sz val="10"/>
        <rFont val="Times New Roman"/>
        <charset val="134"/>
      </rPr>
      <t>6.96</t>
    </r>
    <r>
      <rPr>
        <sz val="10"/>
        <rFont val="宋体"/>
        <charset val="134"/>
      </rPr>
      <t>千瓦分布式光伏发电项目</t>
    </r>
  </si>
  <si>
    <t>黄从容</t>
  </si>
  <si>
    <r>
      <rPr>
        <sz val="10"/>
        <rFont val="宋体"/>
        <charset val="134"/>
      </rPr>
      <t>黄从容佛山市南海区西樵镇大岸开先村贤福二巷</t>
    </r>
    <r>
      <rPr>
        <sz val="10"/>
        <rFont val="Times New Roman"/>
        <charset val="134"/>
      </rPr>
      <t>28</t>
    </r>
    <r>
      <rPr>
        <sz val="10"/>
        <rFont val="宋体"/>
        <charset val="134"/>
      </rPr>
      <t>号</t>
    </r>
    <r>
      <rPr>
        <sz val="10"/>
        <rFont val="Times New Roman"/>
        <charset val="134"/>
      </rPr>
      <t>17</t>
    </r>
    <r>
      <rPr>
        <sz val="10"/>
        <rFont val="宋体"/>
        <charset val="134"/>
      </rPr>
      <t>千瓦分布式光伏发电项目</t>
    </r>
  </si>
  <si>
    <t>霍兆良</t>
  </si>
  <si>
    <r>
      <rPr>
        <sz val="10"/>
        <rFont val="宋体"/>
        <charset val="134"/>
      </rPr>
      <t>霍兆良佛山市南海区西樵镇山根莘村霍家</t>
    </r>
    <r>
      <rPr>
        <sz val="10"/>
        <rFont val="Times New Roman"/>
        <charset val="134"/>
      </rPr>
      <t>57</t>
    </r>
    <r>
      <rPr>
        <sz val="10"/>
        <rFont val="宋体"/>
        <charset val="134"/>
      </rPr>
      <t>号</t>
    </r>
    <r>
      <rPr>
        <sz val="10"/>
        <rFont val="Times New Roman"/>
        <charset val="134"/>
      </rPr>
      <t>11</t>
    </r>
    <r>
      <rPr>
        <sz val="10"/>
        <rFont val="宋体"/>
        <charset val="134"/>
      </rPr>
      <t>千瓦分布式光伏发电项目</t>
    </r>
  </si>
  <si>
    <t>陈波勇</t>
  </si>
  <si>
    <r>
      <rPr>
        <sz val="10"/>
        <rFont val="宋体"/>
        <charset val="134"/>
      </rPr>
      <t>陈波勇佛山市南海区西樵镇显岗东方新村北区</t>
    </r>
    <r>
      <rPr>
        <sz val="10"/>
        <rFont val="Times New Roman"/>
        <charset val="134"/>
      </rPr>
      <t>8</t>
    </r>
    <r>
      <rPr>
        <sz val="10"/>
        <rFont val="宋体"/>
        <charset val="134"/>
      </rPr>
      <t>号</t>
    </r>
    <r>
      <rPr>
        <sz val="10"/>
        <rFont val="Times New Roman"/>
        <charset val="134"/>
      </rPr>
      <t>10</t>
    </r>
    <r>
      <rPr>
        <sz val="10"/>
        <rFont val="宋体"/>
        <charset val="134"/>
      </rPr>
      <t>千瓦分布式光伏发电项目</t>
    </r>
  </si>
  <si>
    <r>
      <rPr>
        <sz val="10"/>
        <rFont val="宋体"/>
        <charset val="134"/>
      </rPr>
      <t>陈国然佛山市南海区西樵镇显岗村大桐路永华巷</t>
    </r>
    <r>
      <rPr>
        <sz val="10"/>
        <rFont val="Times New Roman"/>
        <charset val="134"/>
      </rPr>
      <t>2</t>
    </r>
    <r>
      <rPr>
        <sz val="10"/>
        <rFont val="宋体"/>
        <charset val="134"/>
      </rPr>
      <t>号</t>
    </r>
    <r>
      <rPr>
        <sz val="10"/>
        <rFont val="Times New Roman"/>
        <charset val="134"/>
      </rPr>
      <t>24</t>
    </r>
    <r>
      <rPr>
        <sz val="10"/>
        <rFont val="宋体"/>
        <charset val="134"/>
      </rPr>
      <t>千瓦分布式光伏发电项目</t>
    </r>
  </si>
  <si>
    <t>郭悦来</t>
  </si>
  <si>
    <r>
      <rPr>
        <sz val="10"/>
        <rFont val="宋体"/>
        <charset val="134"/>
      </rPr>
      <t>郭悦来佛山市南海区西樵显岗大道（原显岗小学侧）</t>
    </r>
    <r>
      <rPr>
        <sz val="10"/>
        <rFont val="Times New Roman"/>
        <charset val="134"/>
      </rPr>
      <t>3</t>
    </r>
    <r>
      <rPr>
        <sz val="10"/>
        <rFont val="宋体"/>
        <charset val="134"/>
      </rPr>
      <t>号</t>
    </r>
    <r>
      <rPr>
        <sz val="10"/>
        <rFont val="Times New Roman"/>
        <charset val="134"/>
      </rPr>
      <t>24</t>
    </r>
    <r>
      <rPr>
        <sz val="10"/>
        <rFont val="宋体"/>
        <charset val="134"/>
      </rPr>
      <t>千瓦分布式光伏发电项目</t>
    </r>
  </si>
  <si>
    <t>陈贵珍</t>
  </si>
  <si>
    <r>
      <rPr>
        <sz val="10"/>
        <rFont val="宋体"/>
        <charset val="134"/>
      </rPr>
      <t>陈贵珍佛山市南海区西樵显岗大道龙朝门巷</t>
    </r>
    <r>
      <rPr>
        <sz val="10"/>
        <rFont val="Times New Roman"/>
        <charset val="134"/>
      </rPr>
      <t>4</t>
    </r>
    <r>
      <rPr>
        <sz val="10"/>
        <rFont val="宋体"/>
        <charset val="134"/>
      </rPr>
      <t>号</t>
    </r>
    <r>
      <rPr>
        <sz val="10"/>
        <rFont val="Times New Roman"/>
        <charset val="134"/>
      </rPr>
      <t>13</t>
    </r>
    <r>
      <rPr>
        <sz val="10"/>
        <rFont val="宋体"/>
        <charset val="134"/>
      </rPr>
      <t>千瓦分布式光伏发电项目</t>
    </r>
  </si>
  <si>
    <t>郭雪兴</t>
  </si>
  <si>
    <r>
      <rPr>
        <sz val="10"/>
        <rFont val="宋体"/>
        <charset val="134"/>
      </rPr>
      <t>郭雪兴佛山市南海区西樵镇显岗新村同济路</t>
    </r>
    <r>
      <rPr>
        <sz val="10"/>
        <rFont val="Times New Roman"/>
        <charset val="134"/>
      </rPr>
      <t>12.18</t>
    </r>
    <r>
      <rPr>
        <sz val="10"/>
        <rFont val="宋体"/>
        <charset val="134"/>
      </rPr>
      <t>千瓦分布式光伏发电项目</t>
    </r>
  </si>
  <si>
    <t>冼志洪</t>
  </si>
  <si>
    <r>
      <rPr>
        <sz val="10"/>
        <rFont val="宋体"/>
        <charset val="134"/>
      </rPr>
      <t>冼志洪佛山市南海区狮山镇罗村联和大朗村西便街三巷</t>
    </r>
    <r>
      <rPr>
        <sz val="10"/>
        <rFont val="Times New Roman"/>
        <charset val="134"/>
      </rPr>
      <t>6</t>
    </r>
    <r>
      <rPr>
        <sz val="10"/>
        <rFont val="宋体"/>
        <charset val="134"/>
      </rPr>
      <t>号</t>
    </r>
    <r>
      <rPr>
        <sz val="10"/>
        <rFont val="Times New Roman"/>
        <charset val="134"/>
      </rPr>
      <t>12</t>
    </r>
    <r>
      <rPr>
        <sz val="10"/>
        <rFont val="宋体"/>
        <charset val="134"/>
      </rPr>
      <t>千瓦分布式光伏发电项目</t>
    </r>
  </si>
  <si>
    <t>程昌成</t>
  </si>
  <si>
    <r>
      <rPr>
        <sz val="10"/>
        <rFont val="宋体"/>
        <charset val="134"/>
      </rPr>
      <t>程昌成佛山市南海区西樵镇大同三村新村</t>
    </r>
    <r>
      <rPr>
        <sz val="10"/>
        <rFont val="Times New Roman"/>
        <charset val="134"/>
      </rPr>
      <t>22.33</t>
    </r>
    <r>
      <rPr>
        <sz val="10"/>
        <rFont val="宋体"/>
        <charset val="134"/>
      </rPr>
      <t>千瓦分布式光伏发电项目</t>
    </r>
  </si>
  <si>
    <t>冯国伟</t>
  </si>
  <si>
    <r>
      <rPr>
        <sz val="10"/>
        <rFont val="宋体"/>
        <charset val="134"/>
      </rPr>
      <t>冯国伟佛山市南海区西樵镇吉水新村五街</t>
    </r>
    <r>
      <rPr>
        <sz val="10"/>
        <rFont val="Times New Roman"/>
        <charset val="134"/>
      </rPr>
      <t>16</t>
    </r>
    <r>
      <rPr>
        <sz val="10"/>
        <rFont val="宋体"/>
        <charset val="134"/>
      </rPr>
      <t>号</t>
    </r>
    <r>
      <rPr>
        <sz val="10"/>
        <rFont val="Times New Roman"/>
        <charset val="134"/>
      </rPr>
      <t>7.5</t>
    </r>
    <r>
      <rPr>
        <sz val="10"/>
        <rFont val="宋体"/>
        <charset val="134"/>
      </rPr>
      <t>千瓦分布式光伏发电项目</t>
    </r>
  </si>
  <si>
    <t>冯沃明</t>
  </si>
  <si>
    <r>
      <rPr>
        <sz val="10"/>
        <rFont val="宋体"/>
        <charset val="134"/>
      </rPr>
      <t>冯沃明佛山市南海区西樵镇西樵吉水新村五街</t>
    </r>
    <r>
      <rPr>
        <sz val="10"/>
        <rFont val="Times New Roman"/>
        <charset val="134"/>
      </rPr>
      <t>3</t>
    </r>
    <r>
      <rPr>
        <sz val="10"/>
        <rFont val="宋体"/>
        <charset val="134"/>
      </rPr>
      <t>号</t>
    </r>
    <r>
      <rPr>
        <sz val="10"/>
        <rFont val="Times New Roman"/>
        <charset val="134"/>
      </rPr>
      <t>3.48</t>
    </r>
    <r>
      <rPr>
        <sz val="10"/>
        <rFont val="宋体"/>
        <charset val="134"/>
      </rPr>
      <t>千瓦分布式光伏发电项目</t>
    </r>
  </si>
  <si>
    <t>余福庆</t>
  </si>
  <si>
    <r>
      <rPr>
        <sz val="10"/>
        <rFont val="宋体"/>
        <charset val="134"/>
      </rPr>
      <t>余福庆佛山市南海区西樵镇北张新村六街</t>
    </r>
    <r>
      <rPr>
        <sz val="10"/>
        <rFont val="Times New Roman"/>
        <charset val="134"/>
      </rPr>
      <t>12</t>
    </r>
    <r>
      <rPr>
        <sz val="10"/>
        <rFont val="宋体"/>
        <charset val="134"/>
      </rPr>
      <t>号</t>
    </r>
    <r>
      <rPr>
        <sz val="10"/>
        <rFont val="Times New Roman"/>
        <charset val="134"/>
      </rPr>
      <t>18</t>
    </r>
    <r>
      <rPr>
        <sz val="10"/>
        <rFont val="宋体"/>
        <charset val="134"/>
      </rPr>
      <t>千瓦分布式光伏发电项目</t>
    </r>
  </si>
  <si>
    <t>罗荣接</t>
  </si>
  <si>
    <r>
      <rPr>
        <sz val="10"/>
        <rFont val="宋体"/>
        <charset val="134"/>
      </rPr>
      <t>罗荣接佛山市南海区西樵镇樵高路</t>
    </r>
    <r>
      <rPr>
        <sz val="10"/>
        <rFont val="Times New Roman"/>
        <charset val="134"/>
      </rPr>
      <t>3</t>
    </r>
    <r>
      <rPr>
        <sz val="10"/>
        <rFont val="宋体"/>
        <charset val="134"/>
      </rPr>
      <t>号江滨花园富华八街</t>
    </r>
    <r>
      <rPr>
        <sz val="10"/>
        <rFont val="Times New Roman"/>
        <charset val="134"/>
      </rPr>
      <t>3</t>
    </r>
    <r>
      <rPr>
        <sz val="10"/>
        <rFont val="宋体"/>
        <charset val="134"/>
      </rPr>
      <t>号</t>
    </r>
    <r>
      <rPr>
        <sz val="10"/>
        <rFont val="Times New Roman"/>
        <charset val="134"/>
      </rPr>
      <t>25</t>
    </r>
    <r>
      <rPr>
        <sz val="10"/>
        <rFont val="宋体"/>
        <charset val="134"/>
      </rPr>
      <t>千瓦分布式光伏发电项目</t>
    </r>
  </si>
  <si>
    <t>罗德理</t>
  </si>
  <si>
    <r>
      <rPr>
        <sz val="10"/>
        <rFont val="宋体"/>
        <charset val="134"/>
      </rPr>
      <t>罗德理佛山市南海区西樵镇大岸管理区启民村水泥路之东</t>
    </r>
    <r>
      <rPr>
        <sz val="10"/>
        <rFont val="Times New Roman"/>
        <charset val="134"/>
      </rPr>
      <t>18</t>
    </r>
    <r>
      <rPr>
        <sz val="10"/>
        <rFont val="宋体"/>
        <charset val="134"/>
      </rPr>
      <t>号</t>
    </r>
    <r>
      <rPr>
        <sz val="10"/>
        <rFont val="Times New Roman"/>
        <charset val="134"/>
      </rPr>
      <t>23</t>
    </r>
    <r>
      <rPr>
        <sz val="10"/>
        <rFont val="宋体"/>
        <charset val="134"/>
      </rPr>
      <t>千瓦分布式光伏发电项目</t>
    </r>
  </si>
  <si>
    <t>麦志成</t>
  </si>
  <si>
    <r>
      <rPr>
        <sz val="10"/>
        <rFont val="宋体"/>
        <charset val="134"/>
      </rPr>
      <t>麦志成佛山市南海区西樵镇江滨花园吉祥四街</t>
    </r>
    <r>
      <rPr>
        <sz val="10"/>
        <rFont val="Times New Roman"/>
        <charset val="134"/>
      </rPr>
      <t>28</t>
    </r>
    <r>
      <rPr>
        <sz val="10"/>
        <rFont val="宋体"/>
        <charset val="134"/>
      </rPr>
      <t>号</t>
    </r>
    <r>
      <rPr>
        <sz val="10"/>
        <rFont val="Times New Roman"/>
        <charset val="134"/>
      </rPr>
      <t>15</t>
    </r>
    <r>
      <rPr>
        <sz val="10"/>
        <rFont val="宋体"/>
        <charset val="134"/>
      </rPr>
      <t>千瓦分布式光伏发电项目</t>
    </r>
  </si>
  <si>
    <t>陈显雄</t>
  </si>
  <si>
    <r>
      <rPr>
        <sz val="10"/>
        <rFont val="宋体"/>
        <charset val="134"/>
      </rPr>
      <t>陈显雄佛山市南海区西樵镇简村社区岗头社边</t>
    </r>
    <r>
      <rPr>
        <sz val="10"/>
        <rFont val="Times New Roman"/>
        <charset val="134"/>
      </rPr>
      <t>26</t>
    </r>
    <r>
      <rPr>
        <sz val="10"/>
        <rFont val="宋体"/>
        <charset val="134"/>
      </rPr>
      <t>号</t>
    </r>
    <r>
      <rPr>
        <sz val="10"/>
        <rFont val="Times New Roman"/>
        <charset val="134"/>
      </rPr>
      <t>12</t>
    </r>
    <r>
      <rPr>
        <sz val="10"/>
        <rFont val="宋体"/>
        <charset val="134"/>
      </rPr>
      <t>千瓦分布式光伏发电项目</t>
    </r>
  </si>
  <si>
    <t>潘生祥</t>
  </si>
  <si>
    <r>
      <rPr>
        <sz val="10"/>
        <rFont val="宋体"/>
        <charset val="134"/>
      </rPr>
      <t>潘生祥佛山市南海区狮山镇官窑起凤西路</t>
    </r>
    <r>
      <rPr>
        <sz val="10"/>
        <rFont val="Times New Roman"/>
        <charset val="134"/>
      </rPr>
      <t>44</t>
    </r>
    <r>
      <rPr>
        <sz val="10"/>
        <rFont val="宋体"/>
        <charset val="134"/>
      </rPr>
      <t>号</t>
    </r>
    <r>
      <rPr>
        <sz val="10"/>
        <rFont val="Times New Roman"/>
        <charset val="134"/>
      </rPr>
      <t>15.9</t>
    </r>
    <r>
      <rPr>
        <sz val="10"/>
        <rFont val="宋体"/>
        <charset val="134"/>
      </rPr>
      <t>千瓦分布式光伏发电项目</t>
    </r>
  </si>
  <si>
    <t>招惠霞</t>
  </si>
  <si>
    <r>
      <rPr>
        <sz val="10"/>
        <rFont val="宋体"/>
        <charset val="134"/>
      </rPr>
      <t>招惠霞佛山市南海区狮山镇</t>
    </r>
    <r>
      <rPr>
        <sz val="10"/>
        <rFont val="Times New Roman"/>
        <charset val="134"/>
      </rPr>
      <t xml:space="preserve">
</t>
    </r>
    <r>
      <rPr>
        <sz val="10"/>
        <rFont val="宋体"/>
        <charset val="134"/>
      </rPr>
      <t>罗村芦塘旧村新区九巷</t>
    </r>
    <r>
      <rPr>
        <sz val="10"/>
        <rFont val="Times New Roman"/>
        <charset val="134"/>
      </rPr>
      <t>2</t>
    </r>
    <r>
      <rPr>
        <sz val="10"/>
        <rFont val="宋体"/>
        <charset val="134"/>
      </rPr>
      <t>号</t>
    </r>
    <r>
      <rPr>
        <sz val="10"/>
        <rFont val="Times New Roman"/>
        <charset val="134"/>
      </rPr>
      <t>5</t>
    </r>
    <r>
      <rPr>
        <sz val="10"/>
        <rFont val="宋体"/>
        <charset val="134"/>
      </rPr>
      <t>千瓦分布式光伏发电项目</t>
    </r>
  </si>
  <si>
    <t>程镰维</t>
  </si>
  <si>
    <r>
      <rPr>
        <sz val="10"/>
        <rFont val="宋体"/>
        <charset val="134"/>
      </rPr>
      <t>程镰维佛山市南海区西樵大同四村新村一巷</t>
    </r>
    <r>
      <rPr>
        <sz val="10"/>
        <rFont val="Times New Roman"/>
        <charset val="134"/>
      </rPr>
      <t>51</t>
    </r>
    <r>
      <rPr>
        <sz val="10"/>
        <rFont val="宋体"/>
        <charset val="134"/>
      </rPr>
      <t>号</t>
    </r>
    <r>
      <rPr>
        <sz val="10"/>
        <rFont val="Times New Roman"/>
        <charset val="134"/>
      </rPr>
      <t>15</t>
    </r>
    <r>
      <rPr>
        <sz val="10"/>
        <rFont val="宋体"/>
        <charset val="134"/>
      </rPr>
      <t>千瓦分布式光伏发电项目</t>
    </r>
  </si>
  <si>
    <t>冼汉成</t>
  </si>
  <si>
    <r>
      <rPr>
        <sz val="10"/>
        <rFont val="宋体"/>
        <charset val="134"/>
      </rPr>
      <t>冼汉成佛山市南海区西樵简村南便涌边街</t>
    </r>
    <r>
      <rPr>
        <sz val="10"/>
        <rFont val="Times New Roman"/>
        <charset val="134"/>
      </rPr>
      <t>15</t>
    </r>
    <r>
      <rPr>
        <sz val="10"/>
        <rFont val="宋体"/>
        <charset val="134"/>
      </rPr>
      <t>号</t>
    </r>
    <r>
      <rPr>
        <sz val="10"/>
        <rFont val="Times New Roman"/>
        <charset val="134"/>
      </rPr>
      <t>11</t>
    </r>
    <r>
      <rPr>
        <sz val="10"/>
        <rFont val="宋体"/>
        <charset val="134"/>
      </rPr>
      <t>千瓦分布式光伏发电项目</t>
    </r>
  </si>
  <si>
    <t>梁永强</t>
  </si>
  <si>
    <r>
      <rPr>
        <sz val="10"/>
        <rFont val="宋体"/>
        <charset val="134"/>
      </rPr>
      <t>梁永强佛山市南海区丹灶镇金沙联沙下良公路边</t>
    </r>
    <r>
      <rPr>
        <sz val="10"/>
        <rFont val="Times New Roman"/>
        <charset val="134"/>
      </rPr>
      <t>5.3</t>
    </r>
    <r>
      <rPr>
        <sz val="10"/>
        <rFont val="宋体"/>
        <charset val="134"/>
      </rPr>
      <t>千瓦分布式光伏发电项目</t>
    </r>
  </si>
  <si>
    <t>唐耀祥</t>
  </si>
  <si>
    <r>
      <rPr>
        <sz val="10"/>
        <rFont val="宋体"/>
        <charset val="134"/>
      </rPr>
      <t>唐耀祥佛山市南海区大沥镇沥北表北新区四巷</t>
    </r>
    <r>
      <rPr>
        <sz val="10"/>
        <rFont val="Times New Roman"/>
        <charset val="134"/>
      </rPr>
      <t>1</t>
    </r>
    <r>
      <rPr>
        <sz val="10"/>
        <rFont val="宋体"/>
        <charset val="134"/>
      </rPr>
      <t>号</t>
    </r>
    <r>
      <rPr>
        <sz val="10"/>
        <rFont val="Times New Roman"/>
        <charset val="134"/>
      </rPr>
      <t>10</t>
    </r>
    <r>
      <rPr>
        <sz val="10"/>
        <rFont val="宋体"/>
        <charset val="134"/>
      </rPr>
      <t>千瓦分布式光伏发电项目</t>
    </r>
  </si>
  <si>
    <t>颜润滔</t>
  </si>
  <si>
    <r>
      <rPr>
        <sz val="10"/>
        <rFont val="宋体"/>
        <charset val="134"/>
      </rPr>
      <t>颜润滔佛山市南海区盐步河西村颜边村南向</t>
    </r>
    <r>
      <rPr>
        <sz val="10"/>
        <rFont val="Times New Roman"/>
        <charset val="134"/>
      </rPr>
      <t>53</t>
    </r>
    <r>
      <rPr>
        <sz val="10"/>
        <rFont val="宋体"/>
        <charset val="134"/>
      </rPr>
      <t>号</t>
    </r>
    <r>
      <rPr>
        <sz val="10"/>
        <rFont val="Times New Roman"/>
        <charset val="134"/>
      </rPr>
      <t>8.5</t>
    </r>
    <r>
      <rPr>
        <sz val="10"/>
        <rFont val="宋体"/>
        <charset val="134"/>
      </rPr>
      <t>千瓦分布式光伏发电项目</t>
    </r>
  </si>
  <si>
    <t>颜健明</t>
  </si>
  <si>
    <r>
      <rPr>
        <sz val="10"/>
        <rFont val="宋体"/>
        <charset val="134"/>
      </rPr>
      <t>颜健明广东省佛山市南海区盐步河西颜边村南向</t>
    </r>
    <r>
      <rPr>
        <sz val="10"/>
        <rFont val="Times New Roman"/>
        <charset val="134"/>
      </rPr>
      <t>9</t>
    </r>
    <r>
      <rPr>
        <sz val="10"/>
        <rFont val="宋体"/>
        <charset val="134"/>
      </rPr>
      <t>号</t>
    </r>
    <r>
      <rPr>
        <sz val="10"/>
        <rFont val="Times New Roman"/>
        <charset val="134"/>
      </rPr>
      <t>13</t>
    </r>
    <r>
      <rPr>
        <sz val="10"/>
        <rFont val="宋体"/>
        <charset val="134"/>
      </rPr>
      <t>千瓦分布式光伏发电项目</t>
    </r>
  </si>
  <si>
    <t>邝浩成</t>
  </si>
  <si>
    <r>
      <rPr>
        <sz val="10"/>
        <rFont val="宋体"/>
        <charset val="134"/>
      </rPr>
      <t>邝浩成佛山市南海区大沥镇奇槎邝边村四巷</t>
    </r>
    <r>
      <rPr>
        <sz val="10"/>
        <rFont val="Times New Roman"/>
        <charset val="134"/>
      </rPr>
      <t>15</t>
    </r>
    <r>
      <rPr>
        <sz val="10"/>
        <rFont val="宋体"/>
        <charset val="134"/>
      </rPr>
      <t>号</t>
    </r>
    <r>
      <rPr>
        <sz val="10"/>
        <rFont val="Times New Roman"/>
        <charset val="134"/>
      </rPr>
      <t>10.36</t>
    </r>
    <r>
      <rPr>
        <sz val="10"/>
        <rFont val="宋体"/>
        <charset val="134"/>
      </rPr>
      <t>千瓦分布式光伏发电项目</t>
    </r>
  </si>
  <si>
    <t>钟炽芬</t>
  </si>
  <si>
    <r>
      <rPr>
        <sz val="10"/>
        <rFont val="宋体"/>
        <charset val="134"/>
      </rPr>
      <t>钟炽芬佛山市南海区大沥镇钟边院前村</t>
    </r>
    <r>
      <rPr>
        <sz val="10"/>
        <rFont val="Times New Roman"/>
        <charset val="134"/>
      </rPr>
      <t>3</t>
    </r>
    <r>
      <rPr>
        <sz val="10"/>
        <rFont val="宋体"/>
        <charset val="134"/>
      </rPr>
      <t>号</t>
    </r>
    <r>
      <rPr>
        <sz val="10"/>
        <rFont val="Times New Roman"/>
        <charset val="134"/>
      </rPr>
      <t>10</t>
    </r>
    <r>
      <rPr>
        <sz val="10"/>
        <rFont val="宋体"/>
        <charset val="134"/>
      </rPr>
      <t>千瓦分布式光伏发电项目</t>
    </r>
  </si>
  <si>
    <r>
      <rPr>
        <sz val="10"/>
        <rFont val="宋体"/>
        <charset val="134"/>
      </rPr>
      <t>邓结霞佛山市南海区大沥镇沥中邓西村祠堂横二巷</t>
    </r>
    <r>
      <rPr>
        <sz val="10"/>
        <rFont val="Times New Roman"/>
        <charset val="134"/>
      </rPr>
      <t>3</t>
    </r>
    <r>
      <rPr>
        <sz val="10"/>
        <rFont val="宋体"/>
        <charset val="134"/>
      </rPr>
      <t>号</t>
    </r>
    <r>
      <rPr>
        <sz val="10"/>
        <rFont val="Times New Roman"/>
        <charset val="134"/>
      </rPr>
      <t>5</t>
    </r>
    <r>
      <rPr>
        <sz val="10"/>
        <rFont val="宋体"/>
        <charset val="134"/>
      </rPr>
      <t>千瓦分布式光伏发电项目</t>
    </r>
  </si>
  <si>
    <t>邓振怀</t>
  </si>
  <si>
    <r>
      <rPr>
        <sz val="10"/>
        <rFont val="宋体"/>
        <charset val="134"/>
      </rPr>
      <t>邓振怀佛山市南海区大沥镇沥中邓西村新区七巷</t>
    </r>
    <r>
      <rPr>
        <sz val="10"/>
        <rFont val="Times New Roman"/>
        <charset val="134"/>
      </rPr>
      <t>7</t>
    </r>
    <r>
      <rPr>
        <sz val="10"/>
        <rFont val="宋体"/>
        <charset val="134"/>
      </rPr>
      <t>号</t>
    </r>
    <r>
      <rPr>
        <sz val="10"/>
        <rFont val="Times New Roman"/>
        <charset val="134"/>
      </rPr>
      <t>10</t>
    </r>
    <r>
      <rPr>
        <sz val="10"/>
        <rFont val="宋体"/>
        <charset val="134"/>
      </rPr>
      <t>千瓦分布式光伏发电项目</t>
    </r>
  </si>
  <si>
    <t>李慕卿</t>
  </si>
  <si>
    <r>
      <rPr>
        <sz val="10"/>
        <rFont val="宋体"/>
        <charset val="134"/>
      </rPr>
      <t>李慕卿佛山市南海区大沥镇黄岐滘中新村北八巷</t>
    </r>
    <r>
      <rPr>
        <sz val="10"/>
        <rFont val="Times New Roman"/>
        <charset val="134"/>
      </rPr>
      <t>1</t>
    </r>
    <r>
      <rPr>
        <sz val="10"/>
        <rFont val="宋体"/>
        <charset val="134"/>
      </rPr>
      <t>号</t>
    </r>
    <r>
      <rPr>
        <sz val="10"/>
        <rFont val="Times New Roman"/>
        <charset val="134"/>
      </rPr>
      <t>18</t>
    </r>
    <r>
      <rPr>
        <sz val="10"/>
        <rFont val="宋体"/>
        <charset val="134"/>
      </rPr>
      <t>千瓦光伏发电项目</t>
    </r>
  </si>
  <si>
    <t>梁意好</t>
  </si>
  <si>
    <r>
      <rPr>
        <sz val="10"/>
        <rFont val="宋体"/>
        <charset val="134"/>
      </rPr>
      <t>梁意好佛山市南海区盐步河西村委会基尾村西</t>
    </r>
    <r>
      <rPr>
        <sz val="10"/>
        <rFont val="Times New Roman"/>
        <charset val="134"/>
      </rPr>
      <t>81</t>
    </r>
    <r>
      <rPr>
        <sz val="10"/>
        <rFont val="宋体"/>
        <charset val="134"/>
      </rPr>
      <t>号</t>
    </r>
    <r>
      <rPr>
        <sz val="10"/>
        <rFont val="Times New Roman"/>
        <charset val="134"/>
      </rPr>
      <t>7.8</t>
    </r>
    <r>
      <rPr>
        <sz val="10"/>
        <rFont val="宋体"/>
        <charset val="134"/>
      </rPr>
      <t>千瓦分布式光伏发电项目</t>
    </r>
  </si>
  <si>
    <t>佛山富士离合器有限公司</t>
  </si>
  <si>
    <t>佛山富士离合器有限公司事务所光伏发电</t>
  </si>
  <si>
    <t>佛山三友汽车部件制造有限公司</t>
  </si>
  <si>
    <t>三友公司屋面光伏发电项目</t>
  </si>
  <si>
    <t>邝泽伟</t>
  </si>
  <si>
    <r>
      <rPr>
        <sz val="10"/>
        <rFont val="宋体"/>
        <charset val="134"/>
      </rPr>
      <t>邝泽伟佛山市南海区桂城街东二社区新村</t>
    </r>
    <r>
      <rPr>
        <sz val="10"/>
        <rFont val="Times New Roman"/>
        <charset val="134"/>
      </rPr>
      <t>106</t>
    </r>
    <r>
      <rPr>
        <sz val="10"/>
        <rFont val="宋体"/>
        <charset val="134"/>
      </rPr>
      <t>号</t>
    </r>
    <r>
      <rPr>
        <sz val="10"/>
        <rFont val="Times New Roman"/>
        <charset val="134"/>
      </rPr>
      <t>11</t>
    </r>
    <r>
      <rPr>
        <sz val="10"/>
        <rFont val="宋体"/>
        <charset val="134"/>
      </rPr>
      <t>千瓦分布式光伏发电项目</t>
    </r>
  </si>
  <si>
    <t>胡少姬</t>
  </si>
  <si>
    <r>
      <rPr>
        <sz val="10"/>
        <rFont val="宋体"/>
        <charset val="134"/>
      </rPr>
      <t>胡少姬佛山市南海区桂城平洲夏东孔溪村新村西区</t>
    </r>
    <r>
      <rPr>
        <sz val="10"/>
        <rFont val="Times New Roman"/>
        <charset val="134"/>
      </rPr>
      <t>1</t>
    </r>
    <r>
      <rPr>
        <sz val="10"/>
        <rFont val="宋体"/>
        <charset val="134"/>
      </rPr>
      <t>号</t>
    </r>
    <r>
      <rPr>
        <sz val="10"/>
        <rFont val="Times New Roman"/>
        <charset val="134"/>
      </rPr>
      <t>6</t>
    </r>
    <r>
      <rPr>
        <sz val="10"/>
        <rFont val="宋体"/>
        <charset val="134"/>
      </rPr>
      <t>千瓦分布式光伏发电项目</t>
    </r>
  </si>
  <si>
    <t>黎妙松</t>
  </si>
  <si>
    <r>
      <rPr>
        <sz val="10"/>
        <rFont val="宋体"/>
        <charset val="134"/>
      </rPr>
      <t>黎妙松佛山市南海区桂城街岗社区西约福庆</t>
    </r>
    <r>
      <rPr>
        <sz val="10"/>
        <rFont val="Times New Roman"/>
        <charset val="134"/>
      </rPr>
      <t>19</t>
    </r>
    <r>
      <rPr>
        <sz val="10"/>
        <rFont val="宋体"/>
        <charset val="134"/>
      </rPr>
      <t>号</t>
    </r>
    <r>
      <rPr>
        <sz val="10"/>
        <rFont val="Times New Roman"/>
        <charset val="134"/>
      </rPr>
      <t>7</t>
    </r>
    <r>
      <rPr>
        <sz val="10"/>
        <rFont val="宋体"/>
        <charset val="134"/>
      </rPr>
      <t>千瓦分布式光伏发电项目</t>
    </r>
  </si>
  <si>
    <t>郭立荃</t>
  </si>
  <si>
    <r>
      <rPr>
        <sz val="10"/>
        <rFont val="宋体"/>
        <charset val="134"/>
      </rPr>
      <t>郭立荃佛山市南海区桂城街道半岛路</t>
    </r>
    <r>
      <rPr>
        <sz val="10"/>
        <rFont val="Times New Roman"/>
        <charset val="134"/>
      </rPr>
      <t>9</t>
    </r>
    <r>
      <rPr>
        <sz val="10"/>
        <rFont val="宋体"/>
        <charset val="134"/>
      </rPr>
      <t>号利海尖东半岛花园一期</t>
    </r>
    <r>
      <rPr>
        <sz val="10"/>
        <rFont val="Times New Roman"/>
        <charset val="134"/>
      </rPr>
      <t>15</t>
    </r>
    <r>
      <rPr>
        <sz val="10"/>
        <rFont val="宋体"/>
        <charset val="134"/>
      </rPr>
      <t>栋</t>
    </r>
    <r>
      <rPr>
        <sz val="10"/>
        <rFont val="Times New Roman"/>
        <charset val="134"/>
      </rPr>
      <t>02</t>
    </r>
    <r>
      <rPr>
        <sz val="10"/>
        <rFont val="宋体"/>
        <charset val="134"/>
      </rPr>
      <t>房</t>
    </r>
    <r>
      <rPr>
        <sz val="10"/>
        <rFont val="Times New Roman"/>
        <charset val="134"/>
      </rPr>
      <t>10</t>
    </r>
    <r>
      <rPr>
        <sz val="10"/>
        <rFont val="宋体"/>
        <charset val="134"/>
      </rPr>
      <t>千瓦分布式光伏发电项目</t>
    </r>
  </si>
  <si>
    <t>李志桓</t>
  </si>
  <si>
    <r>
      <rPr>
        <sz val="10"/>
        <rFont val="宋体"/>
        <charset val="134"/>
      </rPr>
      <t>李志桓佛山市南海区桂城街道半岛路</t>
    </r>
    <r>
      <rPr>
        <sz val="10"/>
        <rFont val="Times New Roman"/>
        <charset val="134"/>
      </rPr>
      <t>9</t>
    </r>
    <r>
      <rPr>
        <sz val="10"/>
        <rFont val="宋体"/>
        <charset val="134"/>
      </rPr>
      <t>号利海尖东半岛花园一期</t>
    </r>
    <r>
      <rPr>
        <sz val="10"/>
        <rFont val="Times New Roman"/>
        <charset val="134"/>
      </rPr>
      <t>15</t>
    </r>
    <r>
      <rPr>
        <sz val="10"/>
        <rFont val="宋体"/>
        <charset val="134"/>
      </rPr>
      <t>栋</t>
    </r>
    <r>
      <rPr>
        <sz val="10"/>
        <rFont val="Times New Roman"/>
        <charset val="134"/>
      </rPr>
      <t>03</t>
    </r>
    <r>
      <rPr>
        <sz val="10"/>
        <rFont val="宋体"/>
        <charset val="134"/>
      </rPr>
      <t>房</t>
    </r>
    <r>
      <rPr>
        <sz val="10"/>
        <rFont val="Times New Roman"/>
        <charset val="134"/>
      </rPr>
      <t>10</t>
    </r>
    <r>
      <rPr>
        <sz val="10"/>
        <rFont val="宋体"/>
        <charset val="134"/>
      </rPr>
      <t>千瓦分布式光伏发电项目</t>
    </r>
  </si>
  <si>
    <t>何少强</t>
  </si>
  <si>
    <r>
      <rPr>
        <sz val="10"/>
        <rFont val="宋体"/>
        <charset val="134"/>
      </rPr>
      <t>何少强佛山市南海区桂城街夏南一社区新田地大街</t>
    </r>
    <r>
      <rPr>
        <sz val="10"/>
        <rFont val="Times New Roman"/>
        <charset val="134"/>
      </rPr>
      <t>84</t>
    </r>
    <r>
      <rPr>
        <sz val="10"/>
        <rFont val="宋体"/>
        <charset val="134"/>
      </rPr>
      <t>号</t>
    </r>
    <r>
      <rPr>
        <sz val="10"/>
        <rFont val="Times New Roman"/>
        <charset val="134"/>
      </rPr>
      <t>5</t>
    </r>
    <r>
      <rPr>
        <sz val="10"/>
        <rFont val="宋体"/>
        <charset val="134"/>
      </rPr>
      <t>千瓦分布式光伏发电项目</t>
    </r>
  </si>
  <si>
    <t>陈焙贤</t>
  </si>
  <si>
    <r>
      <rPr>
        <sz val="10"/>
        <rFont val="宋体"/>
        <charset val="134"/>
      </rPr>
      <t>陈焙贤佛山市南海区桂城街平南社区五斗大道西</t>
    </r>
    <r>
      <rPr>
        <sz val="10"/>
        <rFont val="Times New Roman"/>
        <charset val="134"/>
      </rPr>
      <t>21</t>
    </r>
    <r>
      <rPr>
        <sz val="10"/>
        <rFont val="宋体"/>
        <charset val="134"/>
      </rPr>
      <t>号</t>
    </r>
    <r>
      <rPr>
        <sz val="10"/>
        <rFont val="Times New Roman"/>
        <charset val="134"/>
      </rPr>
      <t>12</t>
    </r>
    <r>
      <rPr>
        <sz val="10"/>
        <rFont val="宋体"/>
        <charset val="134"/>
      </rPr>
      <t>千瓦分布式光伏发电项目</t>
    </r>
  </si>
  <si>
    <t>梁永恩</t>
  </si>
  <si>
    <r>
      <rPr>
        <sz val="10"/>
        <rFont val="宋体"/>
        <charset val="134"/>
      </rPr>
      <t>梁永恩佛山市南海区盐步河西新桂村北大街北</t>
    </r>
    <r>
      <rPr>
        <sz val="10"/>
        <rFont val="Times New Roman"/>
        <charset val="134"/>
      </rPr>
      <t>17</t>
    </r>
    <r>
      <rPr>
        <sz val="10"/>
        <rFont val="宋体"/>
        <charset val="134"/>
      </rPr>
      <t>号</t>
    </r>
    <r>
      <rPr>
        <sz val="10"/>
        <rFont val="Times New Roman"/>
        <charset val="134"/>
      </rPr>
      <t>10.335</t>
    </r>
    <r>
      <rPr>
        <sz val="10"/>
        <rFont val="宋体"/>
        <charset val="134"/>
      </rPr>
      <t>千瓦分布式光伏发电项目</t>
    </r>
  </si>
  <si>
    <t>李永远</t>
  </si>
  <si>
    <r>
      <rPr>
        <sz val="10"/>
        <rFont val="宋体"/>
        <charset val="134"/>
      </rPr>
      <t>李永远佛山市南海区西樵镇河岗社区河溪经济社</t>
    </r>
    <r>
      <rPr>
        <sz val="10"/>
        <rFont val="Times New Roman"/>
        <charset val="134"/>
      </rPr>
      <t>6.96</t>
    </r>
    <r>
      <rPr>
        <sz val="10"/>
        <rFont val="宋体"/>
        <charset val="134"/>
      </rPr>
      <t>千瓦分布式光伏发电项目</t>
    </r>
  </si>
  <si>
    <t>陈振威</t>
  </si>
  <si>
    <r>
      <rPr>
        <sz val="10"/>
        <rFont val="宋体"/>
        <charset val="134"/>
      </rPr>
      <t>陈振威佛山市南海区大沥镇雅瑶东南村欢乐巷</t>
    </r>
    <r>
      <rPr>
        <sz val="10"/>
        <rFont val="Times New Roman"/>
        <charset val="134"/>
      </rPr>
      <t>3</t>
    </r>
    <r>
      <rPr>
        <sz val="10"/>
        <rFont val="宋体"/>
        <charset val="134"/>
      </rPr>
      <t>号</t>
    </r>
  </si>
  <si>
    <t>周德光</t>
  </si>
  <si>
    <r>
      <rPr>
        <sz val="10"/>
        <rFont val="宋体"/>
        <charset val="134"/>
      </rPr>
      <t>周德光佛山市南海区狮山镇官窑永和鹧鸪坑村腾蛟里七巷</t>
    </r>
    <r>
      <rPr>
        <sz val="10"/>
        <rFont val="Times New Roman"/>
        <charset val="134"/>
      </rPr>
      <t>8</t>
    </r>
    <r>
      <rPr>
        <sz val="10"/>
        <rFont val="宋体"/>
        <charset val="134"/>
      </rPr>
      <t>号</t>
    </r>
    <r>
      <rPr>
        <sz val="10"/>
        <rFont val="Times New Roman"/>
        <charset val="134"/>
      </rPr>
      <t>5</t>
    </r>
    <r>
      <rPr>
        <sz val="10"/>
        <rFont val="宋体"/>
        <charset val="134"/>
      </rPr>
      <t>千瓦分布式光伏发电项目</t>
    </r>
  </si>
  <si>
    <t>杨亦章</t>
  </si>
  <si>
    <r>
      <rPr>
        <sz val="10"/>
        <rFont val="宋体"/>
        <charset val="134"/>
      </rPr>
      <t>杨亦章佛山市南海区狮山镇官窑永和鹧鸪坑村镇潮里三巷</t>
    </r>
    <r>
      <rPr>
        <sz val="10"/>
        <rFont val="Times New Roman"/>
        <charset val="134"/>
      </rPr>
      <t>4</t>
    </r>
    <r>
      <rPr>
        <sz val="10"/>
        <rFont val="宋体"/>
        <charset val="134"/>
      </rPr>
      <t>号</t>
    </r>
    <r>
      <rPr>
        <sz val="10"/>
        <rFont val="Times New Roman"/>
        <charset val="134"/>
      </rPr>
      <t>10</t>
    </r>
    <r>
      <rPr>
        <sz val="10"/>
        <rFont val="宋体"/>
        <charset val="134"/>
      </rPr>
      <t>千瓦分布式光伏发电项目</t>
    </r>
  </si>
  <si>
    <t>梁艳霞</t>
  </si>
  <si>
    <r>
      <rPr>
        <sz val="10"/>
        <rFont val="宋体"/>
        <charset val="134"/>
      </rPr>
      <t>梁艳霞佛山市南海区狮山镇松岗文明西路</t>
    </r>
    <r>
      <rPr>
        <sz val="10"/>
        <rFont val="Times New Roman"/>
        <charset val="134"/>
      </rPr>
      <t>76</t>
    </r>
    <r>
      <rPr>
        <sz val="10"/>
        <rFont val="宋体"/>
        <charset val="134"/>
      </rPr>
      <t>号</t>
    </r>
    <r>
      <rPr>
        <sz val="10"/>
        <rFont val="Times New Roman"/>
        <charset val="134"/>
      </rPr>
      <t>5</t>
    </r>
    <r>
      <rPr>
        <sz val="10"/>
        <rFont val="宋体"/>
        <charset val="134"/>
      </rPr>
      <t>千瓦分布式光伏发电项目</t>
    </r>
  </si>
  <si>
    <t>李炳泉</t>
  </si>
  <si>
    <r>
      <rPr>
        <sz val="10"/>
        <rFont val="宋体"/>
        <charset val="134"/>
      </rPr>
      <t>李炳泉佛山市南海区狮山镇松岗南国桃园桃园中路</t>
    </r>
    <r>
      <rPr>
        <sz val="10"/>
        <rFont val="Times New Roman"/>
        <charset val="134"/>
      </rPr>
      <t>2</t>
    </r>
    <r>
      <rPr>
        <sz val="10"/>
        <rFont val="宋体"/>
        <charset val="134"/>
      </rPr>
      <t>号</t>
    </r>
    <r>
      <rPr>
        <sz val="10"/>
        <rFont val="Times New Roman"/>
        <charset val="134"/>
      </rPr>
      <t>10</t>
    </r>
    <r>
      <rPr>
        <sz val="10"/>
        <rFont val="宋体"/>
        <charset val="134"/>
      </rPr>
      <t>千瓦分布式光伏发电项目</t>
    </r>
  </si>
  <si>
    <t>广东联邦家私集团有限公司分布式光伏发电项目</t>
  </si>
  <si>
    <t>杨间玉</t>
  </si>
  <si>
    <r>
      <rPr>
        <sz val="10"/>
        <rFont val="宋体"/>
        <charset val="134"/>
      </rPr>
      <t>杨间玉佛山市南海区罗村下柏中心村同庆巷</t>
    </r>
    <r>
      <rPr>
        <sz val="10"/>
        <rFont val="Times New Roman"/>
        <charset val="134"/>
      </rPr>
      <t>2</t>
    </r>
    <r>
      <rPr>
        <sz val="10"/>
        <rFont val="宋体"/>
        <charset val="134"/>
      </rPr>
      <t>号</t>
    </r>
    <r>
      <rPr>
        <sz val="10"/>
        <rFont val="Times New Roman"/>
        <charset val="134"/>
      </rPr>
      <t>5</t>
    </r>
    <r>
      <rPr>
        <sz val="10"/>
        <rFont val="宋体"/>
        <charset val="134"/>
      </rPr>
      <t>千瓦分布式光伏发电项目</t>
    </r>
  </si>
  <si>
    <t>周柱祥</t>
  </si>
  <si>
    <r>
      <rPr>
        <sz val="10"/>
        <rFont val="宋体"/>
        <charset val="134"/>
      </rPr>
      <t>周柱祥佛山市南海区狮山镇罗村沙坑岐岗村十七巷</t>
    </r>
    <r>
      <rPr>
        <sz val="10"/>
        <rFont val="Times New Roman"/>
        <charset val="134"/>
      </rPr>
      <t>2</t>
    </r>
    <r>
      <rPr>
        <sz val="10"/>
        <rFont val="宋体"/>
        <charset val="134"/>
      </rPr>
      <t>号</t>
    </r>
    <r>
      <rPr>
        <sz val="10"/>
        <rFont val="Times New Roman"/>
        <charset val="134"/>
      </rPr>
      <t>5</t>
    </r>
    <r>
      <rPr>
        <sz val="10"/>
        <rFont val="宋体"/>
        <charset val="134"/>
      </rPr>
      <t>千瓦分布式光伏发电项目</t>
    </r>
  </si>
  <si>
    <t>刘桂庭</t>
  </si>
  <si>
    <r>
      <rPr>
        <sz val="10"/>
        <rFont val="宋体"/>
        <charset val="134"/>
      </rPr>
      <t>刘桂庭佛山市南海区狮山镇白沙桥村第六村民小组兴隆街</t>
    </r>
    <r>
      <rPr>
        <sz val="10"/>
        <rFont val="Times New Roman"/>
        <charset val="134"/>
      </rPr>
      <t>15</t>
    </r>
    <r>
      <rPr>
        <sz val="10"/>
        <rFont val="宋体"/>
        <charset val="134"/>
      </rPr>
      <t>号</t>
    </r>
    <r>
      <rPr>
        <sz val="10"/>
        <rFont val="Times New Roman"/>
        <charset val="134"/>
      </rPr>
      <t>10</t>
    </r>
    <r>
      <rPr>
        <sz val="10"/>
        <rFont val="宋体"/>
        <charset val="134"/>
      </rPr>
      <t>千瓦分布式光伏发电项目</t>
    </r>
  </si>
  <si>
    <t>徐静</t>
  </si>
  <si>
    <r>
      <rPr>
        <sz val="10"/>
        <rFont val="宋体"/>
        <charset val="134"/>
      </rPr>
      <t>徐静佛山市南海区狮山镇罗村芦塘埇头大街四街</t>
    </r>
    <r>
      <rPr>
        <sz val="10"/>
        <rFont val="Times New Roman"/>
        <charset val="134"/>
      </rPr>
      <t>26</t>
    </r>
    <r>
      <rPr>
        <sz val="10"/>
        <rFont val="宋体"/>
        <charset val="134"/>
      </rPr>
      <t>号</t>
    </r>
    <r>
      <rPr>
        <sz val="10"/>
        <rFont val="Times New Roman"/>
        <charset val="134"/>
      </rPr>
      <t>10</t>
    </r>
    <r>
      <rPr>
        <sz val="10"/>
        <rFont val="宋体"/>
        <charset val="134"/>
      </rPr>
      <t>千瓦分布式光伏发电项目</t>
    </r>
  </si>
  <si>
    <t>梁庆乐</t>
  </si>
  <si>
    <r>
      <rPr>
        <sz val="10"/>
        <rFont val="宋体"/>
        <charset val="134"/>
      </rPr>
      <t>梁庆乐佛山市南海区罗村罗东新村南三巷</t>
    </r>
    <r>
      <rPr>
        <sz val="10"/>
        <rFont val="Times New Roman"/>
        <charset val="134"/>
      </rPr>
      <t>3</t>
    </r>
    <r>
      <rPr>
        <sz val="10"/>
        <rFont val="宋体"/>
        <charset val="134"/>
      </rPr>
      <t>号</t>
    </r>
    <r>
      <rPr>
        <sz val="10"/>
        <rFont val="Times New Roman"/>
        <charset val="134"/>
      </rPr>
      <t>5.75</t>
    </r>
    <r>
      <rPr>
        <sz val="10"/>
        <rFont val="宋体"/>
        <charset val="134"/>
      </rPr>
      <t>千瓦分布式光伏发电项目</t>
    </r>
  </si>
  <si>
    <t>誉江华</t>
  </si>
  <si>
    <r>
      <rPr>
        <sz val="10"/>
        <rFont val="宋体"/>
        <charset val="134"/>
      </rPr>
      <t>誉江华佛山市南海区狮山镇穆院旧誉洞村劳巷街</t>
    </r>
    <r>
      <rPr>
        <sz val="10"/>
        <rFont val="Times New Roman"/>
        <charset val="134"/>
      </rPr>
      <t>5</t>
    </r>
    <r>
      <rPr>
        <sz val="10"/>
        <rFont val="宋体"/>
        <charset val="134"/>
      </rPr>
      <t>巷</t>
    </r>
    <r>
      <rPr>
        <sz val="10"/>
        <rFont val="Times New Roman"/>
        <charset val="134"/>
      </rPr>
      <t>6</t>
    </r>
    <r>
      <rPr>
        <sz val="10"/>
        <rFont val="宋体"/>
        <charset val="134"/>
      </rPr>
      <t>号</t>
    </r>
    <r>
      <rPr>
        <sz val="10"/>
        <rFont val="Times New Roman"/>
        <charset val="134"/>
      </rPr>
      <t>17</t>
    </r>
    <r>
      <rPr>
        <sz val="10"/>
        <rFont val="宋体"/>
        <charset val="134"/>
      </rPr>
      <t>千瓦分布式光伏发电项目</t>
    </r>
  </si>
  <si>
    <t>潘宇杰</t>
  </si>
  <si>
    <r>
      <rPr>
        <sz val="10"/>
        <rFont val="宋体"/>
        <charset val="134"/>
      </rPr>
      <t>潘宇杰佛山市南海区罗村务庄荣星新村四巷</t>
    </r>
    <r>
      <rPr>
        <sz val="10"/>
        <rFont val="Times New Roman"/>
        <charset val="134"/>
      </rPr>
      <t>6</t>
    </r>
    <r>
      <rPr>
        <sz val="10"/>
        <rFont val="宋体"/>
        <charset val="134"/>
      </rPr>
      <t>号</t>
    </r>
    <r>
      <rPr>
        <sz val="10"/>
        <rFont val="Times New Roman"/>
        <charset val="134"/>
      </rPr>
      <t>3</t>
    </r>
    <r>
      <rPr>
        <sz val="10"/>
        <rFont val="宋体"/>
        <charset val="134"/>
      </rPr>
      <t>千瓦分布式光伏发电项目</t>
    </r>
  </si>
  <si>
    <t>邓敏昌</t>
  </si>
  <si>
    <r>
      <rPr>
        <sz val="10"/>
        <rFont val="宋体"/>
        <charset val="134"/>
      </rPr>
      <t>邓敏昌佛山市南海区里水镇鲁岗村沙岗大街四巷</t>
    </r>
    <r>
      <rPr>
        <sz val="10"/>
        <rFont val="Times New Roman"/>
        <charset val="134"/>
      </rPr>
      <t>16</t>
    </r>
    <r>
      <rPr>
        <sz val="10"/>
        <rFont val="宋体"/>
        <charset val="134"/>
      </rPr>
      <t>号</t>
    </r>
    <r>
      <rPr>
        <sz val="10"/>
        <rFont val="Times New Roman"/>
        <charset val="134"/>
      </rPr>
      <t>10</t>
    </r>
    <r>
      <rPr>
        <sz val="10"/>
        <rFont val="宋体"/>
        <charset val="134"/>
      </rPr>
      <t>千瓦分布式光伏发电项目</t>
    </r>
  </si>
  <si>
    <t>汤应辉</t>
  </si>
  <si>
    <r>
      <rPr>
        <sz val="10"/>
        <rFont val="宋体"/>
        <charset val="134"/>
      </rPr>
      <t>汤应辉佛山市南海区里水镇建星天竺岗村大街五巷</t>
    </r>
    <r>
      <rPr>
        <sz val="10"/>
        <rFont val="Times New Roman"/>
        <charset val="134"/>
      </rPr>
      <t>12</t>
    </r>
    <r>
      <rPr>
        <sz val="10"/>
        <rFont val="宋体"/>
        <charset val="134"/>
      </rPr>
      <t>号</t>
    </r>
    <r>
      <rPr>
        <sz val="10"/>
        <rFont val="Times New Roman"/>
        <charset val="134"/>
      </rPr>
      <t>220</t>
    </r>
    <r>
      <rPr>
        <sz val="10"/>
        <rFont val="宋体"/>
        <charset val="134"/>
      </rPr>
      <t>伏</t>
    </r>
    <r>
      <rPr>
        <sz val="10"/>
        <rFont val="Times New Roman"/>
        <charset val="134"/>
      </rPr>
      <t>5</t>
    </r>
    <r>
      <rPr>
        <sz val="10"/>
        <rFont val="宋体"/>
        <charset val="134"/>
      </rPr>
      <t>千瓦分布式光伏发电项目</t>
    </r>
  </si>
  <si>
    <t>谭继勇</t>
  </si>
  <si>
    <r>
      <rPr>
        <sz val="10"/>
        <rFont val="宋体"/>
        <charset val="134"/>
      </rPr>
      <t>谭继勇佛山市南海区里水镇白岗洲表村洲表大街</t>
    </r>
    <r>
      <rPr>
        <sz val="10"/>
        <rFont val="Times New Roman"/>
        <charset val="134"/>
      </rPr>
      <t>15</t>
    </r>
    <r>
      <rPr>
        <sz val="10"/>
        <rFont val="宋体"/>
        <charset val="134"/>
      </rPr>
      <t>巷</t>
    </r>
    <r>
      <rPr>
        <sz val="10"/>
        <rFont val="Times New Roman"/>
        <charset val="134"/>
      </rPr>
      <t>11</t>
    </r>
    <r>
      <rPr>
        <sz val="10"/>
        <rFont val="宋体"/>
        <charset val="134"/>
      </rPr>
      <t>号</t>
    </r>
    <r>
      <rPr>
        <sz val="10"/>
        <rFont val="Times New Roman"/>
        <charset val="134"/>
      </rPr>
      <t>19</t>
    </r>
    <r>
      <rPr>
        <sz val="10"/>
        <rFont val="宋体"/>
        <charset val="134"/>
      </rPr>
      <t>千瓦分布式光伏发电项目</t>
    </r>
  </si>
  <si>
    <t>邹炎棠</t>
  </si>
  <si>
    <r>
      <rPr>
        <sz val="10"/>
        <rFont val="宋体"/>
        <charset val="134"/>
      </rPr>
      <t>邹炎棠佛山市南海区里水镇岗联四联村三街四巷</t>
    </r>
    <r>
      <rPr>
        <sz val="10"/>
        <rFont val="Times New Roman"/>
        <charset val="134"/>
      </rPr>
      <t>11</t>
    </r>
    <r>
      <rPr>
        <sz val="10"/>
        <rFont val="宋体"/>
        <charset val="134"/>
      </rPr>
      <t>号</t>
    </r>
    <r>
      <rPr>
        <sz val="10"/>
        <rFont val="Times New Roman"/>
        <charset val="134"/>
      </rPr>
      <t>4.06</t>
    </r>
    <r>
      <rPr>
        <sz val="10"/>
        <rFont val="宋体"/>
        <charset val="134"/>
      </rPr>
      <t>千瓦分布式光伏发电项目</t>
    </r>
  </si>
  <si>
    <t>黄嘉竟</t>
  </si>
  <si>
    <r>
      <rPr>
        <sz val="10"/>
        <rFont val="宋体"/>
        <charset val="134"/>
      </rPr>
      <t>黄嘉竟佛山市南海区里水镇和顺文教金叶村金凤街</t>
    </r>
    <r>
      <rPr>
        <sz val="10"/>
        <rFont val="Times New Roman"/>
        <charset val="134"/>
      </rPr>
      <t>5</t>
    </r>
    <r>
      <rPr>
        <sz val="10"/>
        <rFont val="宋体"/>
        <charset val="134"/>
      </rPr>
      <t>号</t>
    </r>
    <r>
      <rPr>
        <sz val="10"/>
        <rFont val="Times New Roman"/>
        <charset val="134"/>
      </rPr>
      <t>380</t>
    </r>
    <r>
      <rPr>
        <sz val="10"/>
        <rFont val="宋体"/>
        <charset val="134"/>
      </rPr>
      <t>伏</t>
    </r>
    <r>
      <rPr>
        <sz val="10"/>
        <rFont val="Times New Roman"/>
        <charset val="134"/>
      </rPr>
      <t>8</t>
    </r>
    <r>
      <rPr>
        <sz val="10"/>
        <rFont val="宋体"/>
        <charset val="134"/>
      </rPr>
      <t>千瓦分布式光伏发电项目</t>
    </r>
  </si>
  <si>
    <t>刘春筑</t>
  </si>
  <si>
    <r>
      <rPr>
        <sz val="10"/>
        <rFont val="宋体"/>
        <charset val="134"/>
      </rPr>
      <t>刘春筑佛山市南海区里水镇新联里东村北冲坊东</t>
    </r>
    <r>
      <rPr>
        <sz val="10"/>
        <rFont val="Times New Roman"/>
        <charset val="134"/>
      </rPr>
      <t>105</t>
    </r>
    <r>
      <rPr>
        <sz val="10"/>
        <rFont val="宋体"/>
        <charset val="134"/>
      </rPr>
      <t>号</t>
    </r>
    <r>
      <rPr>
        <sz val="10"/>
        <rFont val="Times New Roman"/>
        <charset val="134"/>
      </rPr>
      <t>220</t>
    </r>
    <r>
      <rPr>
        <sz val="10"/>
        <rFont val="宋体"/>
        <charset val="134"/>
      </rPr>
      <t>伏</t>
    </r>
    <r>
      <rPr>
        <sz val="10"/>
        <rFont val="Times New Roman"/>
        <charset val="134"/>
      </rPr>
      <t>6</t>
    </r>
    <r>
      <rPr>
        <sz val="10"/>
        <rFont val="宋体"/>
        <charset val="134"/>
      </rPr>
      <t>千瓦分布式光伏发电项目</t>
    </r>
  </si>
  <si>
    <t>吴炜鹏</t>
  </si>
  <si>
    <r>
      <rPr>
        <sz val="10"/>
        <rFont val="宋体"/>
        <charset val="134"/>
      </rPr>
      <t>吴炜鹏佛山市南海区大沥镇沥东荔庄西村新区八巷</t>
    </r>
    <r>
      <rPr>
        <sz val="10"/>
        <rFont val="Times New Roman"/>
        <charset val="134"/>
      </rPr>
      <t>10</t>
    </r>
    <r>
      <rPr>
        <sz val="10"/>
        <rFont val="宋体"/>
        <charset val="134"/>
      </rPr>
      <t>号</t>
    </r>
    <r>
      <rPr>
        <sz val="10"/>
        <rFont val="Times New Roman"/>
        <charset val="134"/>
      </rPr>
      <t>5.5</t>
    </r>
    <r>
      <rPr>
        <sz val="10"/>
        <rFont val="宋体"/>
        <charset val="134"/>
      </rPr>
      <t>千瓦分布式光伏发电项目</t>
    </r>
  </si>
  <si>
    <t>陈伟奀</t>
  </si>
  <si>
    <r>
      <rPr>
        <sz val="10"/>
        <rFont val="宋体"/>
        <charset val="134"/>
      </rPr>
      <t>陈伟奀佛山市南海区西樵镇崇南黎涌陈家村新村二巷</t>
    </r>
    <r>
      <rPr>
        <sz val="10"/>
        <rFont val="Times New Roman"/>
        <charset val="134"/>
      </rPr>
      <t>17</t>
    </r>
    <r>
      <rPr>
        <sz val="10"/>
        <rFont val="宋体"/>
        <charset val="134"/>
      </rPr>
      <t>号</t>
    </r>
    <r>
      <rPr>
        <sz val="10"/>
        <rFont val="Times New Roman"/>
        <charset val="134"/>
      </rPr>
      <t>7.5</t>
    </r>
    <r>
      <rPr>
        <sz val="10"/>
        <rFont val="宋体"/>
        <charset val="134"/>
      </rPr>
      <t>千瓦分布式光伏发电项目</t>
    </r>
  </si>
  <si>
    <t>欧阳汝泽</t>
  </si>
  <si>
    <r>
      <rPr>
        <sz val="10"/>
        <rFont val="宋体"/>
        <charset val="134"/>
      </rPr>
      <t>欧阳汝泽佛山市南海区大沥镇凤池凤东新区繁荣四路</t>
    </r>
    <r>
      <rPr>
        <sz val="10"/>
        <rFont val="Times New Roman"/>
        <charset val="134"/>
      </rPr>
      <t>13</t>
    </r>
    <r>
      <rPr>
        <sz val="10"/>
        <rFont val="宋体"/>
        <charset val="134"/>
      </rPr>
      <t>号</t>
    </r>
    <r>
      <rPr>
        <sz val="10"/>
        <rFont val="Times New Roman"/>
        <charset val="134"/>
      </rPr>
      <t>7</t>
    </r>
    <r>
      <rPr>
        <sz val="10"/>
        <rFont val="宋体"/>
        <charset val="134"/>
      </rPr>
      <t>千瓦分布式光伏发电项目</t>
    </r>
  </si>
  <si>
    <t>邓就兴</t>
  </si>
  <si>
    <r>
      <rPr>
        <sz val="10"/>
        <rFont val="宋体"/>
        <charset val="134"/>
      </rPr>
      <t>邓就兴广东省佛山市南海区大沥镇雅瑶大亨村新区一巷</t>
    </r>
    <r>
      <rPr>
        <sz val="10"/>
        <rFont val="Times New Roman"/>
        <charset val="134"/>
      </rPr>
      <t>6</t>
    </r>
    <r>
      <rPr>
        <sz val="10"/>
        <rFont val="宋体"/>
        <charset val="134"/>
      </rPr>
      <t>号</t>
    </r>
  </si>
  <si>
    <t>梁赞君</t>
  </si>
  <si>
    <r>
      <rPr>
        <sz val="10"/>
        <rFont val="宋体"/>
        <charset val="134"/>
      </rPr>
      <t>梁赞君佛山市南海区大沥镇盐步新苑三巷</t>
    </r>
    <r>
      <rPr>
        <sz val="10"/>
        <rFont val="Times New Roman"/>
        <charset val="134"/>
      </rPr>
      <t>42</t>
    </r>
    <r>
      <rPr>
        <sz val="10"/>
        <rFont val="宋体"/>
        <charset val="134"/>
      </rPr>
      <t>号之一</t>
    </r>
    <r>
      <rPr>
        <sz val="10"/>
        <rFont val="Times New Roman"/>
        <charset val="134"/>
      </rPr>
      <t>10</t>
    </r>
    <r>
      <rPr>
        <sz val="10"/>
        <rFont val="宋体"/>
        <charset val="134"/>
      </rPr>
      <t>千瓦分布式光伏发电项目</t>
    </r>
  </si>
  <si>
    <t>刘锐桥</t>
  </si>
  <si>
    <r>
      <rPr>
        <sz val="10"/>
        <rFont val="宋体"/>
        <charset val="134"/>
      </rPr>
      <t>刘锐桥佛山市南海区大沥镇沥北龙西新区三巷</t>
    </r>
    <r>
      <rPr>
        <sz val="10"/>
        <rFont val="Times New Roman"/>
        <charset val="134"/>
      </rPr>
      <t>7</t>
    </r>
    <r>
      <rPr>
        <sz val="10"/>
        <rFont val="宋体"/>
        <charset val="134"/>
      </rPr>
      <t>号</t>
    </r>
    <r>
      <rPr>
        <sz val="10"/>
        <rFont val="Times New Roman"/>
        <charset val="134"/>
      </rPr>
      <t>5</t>
    </r>
    <r>
      <rPr>
        <sz val="10"/>
        <rFont val="宋体"/>
        <charset val="134"/>
      </rPr>
      <t>千瓦分布式光伏发电项目</t>
    </r>
  </si>
  <si>
    <t>刘福成</t>
  </si>
  <si>
    <r>
      <rPr>
        <sz val="10"/>
        <rFont val="宋体"/>
        <charset val="134"/>
      </rPr>
      <t>刘福成佛山市南海区狮山镇官窑象岭蔡边村东向西里一巷</t>
    </r>
    <r>
      <rPr>
        <sz val="10"/>
        <rFont val="Times New Roman"/>
        <charset val="134"/>
      </rPr>
      <t>8</t>
    </r>
    <r>
      <rPr>
        <sz val="10"/>
        <rFont val="宋体"/>
        <charset val="134"/>
      </rPr>
      <t>号</t>
    </r>
    <r>
      <rPr>
        <sz val="10"/>
        <rFont val="Times New Roman"/>
        <charset val="134"/>
      </rPr>
      <t>3.12</t>
    </r>
    <r>
      <rPr>
        <sz val="10"/>
        <rFont val="宋体"/>
        <charset val="134"/>
      </rPr>
      <t>千瓦分布式光伏发电项目</t>
    </r>
  </si>
  <si>
    <t>潘杰威</t>
  </si>
  <si>
    <r>
      <rPr>
        <sz val="10"/>
        <rFont val="宋体"/>
        <charset val="134"/>
      </rPr>
      <t>广东省佛山市南海区里水镇新兴路新景正街</t>
    </r>
    <r>
      <rPr>
        <sz val="10"/>
        <rFont val="Times New Roman"/>
        <charset val="134"/>
      </rPr>
      <t>5</t>
    </r>
    <r>
      <rPr>
        <sz val="10"/>
        <rFont val="宋体"/>
        <charset val="134"/>
      </rPr>
      <t>号</t>
    </r>
    <r>
      <rPr>
        <sz val="10"/>
        <rFont val="Times New Roman"/>
        <charset val="134"/>
      </rPr>
      <t>380</t>
    </r>
    <r>
      <rPr>
        <sz val="10"/>
        <rFont val="宋体"/>
        <charset val="134"/>
      </rPr>
      <t>伏</t>
    </r>
    <r>
      <rPr>
        <sz val="10"/>
        <rFont val="Times New Roman"/>
        <charset val="134"/>
      </rPr>
      <t>5.2</t>
    </r>
    <r>
      <rPr>
        <sz val="10"/>
        <rFont val="宋体"/>
        <charset val="134"/>
      </rPr>
      <t>千瓦分布式光伏发电项目</t>
    </r>
  </si>
  <si>
    <t>黄勇</t>
  </si>
  <si>
    <r>
      <rPr>
        <sz val="10"/>
        <rFont val="宋体"/>
        <charset val="134"/>
      </rPr>
      <t>黄勇佛山市南海区西樵镇官山城区樵乐路</t>
    </r>
    <r>
      <rPr>
        <sz val="10"/>
        <rFont val="Times New Roman"/>
        <charset val="134"/>
      </rPr>
      <t>20</t>
    </r>
    <r>
      <rPr>
        <sz val="10"/>
        <rFont val="宋体"/>
        <charset val="134"/>
      </rPr>
      <t>号汇丰半岛</t>
    </r>
    <r>
      <rPr>
        <sz val="10"/>
        <rFont val="Times New Roman"/>
        <charset val="134"/>
      </rPr>
      <t>607</t>
    </r>
    <r>
      <rPr>
        <sz val="10"/>
        <rFont val="宋体"/>
        <charset val="134"/>
      </rPr>
      <t>房</t>
    </r>
    <r>
      <rPr>
        <sz val="10"/>
        <rFont val="Times New Roman"/>
        <charset val="134"/>
      </rPr>
      <t>5</t>
    </r>
    <r>
      <rPr>
        <sz val="10"/>
        <rFont val="宋体"/>
        <charset val="134"/>
      </rPr>
      <t>千瓦分布式光伏发电项目</t>
    </r>
  </si>
  <si>
    <t>陈昱华</t>
  </si>
  <si>
    <r>
      <rPr>
        <sz val="10"/>
        <rFont val="宋体"/>
        <charset val="134"/>
      </rPr>
      <t>陈昱华佛山市南海区西樵镇芙蓉路</t>
    </r>
    <r>
      <rPr>
        <sz val="10"/>
        <rFont val="Times New Roman"/>
        <charset val="134"/>
      </rPr>
      <t>3</t>
    </r>
    <r>
      <rPr>
        <sz val="10"/>
        <rFont val="宋体"/>
        <charset val="134"/>
      </rPr>
      <t>号新濠花苑</t>
    </r>
    <r>
      <rPr>
        <sz val="10"/>
        <rFont val="Times New Roman"/>
        <charset val="134"/>
      </rPr>
      <t>1</t>
    </r>
    <r>
      <rPr>
        <sz val="10"/>
        <rFont val="宋体"/>
        <charset val="134"/>
      </rPr>
      <t>座</t>
    </r>
    <r>
      <rPr>
        <sz val="10"/>
        <rFont val="Times New Roman"/>
        <charset val="134"/>
      </rPr>
      <t>108</t>
    </r>
    <r>
      <rPr>
        <sz val="10"/>
        <rFont val="宋体"/>
        <charset val="134"/>
      </rPr>
      <t>房</t>
    </r>
    <r>
      <rPr>
        <sz val="10"/>
        <rFont val="Times New Roman"/>
        <charset val="134"/>
      </rPr>
      <t>6</t>
    </r>
    <r>
      <rPr>
        <sz val="10"/>
        <rFont val="宋体"/>
        <charset val="134"/>
      </rPr>
      <t>千瓦分布式光伏发电项目</t>
    </r>
  </si>
  <si>
    <t>罗国荣</t>
  </si>
  <si>
    <r>
      <rPr>
        <sz val="10"/>
        <rFont val="宋体"/>
        <charset val="134"/>
      </rPr>
      <t>罗国荣佛山市南海区狮山镇罗村朗沙下罗沙前街四巷</t>
    </r>
    <r>
      <rPr>
        <sz val="10"/>
        <rFont val="Times New Roman"/>
        <charset val="134"/>
      </rPr>
      <t>1</t>
    </r>
    <r>
      <rPr>
        <sz val="10"/>
        <rFont val="宋体"/>
        <charset val="134"/>
      </rPr>
      <t>号</t>
    </r>
    <r>
      <rPr>
        <sz val="10"/>
        <rFont val="Times New Roman"/>
        <charset val="134"/>
      </rPr>
      <t>5</t>
    </r>
    <r>
      <rPr>
        <sz val="10"/>
        <rFont val="宋体"/>
        <charset val="134"/>
      </rPr>
      <t>千瓦分布式光伏发电项目</t>
    </r>
  </si>
  <si>
    <t>潘秋光</t>
  </si>
  <si>
    <r>
      <rPr>
        <sz val="10"/>
        <rFont val="宋体"/>
        <charset val="134"/>
      </rPr>
      <t>潘秋光佛山市南海区狮山镇沙头沥下村村南三号</t>
    </r>
    <r>
      <rPr>
        <sz val="10"/>
        <rFont val="Times New Roman"/>
        <charset val="134"/>
      </rPr>
      <t>7.95</t>
    </r>
    <r>
      <rPr>
        <sz val="10"/>
        <rFont val="宋体"/>
        <charset val="134"/>
      </rPr>
      <t>千瓦分布式光伏发电项目</t>
    </r>
  </si>
  <si>
    <t>梁成华</t>
  </si>
  <si>
    <r>
      <rPr>
        <sz val="10"/>
        <rFont val="宋体"/>
        <charset val="134"/>
      </rPr>
      <t>梁成华佛山市南海区西樵镇爱国村委会杏头村升平二路</t>
    </r>
    <r>
      <rPr>
        <sz val="10"/>
        <rFont val="Times New Roman"/>
        <charset val="134"/>
      </rPr>
      <t>5</t>
    </r>
    <r>
      <rPr>
        <sz val="10"/>
        <rFont val="宋体"/>
        <charset val="134"/>
      </rPr>
      <t>号</t>
    </r>
    <r>
      <rPr>
        <sz val="10"/>
        <rFont val="Times New Roman"/>
        <charset val="134"/>
      </rPr>
      <t>8.48</t>
    </r>
    <r>
      <rPr>
        <sz val="10"/>
        <rFont val="宋体"/>
        <charset val="134"/>
      </rPr>
      <t>千瓦分布式光伏发电项目</t>
    </r>
  </si>
  <si>
    <t>吴伟钊</t>
  </si>
  <si>
    <r>
      <rPr>
        <sz val="10"/>
        <rFont val="宋体"/>
        <charset val="134"/>
      </rPr>
      <t>吴伟钊佛山市南海区狮山镇官窑大榄村南部开发区（土名红岗）大榄自来水厂旁</t>
    </r>
    <r>
      <rPr>
        <sz val="10"/>
        <rFont val="Times New Roman"/>
        <charset val="134"/>
      </rPr>
      <t>19.08</t>
    </r>
    <r>
      <rPr>
        <sz val="10"/>
        <rFont val="宋体"/>
        <charset val="134"/>
      </rPr>
      <t>千瓦分布式光伏发电项目</t>
    </r>
  </si>
  <si>
    <t>潘志培</t>
  </si>
  <si>
    <r>
      <rPr>
        <sz val="10"/>
        <rFont val="宋体"/>
        <charset val="134"/>
      </rPr>
      <t>潘志培佛山市南海区狮山镇沙头文贵村第二巷</t>
    </r>
    <r>
      <rPr>
        <sz val="10"/>
        <rFont val="Times New Roman"/>
        <charset val="134"/>
      </rPr>
      <t>13</t>
    </r>
    <r>
      <rPr>
        <sz val="10"/>
        <rFont val="宋体"/>
        <charset val="134"/>
      </rPr>
      <t>号</t>
    </r>
    <r>
      <rPr>
        <sz val="10"/>
        <rFont val="Times New Roman"/>
        <charset val="134"/>
      </rPr>
      <t>5.2</t>
    </r>
    <r>
      <rPr>
        <sz val="10"/>
        <rFont val="宋体"/>
        <charset val="134"/>
      </rPr>
      <t>千瓦分布式光伏发电项目</t>
    </r>
  </si>
  <si>
    <t>容仕华</t>
  </si>
  <si>
    <r>
      <rPr>
        <sz val="10"/>
        <rFont val="宋体"/>
        <charset val="134"/>
      </rPr>
      <t>容仕华佛山市南海区狮山镇官窑大榄七村旧区兆安里</t>
    </r>
    <r>
      <rPr>
        <sz val="10"/>
        <rFont val="Times New Roman"/>
        <charset val="134"/>
      </rPr>
      <t>3</t>
    </r>
    <r>
      <rPr>
        <sz val="10"/>
        <rFont val="宋体"/>
        <charset val="134"/>
      </rPr>
      <t>号</t>
    </r>
    <r>
      <rPr>
        <sz val="10"/>
        <rFont val="Times New Roman"/>
        <charset val="134"/>
      </rPr>
      <t>9</t>
    </r>
    <r>
      <rPr>
        <sz val="10"/>
        <rFont val="宋体"/>
        <charset val="134"/>
      </rPr>
      <t>千瓦分布式光伏发电项目</t>
    </r>
  </si>
  <si>
    <r>
      <rPr>
        <sz val="10"/>
        <rFont val="宋体"/>
        <charset val="134"/>
      </rPr>
      <t>容仕华佛山市南海区狮山镇官窑大榄七村旧区兆安里</t>
    </r>
    <r>
      <rPr>
        <sz val="10"/>
        <rFont val="Times New Roman"/>
        <charset val="134"/>
      </rPr>
      <t>2</t>
    </r>
    <r>
      <rPr>
        <sz val="10"/>
        <rFont val="宋体"/>
        <charset val="134"/>
      </rPr>
      <t>号</t>
    </r>
    <r>
      <rPr>
        <sz val="10"/>
        <rFont val="Times New Roman"/>
        <charset val="134"/>
      </rPr>
      <t>3.5</t>
    </r>
    <r>
      <rPr>
        <sz val="10"/>
        <rFont val="宋体"/>
        <charset val="134"/>
      </rPr>
      <t>千瓦分布式光伏发电项目</t>
    </r>
  </si>
  <si>
    <t>覃燕</t>
  </si>
  <si>
    <r>
      <rPr>
        <sz val="10"/>
        <rFont val="宋体"/>
        <charset val="134"/>
      </rPr>
      <t>覃燕佛山市南海区狮山镇颜峰丹邱村新建街八巷</t>
    </r>
    <r>
      <rPr>
        <sz val="10"/>
        <rFont val="Times New Roman"/>
        <charset val="134"/>
      </rPr>
      <t>4</t>
    </r>
    <r>
      <rPr>
        <sz val="10"/>
        <rFont val="宋体"/>
        <charset val="134"/>
      </rPr>
      <t>号</t>
    </r>
    <r>
      <rPr>
        <sz val="10"/>
        <rFont val="Times New Roman"/>
        <charset val="134"/>
      </rPr>
      <t>6</t>
    </r>
    <r>
      <rPr>
        <sz val="10"/>
        <rFont val="宋体"/>
        <charset val="134"/>
      </rPr>
      <t>千瓦分布式光伏发电项目</t>
    </r>
  </si>
  <si>
    <r>
      <rPr>
        <sz val="10"/>
        <rFont val="宋体"/>
        <charset val="134"/>
      </rPr>
      <t>陈巨轮南海区桂城平洲江二新路</t>
    </r>
    <r>
      <rPr>
        <sz val="10"/>
        <rFont val="Times New Roman"/>
        <charset val="134"/>
      </rPr>
      <t>1</t>
    </r>
    <r>
      <rPr>
        <sz val="10"/>
        <rFont val="宋体"/>
        <charset val="134"/>
      </rPr>
      <t>号</t>
    </r>
    <r>
      <rPr>
        <sz val="10"/>
        <rFont val="Times New Roman"/>
        <charset val="134"/>
      </rPr>
      <t>10</t>
    </r>
    <r>
      <rPr>
        <sz val="10"/>
        <rFont val="宋体"/>
        <charset val="134"/>
      </rPr>
      <t>千瓦分布式光伏发电项目</t>
    </r>
  </si>
  <si>
    <t>曹学兰</t>
  </si>
  <si>
    <r>
      <rPr>
        <sz val="10"/>
        <rFont val="宋体"/>
        <charset val="134"/>
      </rPr>
      <t>曹学兰佛山市南海区狮山镇颜峰泗和村新宅区三巷</t>
    </r>
    <r>
      <rPr>
        <sz val="10"/>
        <rFont val="Times New Roman"/>
        <charset val="134"/>
      </rPr>
      <t>1</t>
    </r>
    <r>
      <rPr>
        <sz val="10"/>
        <rFont val="宋体"/>
        <charset val="134"/>
      </rPr>
      <t>号</t>
    </r>
  </si>
  <si>
    <t>潘志辉</t>
  </si>
  <si>
    <r>
      <rPr>
        <sz val="10"/>
        <rFont val="宋体"/>
        <charset val="134"/>
      </rPr>
      <t>潘志辉佛山市南海区狮山镇官窑振兴北路</t>
    </r>
    <r>
      <rPr>
        <sz val="10"/>
        <rFont val="Times New Roman"/>
        <charset val="134"/>
      </rPr>
      <t>12</t>
    </r>
    <r>
      <rPr>
        <sz val="10"/>
        <rFont val="宋体"/>
        <charset val="134"/>
      </rPr>
      <t>号</t>
    </r>
  </si>
  <si>
    <t>邹景昌</t>
  </si>
  <si>
    <r>
      <rPr>
        <sz val="10"/>
        <rFont val="宋体"/>
        <charset val="134"/>
      </rPr>
      <t>邹景昌南海区里水镇和顺逢涌村逢北一巷</t>
    </r>
    <r>
      <rPr>
        <sz val="10"/>
        <rFont val="Times New Roman"/>
        <charset val="134"/>
      </rPr>
      <t>8</t>
    </r>
    <r>
      <rPr>
        <sz val="10"/>
        <rFont val="宋体"/>
        <charset val="134"/>
      </rPr>
      <t>号</t>
    </r>
    <r>
      <rPr>
        <sz val="10"/>
        <rFont val="Times New Roman"/>
        <charset val="134"/>
      </rPr>
      <t>10</t>
    </r>
    <r>
      <rPr>
        <sz val="10"/>
        <rFont val="宋体"/>
        <charset val="134"/>
      </rPr>
      <t>千瓦分布式光伏发电项目</t>
    </r>
  </si>
  <si>
    <t>陈伟坚</t>
  </si>
  <si>
    <r>
      <rPr>
        <sz val="10"/>
        <rFont val="宋体"/>
        <charset val="134"/>
      </rPr>
      <t>陈伟坚佛山市南海区桂城平南桃村</t>
    </r>
    <r>
      <rPr>
        <sz val="10"/>
        <rFont val="Times New Roman"/>
        <charset val="134"/>
      </rPr>
      <t>6</t>
    </r>
    <r>
      <rPr>
        <sz val="10"/>
        <rFont val="宋体"/>
        <charset val="134"/>
      </rPr>
      <t>巷</t>
    </r>
    <r>
      <rPr>
        <sz val="10"/>
        <rFont val="Times New Roman"/>
        <charset val="134"/>
      </rPr>
      <t>3</t>
    </r>
    <r>
      <rPr>
        <sz val="10"/>
        <rFont val="宋体"/>
        <charset val="134"/>
      </rPr>
      <t>号</t>
    </r>
    <r>
      <rPr>
        <sz val="10"/>
        <rFont val="Times New Roman"/>
        <charset val="134"/>
      </rPr>
      <t>5</t>
    </r>
    <r>
      <rPr>
        <sz val="10"/>
        <rFont val="宋体"/>
        <charset val="134"/>
      </rPr>
      <t>千瓦分布式光伏发电项目</t>
    </r>
  </si>
  <si>
    <t>夏伟亮</t>
  </si>
  <si>
    <r>
      <rPr>
        <sz val="10"/>
        <rFont val="宋体"/>
        <charset val="134"/>
      </rPr>
      <t>夏伟亮佛山南海桂城叠北叠滘墟</t>
    </r>
    <r>
      <rPr>
        <sz val="10"/>
        <rFont val="Times New Roman"/>
        <charset val="134"/>
      </rPr>
      <t>132</t>
    </r>
    <r>
      <rPr>
        <sz val="10"/>
        <rFont val="宋体"/>
        <charset val="134"/>
      </rPr>
      <t>号</t>
    </r>
    <r>
      <rPr>
        <sz val="10"/>
        <rFont val="Times New Roman"/>
        <charset val="134"/>
      </rPr>
      <t>11</t>
    </r>
    <r>
      <rPr>
        <sz val="10"/>
        <rFont val="宋体"/>
        <charset val="134"/>
      </rPr>
      <t>千瓦分布式光伏发电项目</t>
    </r>
  </si>
  <si>
    <t>郑明林</t>
  </si>
  <si>
    <r>
      <rPr>
        <sz val="10"/>
        <rFont val="宋体"/>
        <charset val="134"/>
      </rPr>
      <t>郑明林南海区狮山镇湖景湾</t>
    </r>
    <r>
      <rPr>
        <sz val="10"/>
        <rFont val="Times New Roman"/>
        <charset val="134"/>
      </rPr>
      <t>8</t>
    </r>
    <r>
      <rPr>
        <sz val="10"/>
        <rFont val="宋体"/>
        <charset val="134"/>
      </rPr>
      <t>栋</t>
    </r>
    <r>
      <rPr>
        <sz val="10"/>
        <rFont val="Times New Roman"/>
        <charset val="134"/>
      </rPr>
      <t>2</t>
    </r>
    <r>
      <rPr>
        <sz val="10"/>
        <rFont val="宋体"/>
        <charset val="134"/>
      </rPr>
      <t>座</t>
    </r>
    <r>
      <rPr>
        <sz val="10"/>
        <rFont val="Times New Roman"/>
        <charset val="134"/>
      </rPr>
      <t>2.2</t>
    </r>
    <r>
      <rPr>
        <sz val="10"/>
        <rFont val="宋体"/>
        <charset val="134"/>
      </rPr>
      <t>千瓦分布式光伏发电项目　</t>
    </r>
  </si>
  <si>
    <t>梁辰</t>
  </si>
  <si>
    <r>
      <rPr>
        <sz val="10"/>
        <rFont val="宋体"/>
        <charset val="134"/>
      </rPr>
      <t>梁辰南海区丹灶镇祈福路</t>
    </r>
    <r>
      <rPr>
        <sz val="10"/>
        <rFont val="Times New Roman"/>
        <charset val="134"/>
      </rPr>
      <t>2</t>
    </r>
    <r>
      <rPr>
        <sz val="10"/>
        <rFont val="宋体"/>
        <charset val="134"/>
      </rPr>
      <t>号名都畔山华庭畔山蓝湾</t>
    </r>
    <r>
      <rPr>
        <sz val="10"/>
        <rFont val="Times New Roman"/>
        <charset val="134"/>
      </rPr>
      <t>1</t>
    </r>
    <r>
      <rPr>
        <sz val="10"/>
        <rFont val="宋体"/>
        <charset val="134"/>
      </rPr>
      <t>幢</t>
    </r>
    <r>
      <rPr>
        <sz val="10"/>
        <rFont val="Times New Roman"/>
        <charset val="134"/>
      </rPr>
      <t>20</t>
    </r>
    <r>
      <rPr>
        <sz val="10"/>
        <rFont val="宋体"/>
        <charset val="134"/>
      </rPr>
      <t>千瓦分布式光伏发电项目</t>
    </r>
  </si>
  <si>
    <t>张祖明</t>
  </si>
  <si>
    <r>
      <rPr>
        <sz val="10"/>
        <rFont val="宋体"/>
        <charset val="134"/>
      </rPr>
      <t>范焕兴南海区桂城平洲平东石潭大街二巷</t>
    </r>
    <r>
      <rPr>
        <sz val="10"/>
        <rFont val="Times New Roman"/>
        <charset val="134"/>
      </rPr>
      <t>30</t>
    </r>
    <r>
      <rPr>
        <sz val="10"/>
        <rFont val="宋体"/>
        <charset val="134"/>
      </rPr>
      <t>号</t>
    </r>
    <r>
      <rPr>
        <sz val="10"/>
        <rFont val="Times New Roman"/>
        <charset val="134"/>
      </rPr>
      <t>15</t>
    </r>
    <r>
      <rPr>
        <sz val="10"/>
        <rFont val="宋体"/>
        <charset val="134"/>
      </rPr>
      <t>千瓦分布式光伏发电项目</t>
    </r>
  </si>
  <si>
    <t>区少珍</t>
  </si>
  <si>
    <r>
      <rPr>
        <sz val="10"/>
        <rFont val="宋体"/>
        <charset val="134"/>
      </rPr>
      <t>区少珍佛山市南海区西樵镇太平社区朝阳新村八街</t>
    </r>
    <r>
      <rPr>
        <sz val="10"/>
        <rFont val="Times New Roman"/>
        <charset val="134"/>
      </rPr>
      <t>1</t>
    </r>
    <r>
      <rPr>
        <sz val="10"/>
        <rFont val="宋体"/>
        <charset val="134"/>
      </rPr>
      <t>号</t>
    </r>
  </si>
  <si>
    <t>李鹏峰</t>
  </si>
  <si>
    <r>
      <rPr>
        <sz val="10"/>
        <rFont val="宋体"/>
        <charset val="134"/>
      </rPr>
      <t>李鹏峰佛山市南海区西樵镇新河桥上村</t>
    </r>
    <r>
      <rPr>
        <sz val="10"/>
        <rFont val="Times New Roman"/>
        <charset val="134"/>
      </rPr>
      <t>212</t>
    </r>
    <r>
      <rPr>
        <sz val="10"/>
        <rFont val="宋体"/>
        <charset val="134"/>
      </rPr>
      <t>号</t>
    </r>
    <r>
      <rPr>
        <sz val="10"/>
        <rFont val="Times New Roman"/>
        <charset val="134"/>
      </rPr>
      <t>3</t>
    </r>
    <r>
      <rPr>
        <sz val="10"/>
        <rFont val="宋体"/>
        <charset val="134"/>
      </rPr>
      <t>千瓦分布式光伏发电项目</t>
    </r>
  </si>
  <si>
    <t>合  计</t>
  </si>
  <si>
    <t>-</t>
  </si>
  <si>
    <t>2017年度佛山市顺德区光伏发电应用项目奖励和补助资金名单</t>
  </si>
  <si>
    <t>徐裕康</t>
  </si>
  <si>
    <r>
      <rPr>
        <sz val="10"/>
        <rFont val="宋体"/>
        <charset val="134"/>
      </rPr>
      <t>徐裕康广东省佛山市顺德区容桂街道幸福社区居委会自然新区艺苑路三街</t>
    </r>
    <r>
      <rPr>
        <sz val="10"/>
        <rFont val="Times New Roman"/>
        <charset val="134"/>
      </rPr>
      <t>3</t>
    </r>
    <r>
      <rPr>
        <sz val="10"/>
        <rFont val="宋体"/>
        <charset val="134"/>
      </rPr>
      <t>号</t>
    </r>
    <r>
      <rPr>
        <sz val="10"/>
        <rFont val="Times New Roman"/>
        <charset val="134"/>
      </rPr>
      <t>11.2</t>
    </r>
    <r>
      <rPr>
        <sz val="10"/>
        <rFont val="宋体"/>
        <charset val="134"/>
      </rPr>
      <t>千瓦分布式光伏发电项目</t>
    </r>
  </si>
  <si>
    <t>杜志文</t>
  </si>
  <si>
    <r>
      <rPr>
        <sz val="10"/>
        <rFont val="宋体"/>
        <charset val="134"/>
      </rPr>
      <t>杜志文顺德区容桂体育路锦雁街</t>
    </r>
    <r>
      <rPr>
        <sz val="10"/>
        <rFont val="Times New Roman"/>
        <charset val="134"/>
      </rPr>
      <t>10</t>
    </r>
    <r>
      <rPr>
        <sz val="10"/>
        <rFont val="宋体"/>
        <charset val="134"/>
      </rPr>
      <t>号</t>
    </r>
    <r>
      <rPr>
        <sz val="10"/>
        <rFont val="Times New Roman"/>
        <charset val="134"/>
      </rPr>
      <t>8.7</t>
    </r>
    <r>
      <rPr>
        <sz val="10"/>
        <rFont val="宋体"/>
        <charset val="134"/>
      </rPr>
      <t>千瓦分布式光伏发电项目</t>
    </r>
  </si>
  <si>
    <t>梁植就</t>
  </si>
  <si>
    <r>
      <rPr>
        <sz val="10"/>
        <rFont val="宋体"/>
        <charset val="134"/>
      </rPr>
      <t>梁植就佛山市顺德区勒流街道龙眼村龙眼大道</t>
    </r>
    <r>
      <rPr>
        <sz val="10"/>
        <rFont val="Times New Roman"/>
        <charset val="134"/>
      </rPr>
      <t>3</t>
    </r>
    <r>
      <rPr>
        <sz val="10"/>
        <rFont val="宋体"/>
        <charset val="134"/>
      </rPr>
      <t>号</t>
    </r>
    <r>
      <rPr>
        <sz val="10"/>
        <rFont val="Times New Roman"/>
        <charset val="134"/>
      </rPr>
      <t>27.93</t>
    </r>
    <r>
      <rPr>
        <sz val="10"/>
        <rFont val="宋体"/>
        <charset val="134"/>
      </rPr>
      <t>千瓦分布式光伏发电项目</t>
    </r>
  </si>
  <si>
    <t>蔡日添</t>
  </si>
  <si>
    <r>
      <rPr>
        <sz val="10"/>
        <rFont val="宋体"/>
        <charset val="134"/>
      </rPr>
      <t>蔡日添佛山市顺德区勒流街道龙眼村委会上高街</t>
    </r>
    <r>
      <rPr>
        <sz val="10"/>
        <rFont val="Times New Roman"/>
        <charset val="134"/>
      </rPr>
      <t>23</t>
    </r>
    <r>
      <rPr>
        <sz val="10"/>
        <rFont val="宋体"/>
        <charset val="134"/>
      </rPr>
      <t>号</t>
    </r>
    <r>
      <rPr>
        <sz val="10"/>
        <rFont val="Times New Roman"/>
        <charset val="134"/>
      </rPr>
      <t>15.67</t>
    </r>
    <r>
      <rPr>
        <sz val="10"/>
        <rFont val="宋体"/>
        <charset val="134"/>
      </rPr>
      <t>千瓦分布式光伏发电项目</t>
    </r>
  </si>
  <si>
    <t>伍惠容</t>
  </si>
  <si>
    <r>
      <rPr>
        <sz val="10"/>
        <rFont val="宋体"/>
        <charset val="134"/>
      </rPr>
      <t>伍惠容佛山市顺德区勒流街道居委会银龙南二巷</t>
    </r>
    <r>
      <rPr>
        <sz val="10"/>
        <rFont val="Times New Roman"/>
        <charset val="134"/>
      </rPr>
      <t>9</t>
    </r>
    <r>
      <rPr>
        <sz val="10"/>
        <rFont val="宋体"/>
        <charset val="134"/>
      </rPr>
      <t>号</t>
    </r>
    <r>
      <rPr>
        <sz val="10"/>
        <rFont val="Times New Roman"/>
        <charset val="134"/>
      </rPr>
      <t>15.1</t>
    </r>
    <r>
      <rPr>
        <sz val="10"/>
        <rFont val="宋体"/>
        <charset val="134"/>
      </rPr>
      <t>千瓦分布式光伏发电项目</t>
    </r>
  </si>
  <si>
    <t>钟炳卓</t>
  </si>
  <si>
    <r>
      <rPr>
        <sz val="10"/>
        <rFont val="宋体"/>
        <charset val="134"/>
      </rPr>
      <t>钟炳卓佛山市顺德区伦教街道办事处常教居委会东宁大街二巷</t>
    </r>
    <r>
      <rPr>
        <sz val="10"/>
        <rFont val="Times New Roman"/>
        <charset val="134"/>
      </rPr>
      <t>2</t>
    </r>
    <r>
      <rPr>
        <sz val="10"/>
        <rFont val="宋体"/>
        <charset val="134"/>
      </rPr>
      <t>号</t>
    </r>
    <r>
      <rPr>
        <sz val="10"/>
        <rFont val="Times New Roman"/>
        <charset val="134"/>
      </rPr>
      <t>8</t>
    </r>
    <r>
      <rPr>
        <sz val="10"/>
        <rFont val="宋体"/>
        <charset val="134"/>
      </rPr>
      <t>千瓦分布式光伏发电项目</t>
    </r>
  </si>
  <si>
    <t>梁泽林</t>
  </si>
  <si>
    <r>
      <rPr>
        <sz val="10"/>
        <rFont val="宋体"/>
        <charset val="134"/>
      </rPr>
      <t>梁泽林容桂小黄圃居委会同仁街</t>
    </r>
    <r>
      <rPr>
        <sz val="10"/>
        <rFont val="Times New Roman"/>
        <charset val="134"/>
      </rPr>
      <t>7</t>
    </r>
    <r>
      <rPr>
        <sz val="10"/>
        <rFont val="宋体"/>
        <charset val="134"/>
      </rPr>
      <t>号</t>
    </r>
    <r>
      <rPr>
        <sz val="10"/>
        <rFont val="Times New Roman"/>
        <charset val="134"/>
      </rPr>
      <t>11.2</t>
    </r>
    <r>
      <rPr>
        <sz val="10"/>
        <rFont val="宋体"/>
        <charset val="134"/>
      </rPr>
      <t>千瓦分布式光伏发电项目</t>
    </r>
  </si>
  <si>
    <t>杨颖峰</t>
  </si>
  <si>
    <r>
      <rPr>
        <sz val="10"/>
        <rFont val="宋体"/>
        <charset val="134"/>
      </rPr>
      <t>杨颖峰广东省佛山市顺德区大良街道办事处苏岗苏龙街</t>
    </r>
    <r>
      <rPr>
        <sz val="10"/>
        <rFont val="Times New Roman"/>
        <charset val="134"/>
      </rPr>
      <t>5</t>
    </r>
    <r>
      <rPr>
        <sz val="10"/>
        <rFont val="宋体"/>
        <charset val="134"/>
      </rPr>
      <t>巷</t>
    </r>
    <r>
      <rPr>
        <sz val="10"/>
        <rFont val="Times New Roman"/>
        <charset val="134"/>
      </rPr>
      <t>11</t>
    </r>
    <r>
      <rPr>
        <sz val="10"/>
        <rFont val="宋体"/>
        <charset val="134"/>
      </rPr>
      <t>号</t>
    </r>
    <r>
      <rPr>
        <sz val="10"/>
        <rFont val="Times New Roman"/>
        <charset val="134"/>
      </rPr>
      <t>11.8</t>
    </r>
    <r>
      <rPr>
        <sz val="10"/>
        <rFont val="宋体"/>
        <charset val="134"/>
      </rPr>
      <t>千瓦分布式光伏发电项目</t>
    </r>
  </si>
  <si>
    <t>陈浩祺</t>
  </si>
  <si>
    <r>
      <rPr>
        <sz val="10"/>
        <rFont val="宋体"/>
        <charset val="134"/>
      </rPr>
      <t>陈浩祺广东省佛山市顺德区乐从大闸村委会盛大新邨</t>
    </r>
    <r>
      <rPr>
        <sz val="10"/>
        <rFont val="Times New Roman"/>
        <charset val="134"/>
      </rPr>
      <t>6</t>
    </r>
    <r>
      <rPr>
        <sz val="10"/>
        <rFont val="宋体"/>
        <charset val="134"/>
      </rPr>
      <t>区</t>
    </r>
    <r>
      <rPr>
        <sz val="10"/>
        <rFont val="Times New Roman"/>
        <charset val="134"/>
      </rPr>
      <t>11</t>
    </r>
    <r>
      <rPr>
        <sz val="10"/>
        <rFont val="宋体"/>
        <charset val="134"/>
      </rPr>
      <t>号</t>
    </r>
    <r>
      <rPr>
        <sz val="10"/>
        <rFont val="Times New Roman"/>
        <charset val="134"/>
      </rPr>
      <t>20.16</t>
    </r>
    <r>
      <rPr>
        <sz val="10"/>
        <rFont val="宋体"/>
        <charset val="134"/>
      </rPr>
      <t>千瓦分布式光伏发电项目</t>
    </r>
  </si>
  <si>
    <t>罗炳尧</t>
  </si>
  <si>
    <r>
      <rPr>
        <sz val="10"/>
        <rFont val="宋体"/>
        <charset val="134"/>
      </rPr>
      <t>罗炳尧广东省佛山市顺德区乐从镇乐从居委会荔南路一巷</t>
    </r>
    <r>
      <rPr>
        <sz val="10"/>
        <rFont val="Times New Roman"/>
        <charset val="134"/>
      </rPr>
      <t>4</t>
    </r>
    <r>
      <rPr>
        <sz val="10"/>
        <rFont val="宋体"/>
        <charset val="134"/>
      </rPr>
      <t>号</t>
    </r>
    <r>
      <rPr>
        <sz val="10"/>
        <rFont val="Times New Roman"/>
        <charset val="134"/>
      </rPr>
      <t>4.16</t>
    </r>
    <r>
      <rPr>
        <sz val="10"/>
        <rFont val="宋体"/>
        <charset val="134"/>
      </rPr>
      <t>千瓦分布式光伏发电项目</t>
    </r>
  </si>
  <si>
    <t>李庆强</t>
  </si>
  <si>
    <r>
      <rPr>
        <sz val="10"/>
        <rFont val="宋体"/>
        <charset val="134"/>
      </rPr>
      <t>李庆强广东省佛山市顺德区大良环市北路城中园东苑</t>
    </r>
    <r>
      <rPr>
        <sz val="10"/>
        <rFont val="Times New Roman"/>
        <charset val="134"/>
      </rPr>
      <t>24</t>
    </r>
    <r>
      <rPr>
        <sz val="10"/>
        <rFont val="宋体"/>
        <charset val="134"/>
      </rPr>
      <t>号</t>
    </r>
    <r>
      <rPr>
        <sz val="10"/>
        <rFont val="Times New Roman"/>
        <charset val="134"/>
      </rPr>
      <t>7.5</t>
    </r>
    <r>
      <rPr>
        <sz val="10"/>
        <rFont val="宋体"/>
        <charset val="134"/>
      </rPr>
      <t>千瓦分布式光伏发电项目</t>
    </r>
  </si>
  <si>
    <t>何培强</t>
  </si>
  <si>
    <r>
      <rPr>
        <sz val="10"/>
        <rFont val="宋体"/>
        <charset val="134"/>
      </rPr>
      <t>何培强顺德区伦教街道办事处鸡洲村委会长丰苑长兴东五街</t>
    </r>
    <r>
      <rPr>
        <sz val="10"/>
        <rFont val="Times New Roman"/>
        <charset val="134"/>
      </rPr>
      <t>8</t>
    </r>
    <r>
      <rPr>
        <sz val="10"/>
        <rFont val="宋体"/>
        <charset val="134"/>
      </rPr>
      <t>号</t>
    </r>
    <r>
      <rPr>
        <sz val="10"/>
        <rFont val="Times New Roman"/>
        <charset val="134"/>
      </rPr>
      <t>7KW</t>
    </r>
    <r>
      <rPr>
        <sz val="10"/>
        <rFont val="宋体"/>
        <charset val="134"/>
      </rPr>
      <t>分布式光伏发电项目</t>
    </r>
  </si>
  <si>
    <t>黄丽姬</t>
  </si>
  <si>
    <r>
      <rPr>
        <sz val="10"/>
        <rFont val="宋体"/>
        <charset val="134"/>
      </rPr>
      <t>黄丽姬顺德区伦教街道新塘村委会祥景路祥景一街</t>
    </r>
    <r>
      <rPr>
        <sz val="10"/>
        <rFont val="Times New Roman"/>
        <charset val="134"/>
      </rPr>
      <t>11.76</t>
    </r>
    <r>
      <rPr>
        <sz val="10"/>
        <rFont val="宋体"/>
        <charset val="134"/>
      </rPr>
      <t>千瓦分布式光伏发电项目</t>
    </r>
  </si>
  <si>
    <t>陈忠健</t>
  </si>
  <si>
    <r>
      <rPr>
        <sz val="10"/>
        <rFont val="宋体"/>
        <charset val="134"/>
      </rPr>
      <t>陈忠健广东省佛山市顺德区容桂长源路一巷一横巷</t>
    </r>
    <r>
      <rPr>
        <sz val="10"/>
        <rFont val="Times New Roman"/>
        <charset val="134"/>
      </rPr>
      <t>2</t>
    </r>
    <r>
      <rPr>
        <sz val="10"/>
        <rFont val="宋体"/>
        <charset val="134"/>
      </rPr>
      <t>号</t>
    </r>
    <r>
      <rPr>
        <sz val="10"/>
        <rFont val="Times New Roman"/>
        <charset val="134"/>
      </rPr>
      <t>5.22</t>
    </r>
    <r>
      <rPr>
        <sz val="10"/>
        <rFont val="宋体"/>
        <charset val="134"/>
      </rPr>
      <t>千瓦分布式光伏发电项目</t>
    </r>
  </si>
  <si>
    <t>杨超明</t>
  </si>
  <si>
    <r>
      <rPr>
        <sz val="10"/>
        <rFont val="宋体"/>
        <charset val="134"/>
      </rPr>
      <t>杨超明广东省佛山市顺德区容桂红星居委会红星新路</t>
    </r>
    <r>
      <rPr>
        <sz val="10"/>
        <rFont val="Times New Roman"/>
        <charset val="134"/>
      </rPr>
      <t>6</t>
    </r>
    <r>
      <rPr>
        <sz val="10"/>
        <rFont val="宋体"/>
        <charset val="134"/>
      </rPr>
      <t>号</t>
    </r>
    <r>
      <rPr>
        <sz val="10"/>
        <rFont val="Times New Roman"/>
        <charset val="134"/>
      </rPr>
      <t>19.8</t>
    </r>
    <r>
      <rPr>
        <sz val="10"/>
        <rFont val="宋体"/>
        <charset val="134"/>
      </rPr>
      <t>千瓦分布式光伏发电项目</t>
    </r>
  </si>
  <si>
    <t>黄志生</t>
  </si>
  <si>
    <r>
      <rPr>
        <sz val="10"/>
        <rFont val="宋体"/>
        <charset val="134"/>
      </rPr>
      <t>黄志生北滘镇碧江东成新街</t>
    </r>
    <r>
      <rPr>
        <sz val="10"/>
        <rFont val="Times New Roman"/>
        <charset val="134"/>
      </rPr>
      <t>16</t>
    </r>
    <r>
      <rPr>
        <sz val="10"/>
        <rFont val="宋体"/>
        <charset val="134"/>
      </rPr>
      <t>号</t>
    </r>
    <r>
      <rPr>
        <sz val="10"/>
        <rFont val="Times New Roman"/>
        <charset val="134"/>
      </rPr>
      <t>13</t>
    </r>
    <r>
      <rPr>
        <sz val="10"/>
        <rFont val="宋体"/>
        <charset val="134"/>
      </rPr>
      <t>千瓦分布式光伏发电项目</t>
    </r>
  </si>
  <si>
    <t>卢国邑</t>
  </si>
  <si>
    <r>
      <rPr>
        <sz val="10"/>
        <rFont val="宋体"/>
        <charset val="134"/>
      </rPr>
      <t>卢国邑佛山市顺德区勒流街道龙眼村委会龙眼入村大道</t>
    </r>
    <r>
      <rPr>
        <sz val="10"/>
        <rFont val="Times New Roman"/>
        <charset val="134"/>
      </rPr>
      <t>25</t>
    </r>
    <r>
      <rPr>
        <sz val="10"/>
        <rFont val="宋体"/>
        <charset val="134"/>
      </rPr>
      <t>号</t>
    </r>
    <r>
      <rPr>
        <sz val="10"/>
        <rFont val="Times New Roman"/>
        <charset val="134"/>
      </rPr>
      <t>14.85</t>
    </r>
    <r>
      <rPr>
        <sz val="10"/>
        <rFont val="宋体"/>
        <charset val="134"/>
      </rPr>
      <t>千瓦分布式光伏发电项目</t>
    </r>
    <r>
      <rPr>
        <sz val="10"/>
        <rFont val="Times New Roman"/>
        <charset val="134"/>
      </rPr>
      <t xml:space="preserve"> </t>
    </r>
  </si>
  <si>
    <t>关梓敬</t>
  </si>
  <si>
    <r>
      <rPr>
        <sz val="10"/>
        <rFont val="宋体"/>
        <charset val="134"/>
      </rPr>
      <t>关梓敬顺德区陈村镇勒竹社区居委会金华新村四巷</t>
    </r>
    <r>
      <rPr>
        <sz val="10"/>
        <rFont val="Times New Roman"/>
        <charset val="134"/>
      </rPr>
      <t>3</t>
    </r>
    <r>
      <rPr>
        <sz val="10"/>
        <rFont val="宋体"/>
        <charset val="134"/>
      </rPr>
      <t>号</t>
    </r>
    <r>
      <rPr>
        <sz val="10"/>
        <rFont val="Times New Roman"/>
        <charset val="134"/>
      </rPr>
      <t>6.16</t>
    </r>
    <r>
      <rPr>
        <sz val="10"/>
        <rFont val="宋体"/>
        <charset val="134"/>
      </rPr>
      <t>千瓦分布式光伏发电项目</t>
    </r>
  </si>
  <si>
    <t>罗爱民</t>
  </si>
  <si>
    <r>
      <rPr>
        <sz val="10"/>
        <rFont val="宋体"/>
        <charset val="134"/>
      </rPr>
      <t>罗爱民顺德区伦教街道鸡洲天后市大街罗地巷</t>
    </r>
    <r>
      <rPr>
        <sz val="10"/>
        <rFont val="Times New Roman"/>
        <charset val="134"/>
      </rPr>
      <t>7</t>
    </r>
    <r>
      <rPr>
        <sz val="10"/>
        <rFont val="宋体"/>
        <charset val="134"/>
      </rPr>
      <t>号</t>
    </r>
    <r>
      <rPr>
        <sz val="10"/>
        <rFont val="Times New Roman"/>
        <charset val="134"/>
      </rPr>
      <t>17.68</t>
    </r>
    <r>
      <rPr>
        <sz val="10"/>
        <rFont val="宋体"/>
        <charset val="134"/>
      </rPr>
      <t>千瓦分布式光伏发电项目</t>
    </r>
  </si>
  <si>
    <t>伍结红</t>
  </si>
  <si>
    <r>
      <rPr>
        <sz val="10"/>
        <rFont val="宋体"/>
        <charset val="134"/>
      </rPr>
      <t>伍结红佛山市顺德区勒流街道东风村委会东风中路东二街</t>
    </r>
    <r>
      <rPr>
        <sz val="10"/>
        <rFont val="Times New Roman"/>
        <charset val="134"/>
      </rPr>
      <t>2</t>
    </r>
    <r>
      <rPr>
        <sz val="10"/>
        <rFont val="宋体"/>
        <charset val="134"/>
      </rPr>
      <t>号</t>
    </r>
    <r>
      <rPr>
        <sz val="10"/>
        <rFont val="Times New Roman"/>
        <charset val="134"/>
      </rPr>
      <t>12.82</t>
    </r>
    <r>
      <rPr>
        <sz val="10"/>
        <rFont val="宋体"/>
        <charset val="134"/>
      </rPr>
      <t>千瓦分布式光伏发电项目</t>
    </r>
  </si>
  <si>
    <t>谢文德</t>
  </si>
  <si>
    <r>
      <rPr>
        <sz val="10"/>
        <rFont val="宋体"/>
        <charset val="134"/>
      </rPr>
      <t>谢文德顺德区伦教街道鸡洲六村西园书舍</t>
    </r>
    <r>
      <rPr>
        <sz val="10"/>
        <rFont val="Times New Roman"/>
        <charset val="134"/>
      </rPr>
      <t>10</t>
    </r>
    <r>
      <rPr>
        <sz val="10"/>
        <rFont val="宋体"/>
        <charset val="134"/>
      </rPr>
      <t>号</t>
    </r>
    <r>
      <rPr>
        <sz val="10"/>
        <rFont val="Times New Roman"/>
        <charset val="134"/>
      </rPr>
      <t>10.07</t>
    </r>
    <r>
      <rPr>
        <sz val="10"/>
        <rFont val="宋体"/>
        <charset val="134"/>
      </rPr>
      <t>千瓦分布式光伏发电项目</t>
    </r>
  </si>
  <si>
    <t>梁绍贤</t>
  </si>
  <si>
    <r>
      <rPr>
        <sz val="10"/>
        <rFont val="宋体"/>
        <charset val="134"/>
      </rPr>
      <t>梁绍贤广东省佛山市容桂振华居委会富华路</t>
    </r>
    <r>
      <rPr>
        <sz val="10"/>
        <rFont val="Times New Roman"/>
        <charset val="134"/>
      </rPr>
      <t>81</t>
    </r>
    <r>
      <rPr>
        <sz val="10"/>
        <rFont val="宋体"/>
        <charset val="134"/>
      </rPr>
      <t>号</t>
    </r>
    <r>
      <rPr>
        <sz val="10"/>
        <rFont val="Times New Roman"/>
        <charset val="134"/>
      </rPr>
      <t>30</t>
    </r>
    <r>
      <rPr>
        <sz val="10"/>
        <rFont val="宋体"/>
        <charset val="134"/>
      </rPr>
      <t>千瓦分布式光伏发电项目</t>
    </r>
  </si>
  <si>
    <t>何桂尧</t>
  </si>
  <si>
    <r>
      <rPr>
        <sz val="10"/>
        <rFont val="宋体"/>
        <charset val="134"/>
      </rPr>
      <t>何桂尧顺德区北滘镇林头社区居民委员太平沙西胜街</t>
    </r>
    <r>
      <rPr>
        <sz val="10"/>
        <rFont val="Times New Roman"/>
        <charset val="134"/>
      </rPr>
      <t>86</t>
    </r>
    <r>
      <rPr>
        <sz val="10"/>
        <rFont val="宋体"/>
        <charset val="134"/>
      </rPr>
      <t>号</t>
    </r>
    <r>
      <rPr>
        <sz val="10"/>
        <rFont val="Times New Roman"/>
        <charset val="134"/>
      </rPr>
      <t>10</t>
    </r>
    <r>
      <rPr>
        <sz val="10"/>
        <rFont val="宋体"/>
        <charset val="134"/>
      </rPr>
      <t>千瓦分布式光伏发电项目</t>
    </r>
  </si>
  <si>
    <t>蔡周祥</t>
  </si>
  <si>
    <r>
      <rPr>
        <sz val="10"/>
        <rFont val="宋体"/>
        <charset val="134"/>
      </rPr>
      <t>蔡周祥佛山市顺德区大良立田路东乐花园</t>
    </r>
    <r>
      <rPr>
        <sz val="10"/>
        <rFont val="Times New Roman"/>
        <charset val="134"/>
      </rPr>
      <t>8</t>
    </r>
    <r>
      <rPr>
        <sz val="10"/>
        <rFont val="宋体"/>
        <charset val="134"/>
      </rPr>
      <t>巷</t>
    </r>
    <r>
      <rPr>
        <sz val="10"/>
        <rFont val="Times New Roman"/>
        <charset val="134"/>
      </rPr>
      <t>20</t>
    </r>
    <r>
      <rPr>
        <sz val="10"/>
        <rFont val="宋体"/>
        <charset val="134"/>
      </rPr>
      <t>号</t>
    </r>
    <r>
      <rPr>
        <sz val="10"/>
        <rFont val="Times New Roman"/>
        <charset val="134"/>
      </rPr>
      <t>12.65</t>
    </r>
    <r>
      <rPr>
        <sz val="10"/>
        <rFont val="宋体"/>
        <charset val="134"/>
      </rPr>
      <t>千瓦分布式光伏发电项目</t>
    </r>
  </si>
  <si>
    <t>李永森</t>
  </si>
  <si>
    <r>
      <rPr>
        <sz val="10"/>
        <rFont val="宋体"/>
        <charset val="134"/>
      </rPr>
      <t>李永森广东省佛山市顺德区大良街道办事处北村路</t>
    </r>
    <r>
      <rPr>
        <sz val="10"/>
        <rFont val="Times New Roman"/>
        <charset val="134"/>
      </rPr>
      <t>9</t>
    </r>
    <r>
      <rPr>
        <sz val="10"/>
        <rFont val="宋体"/>
        <charset val="134"/>
      </rPr>
      <t>巷</t>
    </r>
    <r>
      <rPr>
        <sz val="10"/>
        <rFont val="Times New Roman"/>
        <charset val="134"/>
      </rPr>
      <t>24</t>
    </r>
    <r>
      <rPr>
        <sz val="10"/>
        <rFont val="宋体"/>
        <charset val="134"/>
      </rPr>
      <t>号</t>
    </r>
    <r>
      <rPr>
        <sz val="10"/>
        <rFont val="Times New Roman"/>
        <charset val="134"/>
      </rPr>
      <t>10</t>
    </r>
    <r>
      <rPr>
        <sz val="10"/>
        <rFont val="宋体"/>
        <charset val="134"/>
      </rPr>
      <t>千瓦分布式光伏发电项目</t>
    </r>
  </si>
  <si>
    <t>郭明开</t>
  </si>
  <si>
    <r>
      <rPr>
        <sz val="10"/>
        <rFont val="宋体"/>
        <charset val="134"/>
      </rPr>
      <t>郭明开佛山市顺德区勒流街道办事处新安村委会新启福源一巷</t>
    </r>
    <r>
      <rPr>
        <sz val="10"/>
        <rFont val="Times New Roman"/>
        <charset val="134"/>
      </rPr>
      <t>3</t>
    </r>
    <r>
      <rPr>
        <sz val="10"/>
        <rFont val="宋体"/>
        <charset val="134"/>
      </rPr>
      <t>号</t>
    </r>
    <r>
      <rPr>
        <sz val="10"/>
        <rFont val="Times New Roman"/>
        <charset val="134"/>
      </rPr>
      <t>15</t>
    </r>
    <r>
      <rPr>
        <sz val="10"/>
        <rFont val="宋体"/>
        <charset val="134"/>
      </rPr>
      <t>千瓦分布式光伏发电项目</t>
    </r>
  </si>
  <si>
    <t>林瑞芳</t>
  </si>
  <si>
    <r>
      <rPr>
        <sz val="10"/>
        <rFont val="宋体"/>
        <charset val="134"/>
      </rPr>
      <t>林瑞芳容桂街道办事处扁滘社区居委会兴滘南路九街四巷</t>
    </r>
    <r>
      <rPr>
        <sz val="10"/>
        <rFont val="Times New Roman"/>
        <charset val="134"/>
      </rPr>
      <t>2</t>
    </r>
    <r>
      <rPr>
        <sz val="10"/>
        <rFont val="宋体"/>
        <charset val="134"/>
      </rPr>
      <t>号</t>
    </r>
    <r>
      <rPr>
        <sz val="10"/>
        <rFont val="Times New Roman"/>
        <charset val="134"/>
      </rPr>
      <t>15</t>
    </r>
    <r>
      <rPr>
        <sz val="10"/>
        <rFont val="宋体"/>
        <charset val="134"/>
      </rPr>
      <t>千瓦分布式光伏发电项目</t>
    </r>
  </si>
  <si>
    <t>张银秀</t>
  </si>
  <si>
    <r>
      <rPr>
        <sz val="10"/>
        <rFont val="宋体"/>
        <charset val="134"/>
      </rPr>
      <t>张银秀广东省佛山市顺德区大良云桂</t>
    </r>
    <r>
      <rPr>
        <sz val="10"/>
        <rFont val="Times New Roman"/>
        <charset val="134"/>
      </rPr>
      <t>5</t>
    </r>
    <r>
      <rPr>
        <sz val="10"/>
        <rFont val="宋体"/>
        <charset val="134"/>
      </rPr>
      <t>街</t>
    </r>
    <r>
      <rPr>
        <sz val="10"/>
        <rFont val="Times New Roman"/>
        <charset val="134"/>
      </rPr>
      <t>9</t>
    </r>
    <r>
      <rPr>
        <sz val="10"/>
        <rFont val="宋体"/>
        <charset val="134"/>
      </rPr>
      <t>巷</t>
    </r>
    <r>
      <rPr>
        <sz val="10"/>
        <rFont val="Times New Roman"/>
        <charset val="134"/>
      </rPr>
      <t>1</t>
    </r>
    <r>
      <rPr>
        <sz val="10"/>
        <rFont val="宋体"/>
        <charset val="134"/>
      </rPr>
      <t>号</t>
    </r>
    <r>
      <rPr>
        <sz val="10"/>
        <rFont val="Times New Roman"/>
        <charset val="134"/>
      </rPr>
      <t>8</t>
    </r>
    <r>
      <rPr>
        <sz val="10"/>
        <rFont val="宋体"/>
        <charset val="134"/>
      </rPr>
      <t>千瓦分布式光伏发电项目</t>
    </r>
  </si>
  <si>
    <t>梁杰祥</t>
  </si>
  <si>
    <r>
      <rPr>
        <sz val="10"/>
        <rFont val="宋体"/>
        <charset val="134"/>
      </rPr>
      <t>梁杰祥佛山市顺德区杏坛镇马齐社区居民委员会关东大道黎地巷</t>
    </r>
    <r>
      <rPr>
        <sz val="10"/>
        <rFont val="Times New Roman"/>
        <charset val="134"/>
      </rPr>
      <t>4</t>
    </r>
    <r>
      <rPr>
        <sz val="10"/>
        <rFont val="宋体"/>
        <charset val="134"/>
      </rPr>
      <t>号</t>
    </r>
    <r>
      <rPr>
        <sz val="10"/>
        <rFont val="Times New Roman"/>
        <charset val="134"/>
      </rPr>
      <t>12.15</t>
    </r>
    <r>
      <rPr>
        <sz val="10"/>
        <rFont val="宋体"/>
        <charset val="134"/>
      </rPr>
      <t>千瓦分布式光伏发电项目</t>
    </r>
  </si>
  <si>
    <t>陈向明</t>
  </si>
  <si>
    <r>
      <rPr>
        <sz val="10"/>
        <rFont val="宋体"/>
        <charset val="134"/>
      </rPr>
      <t>陈向明广东省佛山市顺德区乐从镇沙滘居委会东村振东一路二巷</t>
    </r>
    <r>
      <rPr>
        <sz val="10"/>
        <rFont val="Times New Roman"/>
        <charset val="134"/>
      </rPr>
      <t>5</t>
    </r>
    <r>
      <rPr>
        <sz val="10"/>
        <rFont val="宋体"/>
        <charset val="134"/>
      </rPr>
      <t>号</t>
    </r>
    <r>
      <rPr>
        <sz val="10"/>
        <rFont val="Times New Roman"/>
        <charset val="134"/>
      </rPr>
      <t>5.78</t>
    </r>
    <r>
      <rPr>
        <sz val="10"/>
        <rFont val="宋体"/>
        <charset val="134"/>
      </rPr>
      <t>千瓦分布式光伏发电项目</t>
    </r>
  </si>
  <si>
    <t>陈永添</t>
  </si>
  <si>
    <r>
      <rPr>
        <sz val="10"/>
        <rFont val="宋体"/>
        <charset val="134"/>
      </rPr>
      <t>陈永添广东省佛山市顺德区乐从镇沙滘居委会沙滘东区东头街东山巷</t>
    </r>
    <r>
      <rPr>
        <sz val="10"/>
        <rFont val="Times New Roman"/>
        <charset val="134"/>
      </rPr>
      <t>9</t>
    </r>
    <r>
      <rPr>
        <sz val="10"/>
        <rFont val="宋体"/>
        <charset val="134"/>
      </rPr>
      <t>号</t>
    </r>
    <r>
      <rPr>
        <sz val="10"/>
        <rFont val="Times New Roman"/>
        <charset val="134"/>
      </rPr>
      <t>5.5</t>
    </r>
    <r>
      <rPr>
        <sz val="10"/>
        <rFont val="宋体"/>
        <charset val="134"/>
      </rPr>
      <t>千瓦分布式光伏发电项目</t>
    </r>
  </si>
  <si>
    <t>樊祥兴</t>
  </si>
  <si>
    <r>
      <rPr>
        <sz val="10"/>
        <rFont val="宋体"/>
        <charset val="134"/>
      </rPr>
      <t>樊祥兴顺德区容桂聚兴路</t>
    </r>
    <r>
      <rPr>
        <sz val="10"/>
        <rFont val="Times New Roman"/>
        <charset val="134"/>
      </rPr>
      <t>16</t>
    </r>
    <r>
      <rPr>
        <sz val="10"/>
        <rFont val="宋体"/>
        <charset val="134"/>
      </rPr>
      <t>号</t>
    </r>
    <r>
      <rPr>
        <sz val="10"/>
        <rFont val="Times New Roman"/>
        <charset val="134"/>
      </rPr>
      <t>11.2</t>
    </r>
    <r>
      <rPr>
        <sz val="10"/>
        <rFont val="宋体"/>
        <charset val="134"/>
      </rPr>
      <t>千瓦分布式光伏发电项目</t>
    </r>
  </si>
  <si>
    <t>张焯元</t>
  </si>
  <si>
    <r>
      <rPr>
        <sz val="10"/>
        <rFont val="宋体"/>
        <charset val="134"/>
      </rPr>
      <t>张焯元北滘镇三洪奇十八间新路</t>
    </r>
    <r>
      <rPr>
        <sz val="10"/>
        <rFont val="Times New Roman"/>
        <charset val="134"/>
      </rPr>
      <t>23</t>
    </r>
    <r>
      <rPr>
        <sz val="10"/>
        <rFont val="宋体"/>
        <charset val="134"/>
      </rPr>
      <t>号</t>
    </r>
    <r>
      <rPr>
        <sz val="10"/>
        <rFont val="Times New Roman"/>
        <charset val="134"/>
      </rPr>
      <t>20</t>
    </r>
    <r>
      <rPr>
        <sz val="10"/>
        <rFont val="宋体"/>
        <charset val="134"/>
      </rPr>
      <t>千瓦分布式光伏发电项目</t>
    </r>
  </si>
  <si>
    <t>梁善恩</t>
  </si>
  <si>
    <r>
      <rPr>
        <sz val="10"/>
        <rFont val="宋体"/>
        <charset val="134"/>
      </rPr>
      <t>梁善恩容桂镇华翠路三街二巷</t>
    </r>
    <r>
      <rPr>
        <sz val="10"/>
        <rFont val="Times New Roman"/>
        <charset val="134"/>
      </rPr>
      <t>2</t>
    </r>
    <r>
      <rPr>
        <sz val="10"/>
        <rFont val="宋体"/>
        <charset val="134"/>
      </rPr>
      <t>号</t>
    </r>
    <r>
      <rPr>
        <sz val="10"/>
        <rFont val="Times New Roman"/>
        <charset val="134"/>
      </rPr>
      <t>8.8</t>
    </r>
    <r>
      <rPr>
        <sz val="10"/>
        <rFont val="宋体"/>
        <charset val="134"/>
      </rPr>
      <t>千瓦分布式光伏发电项目</t>
    </r>
  </si>
  <si>
    <t>袁伦光</t>
  </si>
  <si>
    <r>
      <rPr>
        <sz val="10"/>
        <rFont val="宋体"/>
        <charset val="134"/>
      </rPr>
      <t>袁伦光北滘镇上僚村委会丰荣坊三巷</t>
    </r>
    <r>
      <rPr>
        <sz val="10"/>
        <rFont val="Times New Roman"/>
        <charset val="134"/>
      </rPr>
      <t>1</t>
    </r>
    <r>
      <rPr>
        <sz val="10"/>
        <rFont val="宋体"/>
        <charset val="134"/>
      </rPr>
      <t>号</t>
    </r>
    <r>
      <rPr>
        <sz val="10"/>
        <rFont val="Times New Roman"/>
        <charset val="134"/>
      </rPr>
      <t>13.8</t>
    </r>
    <r>
      <rPr>
        <sz val="10"/>
        <rFont val="宋体"/>
        <charset val="134"/>
      </rPr>
      <t>千瓦分布式光伏发电项目</t>
    </r>
  </si>
  <si>
    <t>吴森</t>
  </si>
  <si>
    <r>
      <rPr>
        <sz val="10"/>
        <rFont val="宋体"/>
        <charset val="134"/>
      </rPr>
      <t>吴森佛山市顺德区伦教街道办事处鸡洲村委会长丰苑长兴东一街</t>
    </r>
    <r>
      <rPr>
        <sz val="10"/>
        <rFont val="Times New Roman"/>
        <charset val="134"/>
      </rPr>
      <t>16</t>
    </r>
    <r>
      <rPr>
        <sz val="10"/>
        <rFont val="宋体"/>
        <charset val="134"/>
      </rPr>
      <t>号</t>
    </r>
    <r>
      <rPr>
        <sz val="10"/>
        <rFont val="Times New Roman"/>
        <charset val="134"/>
      </rPr>
      <t>18.81</t>
    </r>
    <r>
      <rPr>
        <sz val="10"/>
        <rFont val="宋体"/>
        <charset val="134"/>
      </rPr>
      <t>千瓦分布式光伏发电项目</t>
    </r>
  </si>
  <si>
    <t>周顺河</t>
  </si>
  <si>
    <r>
      <rPr>
        <sz val="10"/>
        <rFont val="宋体"/>
        <charset val="134"/>
      </rPr>
      <t>周顺河佛山市顺德区勒流街道新城居委会新埠靖安村东大街一巷</t>
    </r>
    <r>
      <rPr>
        <sz val="10"/>
        <rFont val="Times New Roman"/>
        <charset val="134"/>
      </rPr>
      <t>3</t>
    </r>
    <r>
      <rPr>
        <sz val="10"/>
        <rFont val="宋体"/>
        <charset val="134"/>
      </rPr>
      <t>号</t>
    </r>
    <r>
      <rPr>
        <sz val="10"/>
        <rFont val="Times New Roman"/>
        <charset val="134"/>
      </rPr>
      <t>39.2</t>
    </r>
    <r>
      <rPr>
        <sz val="10"/>
        <rFont val="宋体"/>
        <charset val="134"/>
      </rPr>
      <t>千瓦分布式光伏发电项目</t>
    </r>
  </si>
  <si>
    <t>何仲良</t>
  </si>
  <si>
    <r>
      <rPr>
        <sz val="10"/>
        <rFont val="宋体"/>
        <charset val="134"/>
      </rPr>
      <t>何仲良广东省佛山市顺德区红旗桂田路</t>
    </r>
    <r>
      <rPr>
        <sz val="10"/>
        <rFont val="Times New Roman"/>
        <charset val="134"/>
      </rPr>
      <t>20</t>
    </r>
    <r>
      <rPr>
        <sz val="10"/>
        <rFont val="宋体"/>
        <charset val="134"/>
      </rPr>
      <t>号</t>
    </r>
    <r>
      <rPr>
        <sz val="10"/>
        <rFont val="Times New Roman"/>
        <charset val="134"/>
      </rPr>
      <t>10</t>
    </r>
    <r>
      <rPr>
        <sz val="10"/>
        <rFont val="宋体"/>
        <charset val="134"/>
      </rPr>
      <t>千瓦分布式光伏发电项目</t>
    </r>
  </si>
  <si>
    <t>李洪彬</t>
  </si>
  <si>
    <r>
      <rPr>
        <sz val="10"/>
        <rFont val="宋体"/>
        <charset val="134"/>
      </rPr>
      <t>李洪彬容桂穗香穗城路三街一巷</t>
    </r>
    <r>
      <rPr>
        <sz val="10"/>
        <rFont val="Times New Roman"/>
        <charset val="134"/>
      </rPr>
      <t>3</t>
    </r>
    <r>
      <rPr>
        <sz val="10"/>
        <rFont val="宋体"/>
        <charset val="134"/>
      </rPr>
      <t>号</t>
    </r>
    <r>
      <rPr>
        <sz val="10"/>
        <rFont val="Times New Roman"/>
        <charset val="134"/>
      </rPr>
      <t>11.8</t>
    </r>
    <r>
      <rPr>
        <sz val="10"/>
        <rFont val="宋体"/>
        <charset val="134"/>
      </rPr>
      <t>千瓦分布式光伏发电项目</t>
    </r>
  </si>
  <si>
    <t>罗惠和</t>
  </si>
  <si>
    <r>
      <rPr>
        <sz val="10"/>
        <rFont val="宋体"/>
        <charset val="134"/>
      </rPr>
      <t>罗惠和佛山市顺德区伦教街道办事处鸡洲村委会八村上街明秀巷</t>
    </r>
    <r>
      <rPr>
        <sz val="10"/>
        <rFont val="Times New Roman"/>
        <charset val="134"/>
      </rPr>
      <t>5</t>
    </r>
    <r>
      <rPr>
        <sz val="10"/>
        <rFont val="宋体"/>
        <charset val="134"/>
      </rPr>
      <t>号</t>
    </r>
    <r>
      <rPr>
        <sz val="10"/>
        <rFont val="Times New Roman"/>
        <charset val="134"/>
      </rPr>
      <t>15.9</t>
    </r>
    <r>
      <rPr>
        <sz val="10"/>
        <rFont val="宋体"/>
        <charset val="134"/>
      </rPr>
      <t>千瓦分布式光伏发电项目</t>
    </r>
  </si>
  <si>
    <t>冯汉初</t>
  </si>
  <si>
    <r>
      <rPr>
        <sz val="10"/>
        <rFont val="宋体"/>
        <charset val="134"/>
      </rPr>
      <t>冯汉初顺德容桂同仁街</t>
    </r>
    <r>
      <rPr>
        <sz val="10"/>
        <rFont val="Times New Roman"/>
        <charset val="134"/>
      </rPr>
      <t>9</t>
    </r>
    <r>
      <rPr>
        <sz val="10"/>
        <rFont val="宋体"/>
        <charset val="134"/>
      </rPr>
      <t>号</t>
    </r>
    <r>
      <rPr>
        <sz val="10"/>
        <rFont val="Times New Roman"/>
        <charset val="134"/>
      </rPr>
      <t>3</t>
    </r>
    <r>
      <rPr>
        <sz val="10"/>
        <rFont val="宋体"/>
        <charset val="134"/>
      </rPr>
      <t>千瓦分布式光伏发电项目</t>
    </r>
  </si>
  <si>
    <t>马洁华</t>
  </si>
  <si>
    <r>
      <rPr>
        <sz val="10"/>
        <rFont val="宋体"/>
        <charset val="134"/>
      </rPr>
      <t>马洁华佛山市顺德区伦教街道办事处鸡洲村委会八村大街杏园巷</t>
    </r>
    <r>
      <rPr>
        <sz val="10"/>
        <rFont val="Times New Roman"/>
        <charset val="134"/>
      </rPr>
      <t>11</t>
    </r>
    <r>
      <rPr>
        <sz val="10"/>
        <rFont val="宋体"/>
        <charset val="134"/>
      </rPr>
      <t>号</t>
    </r>
    <r>
      <rPr>
        <sz val="10"/>
        <rFont val="Times New Roman"/>
        <charset val="134"/>
      </rPr>
      <t>12.72</t>
    </r>
    <r>
      <rPr>
        <sz val="10"/>
        <rFont val="宋体"/>
        <charset val="134"/>
      </rPr>
      <t>千瓦分布式光伏发电项目</t>
    </r>
  </si>
  <si>
    <t>关志流</t>
  </si>
  <si>
    <r>
      <rPr>
        <sz val="10"/>
        <rFont val="宋体"/>
        <charset val="134"/>
      </rPr>
      <t>关志流龙江镇旺岗村委会联龙路和源街</t>
    </r>
    <r>
      <rPr>
        <sz val="10"/>
        <rFont val="Times New Roman"/>
        <charset val="134"/>
      </rPr>
      <t>8</t>
    </r>
    <r>
      <rPr>
        <sz val="10"/>
        <rFont val="宋体"/>
        <charset val="134"/>
      </rPr>
      <t>号</t>
    </r>
    <r>
      <rPr>
        <sz val="10"/>
        <rFont val="Times New Roman"/>
        <charset val="134"/>
      </rPr>
      <t>13.2</t>
    </r>
    <r>
      <rPr>
        <sz val="10"/>
        <rFont val="宋体"/>
        <charset val="134"/>
      </rPr>
      <t>千瓦分布式光伏发电项目</t>
    </r>
  </si>
  <si>
    <r>
      <rPr>
        <sz val="10"/>
        <rFont val="宋体"/>
        <charset val="134"/>
      </rPr>
      <t>关志流龙江镇旺岗路</t>
    </r>
    <r>
      <rPr>
        <sz val="10"/>
        <rFont val="Times New Roman"/>
        <charset val="134"/>
      </rPr>
      <t>58</t>
    </r>
    <r>
      <rPr>
        <sz val="10"/>
        <rFont val="宋体"/>
        <charset val="134"/>
      </rPr>
      <t>号</t>
    </r>
    <r>
      <rPr>
        <sz val="10"/>
        <rFont val="Times New Roman"/>
        <charset val="134"/>
      </rPr>
      <t>19.8</t>
    </r>
    <r>
      <rPr>
        <sz val="10"/>
        <rFont val="宋体"/>
        <charset val="134"/>
      </rPr>
      <t>千瓦分布式光伏发电项目</t>
    </r>
  </si>
  <si>
    <t>岑仲流</t>
  </si>
  <si>
    <r>
      <rPr>
        <sz val="10"/>
        <rFont val="宋体"/>
        <charset val="134"/>
      </rPr>
      <t>岑仲流广东省佛山市顺德区容桂白马路二巷</t>
    </r>
    <r>
      <rPr>
        <sz val="10"/>
        <rFont val="Times New Roman"/>
        <charset val="134"/>
      </rPr>
      <t>34</t>
    </r>
    <r>
      <rPr>
        <sz val="10"/>
        <rFont val="宋体"/>
        <charset val="134"/>
      </rPr>
      <t>号</t>
    </r>
    <r>
      <rPr>
        <sz val="10"/>
        <rFont val="Times New Roman"/>
        <charset val="134"/>
      </rPr>
      <t>10</t>
    </r>
    <r>
      <rPr>
        <sz val="10"/>
        <rFont val="宋体"/>
        <charset val="134"/>
      </rPr>
      <t>千瓦分布式光伏发电项目</t>
    </r>
  </si>
  <si>
    <t>杨文杰</t>
  </si>
  <si>
    <r>
      <rPr>
        <sz val="10"/>
        <rFont val="宋体"/>
        <charset val="134"/>
      </rPr>
      <t>杨文杰佛山市顺德区大良近良同晖路</t>
    </r>
    <r>
      <rPr>
        <sz val="10"/>
        <rFont val="Times New Roman"/>
        <charset val="134"/>
      </rPr>
      <t>30</t>
    </r>
    <r>
      <rPr>
        <sz val="10"/>
        <rFont val="宋体"/>
        <charset val="134"/>
      </rPr>
      <t>街</t>
    </r>
    <r>
      <rPr>
        <sz val="10"/>
        <rFont val="Times New Roman"/>
        <charset val="134"/>
      </rPr>
      <t>26</t>
    </r>
    <r>
      <rPr>
        <sz val="10"/>
        <rFont val="宋体"/>
        <charset val="134"/>
      </rPr>
      <t>号</t>
    </r>
    <r>
      <rPr>
        <sz val="10"/>
        <rFont val="Times New Roman"/>
        <charset val="134"/>
      </rPr>
      <t>12.48</t>
    </r>
    <r>
      <rPr>
        <sz val="10"/>
        <rFont val="宋体"/>
        <charset val="134"/>
      </rPr>
      <t>千瓦分布式光伏发电项目</t>
    </r>
  </si>
  <si>
    <t>洪焕珍</t>
  </si>
  <si>
    <r>
      <rPr>
        <sz val="10"/>
        <rFont val="宋体"/>
        <charset val="134"/>
      </rPr>
      <t>洪焕珍龙江社区居民委员会高滘北方街一巷</t>
    </r>
    <r>
      <rPr>
        <sz val="10"/>
        <rFont val="Times New Roman"/>
        <charset val="134"/>
      </rPr>
      <t>8</t>
    </r>
    <r>
      <rPr>
        <sz val="10"/>
        <rFont val="宋体"/>
        <charset val="134"/>
      </rPr>
      <t>号</t>
    </r>
    <r>
      <rPr>
        <sz val="10"/>
        <rFont val="Times New Roman"/>
        <charset val="134"/>
      </rPr>
      <t>13.68</t>
    </r>
    <r>
      <rPr>
        <sz val="10"/>
        <rFont val="宋体"/>
        <charset val="134"/>
      </rPr>
      <t>千瓦分布式光伏发电项目</t>
    </r>
  </si>
  <si>
    <t>刘捌根</t>
  </si>
  <si>
    <r>
      <rPr>
        <sz val="10"/>
        <rFont val="宋体"/>
        <charset val="134"/>
      </rPr>
      <t>刘捌根龙江东涌居委会大道聚源巷</t>
    </r>
    <r>
      <rPr>
        <sz val="10"/>
        <rFont val="Times New Roman"/>
        <charset val="134"/>
      </rPr>
      <t>7</t>
    </r>
    <r>
      <rPr>
        <sz val="10"/>
        <rFont val="宋体"/>
        <charset val="134"/>
      </rPr>
      <t>号</t>
    </r>
    <r>
      <rPr>
        <sz val="10"/>
        <rFont val="Times New Roman"/>
        <charset val="134"/>
      </rPr>
      <t>11.4</t>
    </r>
    <r>
      <rPr>
        <sz val="10"/>
        <rFont val="宋体"/>
        <charset val="134"/>
      </rPr>
      <t>千瓦分布式光伏发电项目</t>
    </r>
  </si>
  <si>
    <t>周镇华</t>
  </si>
  <si>
    <r>
      <rPr>
        <sz val="10"/>
        <rFont val="宋体"/>
        <charset val="134"/>
      </rPr>
      <t>周镇华广东省佛山市顺德区大良街道办事处沙坑路中心街三巷</t>
    </r>
    <r>
      <rPr>
        <sz val="10"/>
        <rFont val="Times New Roman"/>
        <charset val="134"/>
      </rPr>
      <t>8</t>
    </r>
    <r>
      <rPr>
        <sz val="10"/>
        <rFont val="宋体"/>
        <charset val="134"/>
      </rPr>
      <t>号</t>
    </r>
    <r>
      <rPr>
        <sz val="10"/>
        <rFont val="Times New Roman"/>
        <charset val="134"/>
      </rPr>
      <t>9.8</t>
    </r>
    <r>
      <rPr>
        <sz val="10"/>
        <rFont val="宋体"/>
        <charset val="134"/>
      </rPr>
      <t>千瓦分布式光伏发电项目</t>
    </r>
  </si>
  <si>
    <t>曾嘉涛</t>
  </si>
  <si>
    <r>
      <rPr>
        <sz val="10"/>
        <rFont val="宋体"/>
        <charset val="134"/>
      </rPr>
      <t>曾嘉涛容桂西巷南路</t>
    </r>
    <r>
      <rPr>
        <sz val="10"/>
        <rFont val="Times New Roman"/>
        <charset val="134"/>
      </rPr>
      <t>6</t>
    </r>
    <r>
      <rPr>
        <sz val="10"/>
        <rFont val="宋体"/>
        <charset val="134"/>
      </rPr>
      <t>巷</t>
    </r>
    <r>
      <rPr>
        <sz val="10"/>
        <rFont val="Times New Roman"/>
        <charset val="134"/>
      </rPr>
      <t>6</t>
    </r>
    <r>
      <rPr>
        <sz val="10"/>
        <rFont val="宋体"/>
        <charset val="134"/>
      </rPr>
      <t>号</t>
    </r>
    <r>
      <rPr>
        <sz val="10"/>
        <rFont val="Times New Roman"/>
        <charset val="134"/>
      </rPr>
      <t>6.72</t>
    </r>
    <r>
      <rPr>
        <sz val="10"/>
        <rFont val="宋体"/>
        <charset val="134"/>
      </rPr>
      <t>千瓦分布式光伏发电项目</t>
    </r>
  </si>
  <si>
    <t>潘振斌</t>
  </si>
  <si>
    <r>
      <rPr>
        <sz val="10"/>
        <rFont val="宋体"/>
        <charset val="134"/>
      </rPr>
      <t>潘振斌佛山市顺德区勒流街道冲鹤村委会万福五巷</t>
    </r>
    <r>
      <rPr>
        <sz val="10"/>
        <rFont val="Times New Roman"/>
        <charset val="134"/>
      </rPr>
      <t>10</t>
    </r>
    <r>
      <rPr>
        <sz val="10"/>
        <rFont val="宋体"/>
        <charset val="134"/>
      </rPr>
      <t>号</t>
    </r>
    <r>
      <rPr>
        <sz val="10"/>
        <rFont val="Times New Roman"/>
        <charset val="134"/>
      </rPr>
      <t>20.16</t>
    </r>
    <r>
      <rPr>
        <sz val="10"/>
        <rFont val="宋体"/>
        <charset val="134"/>
      </rPr>
      <t>千瓦分布式光伏发电项目</t>
    </r>
  </si>
  <si>
    <t>朱桂花</t>
  </si>
  <si>
    <r>
      <rPr>
        <sz val="10"/>
        <rFont val="宋体"/>
        <charset val="134"/>
      </rPr>
      <t>朱桂花广东省佛山市顺德区容桂永宁路三巷</t>
    </r>
    <r>
      <rPr>
        <sz val="10"/>
        <rFont val="Times New Roman"/>
        <charset val="134"/>
      </rPr>
      <t>3</t>
    </r>
    <r>
      <rPr>
        <sz val="10"/>
        <rFont val="宋体"/>
        <charset val="134"/>
      </rPr>
      <t>号</t>
    </r>
    <r>
      <rPr>
        <sz val="10"/>
        <rFont val="Times New Roman"/>
        <charset val="134"/>
      </rPr>
      <t>10</t>
    </r>
    <r>
      <rPr>
        <sz val="10"/>
        <rFont val="宋体"/>
        <charset val="134"/>
      </rPr>
      <t>千瓦分布式光伏发电项目</t>
    </r>
  </si>
  <si>
    <t>梁伟豪</t>
  </si>
  <si>
    <r>
      <rPr>
        <sz val="10"/>
        <rFont val="宋体"/>
        <charset val="134"/>
      </rPr>
      <t>梁伟豪广东省佛山市顺德区容桂幸福泰安路</t>
    </r>
    <r>
      <rPr>
        <sz val="10"/>
        <rFont val="Times New Roman"/>
        <charset val="134"/>
      </rPr>
      <t>9</t>
    </r>
    <r>
      <rPr>
        <sz val="10"/>
        <rFont val="宋体"/>
        <charset val="134"/>
      </rPr>
      <t>号</t>
    </r>
    <r>
      <rPr>
        <sz val="10"/>
        <rFont val="Times New Roman"/>
        <charset val="134"/>
      </rPr>
      <t>10</t>
    </r>
    <r>
      <rPr>
        <sz val="10"/>
        <rFont val="宋体"/>
        <charset val="134"/>
      </rPr>
      <t>千瓦分布式光伏发电项目</t>
    </r>
  </si>
  <si>
    <t>张炳华</t>
  </si>
  <si>
    <r>
      <rPr>
        <sz val="10"/>
        <rFont val="宋体"/>
        <charset val="134"/>
      </rPr>
      <t>张炳华容桂四基黄地基住宅新区第</t>
    </r>
    <r>
      <rPr>
        <sz val="10"/>
        <rFont val="Times New Roman"/>
        <charset val="134"/>
      </rPr>
      <t>A84</t>
    </r>
    <r>
      <rPr>
        <sz val="10"/>
        <rFont val="宋体"/>
        <charset val="134"/>
      </rPr>
      <t>号</t>
    </r>
    <r>
      <rPr>
        <sz val="10"/>
        <rFont val="Times New Roman"/>
        <charset val="134"/>
      </rPr>
      <t>10.64</t>
    </r>
    <r>
      <rPr>
        <sz val="10"/>
        <rFont val="宋体"/>
        <charset val="134"/>
      </rPr>
      <t>千瓦分布式光伏发电项目</t>
    </r>
  </si>
  <si>
    <t>李淑莲</t>
  </si>
  <si>
    <r>
      <rPr>
        <sz val="10"/>
        <rFont val="宋体"/>
        <charset val="134"/>
      </rPr>
      <t>李淑莲顺德区伦教街道鸡洲村委会长丰苑长兴东二巷</t>
    </r>
    <r>
      <rPr>
        <sz val="10"/>
        <rFont val="Times New Roman"/>
        <charset val="134"/>
      </rPr>
      <t>16</t>
    </r>
    <r>
      <rPr>
        <sz val="10"/>
        <rFont val="宋体"/>
        <charset val="134"/>
      </rPr>
      <t>号</t>
    </r>
    <r>
      <rPr>
        <sz val="10"/>
        <rFont val="Times New Roman"/>
        <charset val="134"/>
      </rPr>
      <t>16.8</t>
    </r>
    <r>
      <rPr>
        <sz val="10"/>
        <rFont val="宋体"/>
        <charset val="134"/>
      </rPr>
      <t>千瓦分布式光伏发电项目</t>
    </r>
  </si>
  <si>
    <t>何钅监成</t>
  </si>
  <si>
    <r>
      <rPr>
        <sz val="10"/>
        <rFont val="宋体"/>
        <charset val="134"/>
      </rPr>
      <t>何钅监成佛山市顺德区勒流街道上涌村委会惠龙东西巷</t>
    </r>
    <r>
      <rPr>
        <sz val="10"/>
        <rFont val="Times New Roman"/>
        <charset val="134"/>
      </rPr>
      <t>2</t>
    </r>
    <r>
      <rPr>
        <sz val="10"/>
        <rFont val="宋体"/>
        <charset val="134"/>
      </rPr>
      <t>号</t>
    </r>
    <r>
      <rPr>
        <sz val="10"/>
        <rFont val="Times New Roman"/>
        <charset val="134"/>
      </rPr>
      <t>20.16</t>
    </r>
    <r>
      <rPr>
        <sz val="10"/>
        <rFont val="宋体"/>
        <charset val="134"/>
      </rPr>
      <t>千瓦分布式光伏项目</t>
    </r>
  </si>
  <si>
    <t>温志</t>
  </si>
  <si>
    <r>
      <rPr>
        <sz val="10"/>
        <rFont val="宋体"/>
        <charset val="134"/>
      </rPr>
      <t>温志顺德区容桂东逸湾紫荆苑</t>
    </r>
    <r>
      <rPr>
        <sz val="10"/>
        <rFont val="Times New Roman"/>
        <charset val="134"/>
      </rPr>
      <t>1</t>
    </r>
    <r>
      <rPr>
        <sz val="10"/>
        <rFont val="宋体"/>
        <charset val="134"/>
      </rPr>
      <t>街</t>
    </r>
    <r>
      <rPr>
        <sz val="10"/>
        <rFont val="Times New Roman"/>
        <charset val="134"/>
      </rPr>
      <t>15</t>
    </r>
    <r>
      <rPr>
        <sz val="10"/>
        <rFont val="宋体"/>
        <charset val="134"/>
      </rPr>
      <t>号</t>
    </r>
    <r>
      <rPr>
        <sz val="10"/>
        <rFont val="Times New Roman"/>
        <charset val="134"/>
      </rPr>
      <t>10</t>
    </r>
    <r>
      <rPr>
        <sz val="10"/>
        <rFont val="宋体"/>
        <charset val="134"/>
      </rPr>
      <t>千瓦分布式光伏发电项目</t>
    </r>
  </si>
  <si>
    <t>梁建喜</t>
  </si>
  <si>
    <r>
      <rPr>
        <sz val="10"/>
        <rFont val="宋体"/>
        <charset val="134"/>
      </rPr>
      <t>梁建喜佛山市顺德区杏坛镇逢简村委会东岸二巷</t>
    </r>
    <r>
      <rPr>
        <sz val="10"/>
        <rFont val="Times New Roman"/>
        <charset val="134"/>
      </rPr>
      <t>3</t>
    </r>
    <r>
      <rPr>
        <sz val="10"/>
        <rFont val="宋体"/>
        <charset val="134"/>
      </rPr>
      <t>号</t>
    </r>
    <r>
      <rPr>
        <sz val="10"/>
        <rFont val="Times New Roman"/>
        <charset val="134"/>
      </rPr>
      <t>3</t>
    </r>
    <r>
      <rPr>
        <sz val="10"/>
        <rFont val="宋体"/>
        <charset val="134"/>
      </rPr>
      <t>千瓦分布式光伏发电项目</t>
    </r>
  </si>
  <si>
    <t>伍铨能</t>
  </si>
  <si>
    <r>
      <rPr>
        <sz val="10"/>
        <rFont val="宋体"/>
        <charset val="134"/>
      </rPr>
      <t>伍铨能佛山市顺德区勒流镇江村西约村细桥路二巷</t>
    </r>
    <r>
      <rPr>
        <sz val="10"/>
        <rFont val="Times New Roman"/>
        <charset val="134"/>
      </rPr>
      <t>7</t>
    </r>
    <r>
      <rPr>
        <sz val="10"/>
        <rFont val="宋体"/>
        <charset val="134"/>
      </rPr>
      <t>号</t>
    </r>
    <r>
      <rPr>
        <sz val="10"/>
        <rFont val="Times New Roman"/>
        <charset val="134"/>
      </rPr>
      <t>6.56</t>
    </r>
    <r>
      <rPr>
        <sz val="10"/>
        <rFont val="宋体"/>
        <charset val="134"/>
      </rPr>
      <t>千瓦分布式光伏发电项目</t>
    </r>
  </si>
  <si>
    <t>卢志伟</t>
  </si>
  <si>
    <r>
      <rPr>
        <sz val="10"/>
        <rFont val="宋体"/>
        <charset val="134"/>
      </rPr>
      <t>卢志伟佛山市顺德区勒流街道大晚社区居委会民主二巷</t>
    </r>
    <r>
      <rPr>
        <sz val="10"/>
        <rFont val="Times New Roman"/>
        <charset val="134"/>
      </rPr>
      <t>1</t>
    </r>
    <r>
      <rPr>
        <sz val="10"/>
        <rFont val="宋体"/>
        <charset val="134"/>
      </rPr>
      <t>号</t>
    </r>
    <r>
      <rPr>
        <sz val="10"/>
        <rFont val="Times New Roman"/>
        <charset val="134"/>
      </rPr>
      <t>5.6</t>
    </r>
    <r>
      <rPr>
        <sz val="10"/>
        <rFont val="宋体"/>
        <charset val="134"/>
      </rPr>
      <t>千瓦分布式光伏发电项目</t>
    </r>
  </si>
  <si>
    <t>苏伟荣</t>
  </si>
  <si>
    <r>
      <rPr>
        <sz val="10"/>
        <rFont val="宋体"/>
        <charset val="134"/>
      </rPr>
      <t>苏伟荣佛山市顺德区勒流街道办事处富裕村委会仁信里</t>
    </r>
    <r>
      <rPr>
        <sz val="10"/>
        <rFont val="Times New Roman"/>
        <charset val="134"/>
      </rPr>
      <t>7</t>
    </r>
    <r>
      <rPr>
        <sz val="10"/>
        <rFont val="宋体"/>
        <charset val="134"/>
      </rPr>
      <t>号</t>
    </r>
    <r>
      <rPr>
        <sz val="10"/>
        <rFont val="Times New Roman"/>
        <charset val="134"/>
      </rPr>
      <t>14.25</t>
    </r>
    <r>
      <rPr>
        <sz val="10"/>
        <rFont val="宋体"/>
        <charset val="134"/>
      </rPr>
      <t>千瓦分布式光伏发电项目</t>
    </r>
  </si>
  <si>
    <t>周惠江</t>
  </si>
  <si>
    <r>
      <rPr>
        <sz val="10"/>
        <rFont val="宋体"/>
        <charset val="134"/>
      </rPr>
      <t>周惠江佛山市顺德区陈村镇合成居委会麦岸</t>
    </r>
    <r>
      <rPr>
        <sz val="10"/>
        <rFont val="Times New Roman"/>
        <charset val="134"/>
      </rPr>
      <t>6</t>
    </r>
    <r>
      <rPr>
        <sz val="10"/>
        <rFont val="宋体"/>
        <charset val="134"/>
      </rPr>
      <t>巷</t>
    </r>
    <r>
      <rPr>
        <sz val="10"/>
        <rFont val="Times New Roman"/>
        <charset val="134"/>
      </rPr>
      <t>1</t>
    </r>
    <r>
      <rPr>
        <sz val="10"/>
        <rFont val="宋体"/>
        <charset val="134"/>
      </rPr>
      <t>号</t>
    </r>
    <r>
      <rPr>
        <sz val="10"/>
        <rFont val="Times New Roman"/>
        <charset val="134"/>
      </rPr>
      <t>31.92</t>
    </r>
    <r>
      <rPr>
        <sz val="10"/>
        <rFont val="宋体"/>
        <charset val="134"/>
      </rPr>
      <t>千瓦分布式光伏发电项目</t>
    </r>
  </si>
  <si>
    <t>周玉斌</t>
  </si>
  <si>
    <r>
      <rPr>
        <sz val="10"/>
        <rFont val="宋体"/>
        <charset val="134"/>
      </rPr>
      <t>周玉斌顺德区北滘镇碧桂园豪苑海景二十一街</t>
    </r>
    <r>
      <rPr>
        <sz val="10"/>
        <rFont val="Times New Roman"/>
        <charset val="134"/>
      </rPr>
      <t>18</t>
    </r>
    <r>
      <rPr>
        <sz val="10"/>
        <rFont val="宋体"/>
        <charset val="134"/>
      </rPr>
      <t>号</t>
    </r>
    <r>
      <rPr>
        <sz val="10"/>
        <rFont val="Times New Roman"/>
        <charset val="134"/>
      </rPr>
      <t>4.5</t>
    </r>
    <r>
      <rPr>
        <sz val="10"/>
        <rFont val="宋体"/>
        <charset val="134"/>
      </rPr>
      <t>千瓦分布式光伏发电项目</t>
    </r>
  </si>
  <si>
    <t>黎景林</t>
  </si>
  <si>
    <r>
      <rPr>
        <sz val="10"/>
        <rFont val="宋体"/>
        <charset val="134"/>
      </rPr>
      <t>黎景林广东省佛山市顺德区北滘镇槎涌大埠宅园二巷</t>
    </r>
    <r>
      <rPr>
        <sz val="10"/>
        <rFont val="Times New Roman"/>
        <charset val="134"/>
      </rPr>
      <t>2</t>
    </r>
    <r>
      <rPr>
        <sz val="10"/>
        <rFont val="宋体"/>
        <charset val="134"/>
      </rPr>
      <t>号</t>
    </r>
    <r>
      <rPr>
        <sz val="10"/>
        <rFont val="Times New Roman"/>
        <charset val="134"/>
      </rPr>
      <t>5.5</t>
    </r>
    <r>
      <rPr>
        <sz val="10"/>
        <rFont val="宋体"/>
        <charset val="134"/>
      </rPr>
      <t>千瓦分布式光伏发电项目</t>
    </r>
  </si>
  <si>
    <t>利永均</t>
  </si>
  <si>
    <r>
      <rPr>
        <sz val="10"/>
        <rFont val="宋体"/>
        <charset val="134"/>
      </rPr>
      <t>利锡宏北滘镇碧江村心东三巷</t>
    </r>
    <r>
      <rPr>
        <sz val="10"/>
        <rFont val="Times New Roman"/>
        <charset val="134"/>
      </rPr>
      <t>2</t>
    </r>
    <r>
      <rPr>
        <sz val="10"/>
        <rFont val="宋体"/>
        <charset val="134"/>
      </rPr>
      <t>号</t>
    </r>
    <r>
      <rPr>
        <sz val="10"/>
        <rFont val="Times New Roman"/>
        <charset val="134"/>
      </rPr>
      <t>8.27</t>
    </r>
    <r>
      <rPr>
        <sz val="10"/>
        <rFont val="宋体"/>
        <charset val="134"/>
      </rPr>
      <t>千瓦分布式光伏发电项目</t>
    </r>
  </si>
  <si>
    <t>周星海</t>
  </si>
  <si>
    <r>
      <rPr>
        <sz val="10"/>
        <rFont val="宋体"/>
        <charset val="134"/>
      </rPr>
      <t>周星海北滘镇北滘居委会东兴路东兴苑二区八巷</t>
    </r>
    <r>
      <rPr>
        <sz val="10"/>
        <rFont val="Times New Roman"/>
        <charset val="134"/>
      </rPr>
      <t>2</t>
    </r>
    <r>
      <rPr>
        <sz val="10"/>
        <rFont val="宋体"/>
        <charset val="134"/>
      </rPr>
      <t>号</t>
    </r>
    <r>
      <rPr>
        <sz val="10"/>
        <rFont val="Times New Roman"/>
        <charset val="134"/>
      </rPr>
      <t>16.82</t>
    </r>
    <r>
      <rPr>
        <sz val="10"/>
        <rFont val="宋体"/>
        <charset val="134"/>
      </rPr>
      <t>千瓦分布式光伏发电项目</t>
    </r>
  </si>
  <si>
    <t>陈显斌</t>
  </si>
  <si>
    <r>
      <rPr>
        <sz val="10"/>
        <rFont val="宋体"/>
        <charset val="134"/>
      </rPr>
      <t>陈显斌广东省佛山市顺德区大良南江南霞路</t>
    </r>
    <r>
      <rPr>
        <sz val="10"/>
        <rFont val="Times New Roman"/>
        <charset val="134"/>
      </rPr>
      <t>2</t>
    </r>
    <r>
      <rPr>
        <sz val="10"/>
        <rFont val="宋体"/>
        <charset val="134"/>
      </rPr>
      <t>街</t>
    </r>
    <r>
      <rPr>
        <sz val="10"/>
        <rFont val="Times New Roman"/>
        <charset val="134"/>
      </rPr>
      <t>10</t>
    </r>
    <r>
      <rPr>
        <sz val="10"/>
        <rFont val="宋体"/>
        <charset val="134"/>
      </rPr>
      <t>号</t>
    </r>
    <r>
      <rPr>
        <sz val="10"/>
        <rFont val="Times New Roman"/>
        <charset val="134"/>
      </rPr>
      <t>8.55</t>
    </r>
    <r>
      <rPr>
        <sz val="10"/>
        <rFont val="宋体"/>
        <charset val="134"/>
      </rPr>
      <t>千瓦分布式光伏发电项目</t>
    </r>
  </si>
  <si>
    <t>梁锦和</t>
  </si>
  <si>
    <r>
      <rPr>
        <sz val="10"/>
        <rFont val="宋体"/>
        <charset val="134"/>
      </rPr>
      <t>梁锦和佛山市顺德区勒流街道稔海村委会环村东路</t>
    </r>
    <r>
      <rPr>
        <sz val="10"/>
        <rFont val="Times New Roman"/>
        <charset val="134"/>
      </rPr>
      <t>5</t>
    </r>
    <r>
      <rPr>
        <sz val="10"/>
        <rFont val="宋体"/>
        <charset val="134"/>
      </rPr>
      <t>号</t>
    </r>
    <r>
      <rPr>
        <sz val="10"/>
        <rFont val="Times New Roman"/>
        <charset val="134"/>
      </rPr>
      <t>10</t>
    </r>
    <r>
      <rPr>
        <sz val="10"/>
        <rFont val="宋体"/>
        <charset val="134"/>
      </rPr>
      <t>千瓦分布式光伏发电项目</t>
    </r>
  </si>
  <si>
    <t>何健初</t>
  </si>
  <si>
    <r>
      <rPr>
        <sz val="10"/>
        <rFont val="宋体"/>
        <charset val="134"/>
      </rPr>
      <t>何健初顺德区北滘镇高村塘杰坊北便街北四巷</t>
    </r>
    <r>
      <rPr>
        <sz val="10"/>
        <rFont val="Times New Roman"/>
        <charset val="134"/>
      </rPr>
      <t>1</t>
    </r>
    <r>
      <rPr>
        <sz val="10"/>
        <rFont val="宋体"/>
        <charset val="134"/>
      </rPr>
      <t>号</t>
    </r>
    <r>
      <rPr>
        <sz val="10"/>
        <rFont val="Times New Roman"/>
        <charset val="134"/>
      </rPr>
      <t>10</t>
    </r>
    <r>
      <rPr>
        <sz val="10"/>
        <rFont val="宋体"/>
        <charset val="134"/>
      </rPr>
      <t>千瓦分布式光伏发电项目</t>
    </r>
  </si>
  <si>
    <t>杨国锋</t>
  </si>
  <si>
    <r>
      <rPr>
        <sz val="10"/>
        <rFont val="宋体"/>
        <charset val="134"/>
      </rPr>
      <t>杨国锋广东省佛山市顺德区北滘镇广教东基街大巷</t>
    </r>
    <r>
      <rPr>
        <sz val="10"/>
        <rFont val="Times New Roman"/>
        <charset val="134"/>
      </rPr>
      <t>30</t>
    </r>
    <r>
      <rPr>
        <sz val="10"/>
        <rFont val="宋体"/>
        <charset val="134"/>
      </rPr>
      <t>号</t>
    </r>
    <r>
      <rPr>
        <sz val="10"/>
        <rFont val="Times New Roman"/>
        <charset val="134"/>
      </rPr>
      <t>18.5</t>
    </r>
    <r>
      <rPr>
        <sz val="10"/>
        <rFont val="宋体"/>
        <charset val="134"/>
      </rPr>
      <t>千瓦分布式光伏发电项目</t>
    </r>
  </si>
  <si>
    <t>刘裕麟</t>
  </si>
  <si>
    <r>
      <rPr>
        <sz val="10"/>
        <rFont val="宋体"/>
        <charset val="134"/>
      </rPr>
      <t>刘裕麟广东省佛山市顺德区杏坛镇逢简村委会厚街</t>
    </r>
    <r>
      <rPr>
        <sz val="10"/>
        <rFont val="Times New Roman"/>
        <charset val="134"/>
      </rPr>
      <t>34</t>
    </r>
    <r>
      <rPr>
        <sz val="10"/>
        <rFont val="宋体"/>
        <charset val="134"/>
      </rPr>
      <t>号之一</t>
    </r>
    <r>
      <rPr>
        <sz val="10"/>
        <rFont val="Times New Roman"/>
        <charset val="134"/>
      </rPr>
      <t>10.44</t>
    </r>
    <r>
      <rPr>
        <sz val="10"/>
        <rFont val="宋体"/>
        <charset val="134"/>
      </rPr>
      <t>千瓦分布式光伏发电项目</t>
    </r>
  </si>
  <si>
    <t>苏国联</t>
  </si>
  <si>
    <r>
      <rPr>
        <sz val="10"/>
        <rFont val="宋体"/>
        <charset val="134"/>
      </rPr>
      <t>苏国联佛山市顺德区杏坛镇桑麻九房大街</t>
    </r>
    <r>
      <rPr>
        <sz val="10"/>
        <rFont val="Times New Roman"/>
        <charset val="134"/>
      </rPr>
      <t>8</t>
    </r>
    <r>
      <rPr>
        <sz val="10"/>
        <rFont val="宋体"/>
        <charset val="134"/>
      </rPr>
      <t>号</t>
    </r>
    <r>
      <rPr>
        <sz val="10"/>
        <rFont val="Times New Roman"/>
        <charset val="134"/>
      </rPr>
      <t>6.48</t>
    </r>
    <r>
      <rPr>
        <sz val="10"/>
        <rFont val="宋体"/>
        <charset val="134"/>
      </rPr>
      <t>千瓦分布式光伏发电项目</t>
    </r>
  </si>
  <si>
    <t>罗铭枝</t>
  </si>
  <si>
    <r>
      <rPr>
        <sz val="10"/>
        <rFont val="宋体"/>
        <charset val="134"/>
      </rPr>
      <t>罗铭枝佛山市顺德区杏坛镇罗水社区居民委员会永青四巷</t>
    </r>
    <r>
      <rPr>
        <sz val="10"/>
        <rFont val="Times New Roman"/>
        <charset val="134"/>
      </rPr>
      <t>3</t>
    </r>
    <r>
      <rPr>
        <sz val="10"/>
        <rFont val="宋体"/>
        <charset val="134"/>
      </rPr>
      <t>号</t>
    </r>
    <r>
      <rPr>
        <sz val="10"/>
        <rFont val="Times New Roman"/>
        <charset val="134"/>
      </rPr>
      <t>19.43</t>
    </r>
    <r>
      <rPr>
        <sz val="10"/>
        <rFont val="宋体"/>
        <charset val="134"/>
      </rPr>
      <t>千瓦分布式光伏发电项目</t>
    </r>
  </si>
  <si>
    <t>苏国昌</t>
  </si>
  <si>
    <r>
      <rPr>
        <sz val="10"/>
        <rFont val="宋体"/>
        <charset val="134"/>
      </rPr>
      <t>苏国昌广东省佛山市顺德区杏坛镇桑麻村委会埠南大街</t>
    </r>
    <r>
      <rPr>
        <sz val="10"/>
        <rFont val="Times New Roman"/>
        <charset val="134"/>
      </rPr>
      <t>10</t>
    </r>
    <r>
      <rPr>
        <sz val="10"/>
        <rFont val="宋体"/>
        <charset val="134"/>
      </rPr>
      <t>号</t>
    </r>
    <r>
      <rPr>
        <sz val="10"/>
        <rFont val="Times New Roman"/>
        <charset val="134"/>
      </rPr>
      <t>8.41</t>
    </r>
    <r>
      <rPr>
        <sz val="10"/>
        <rFont val="宋体"/>
        <charset val="134"/>
      </rPr>
      <t>千瓦分布式光伏发电项目</t>
    </r>
  </si>
  <si>
    <t>郭跃初</t>
  </si>
  <si>
    <r>
      <rPr>
        <sz val="10"/>
        <rFont val="宋体"/>
        <charset val="134"/>
      </rPr>
      <t>郭跃初广东省佛山市顺德区文秀城中园西苑</t>
    </r>
    <r>
      <rPr>
        <sz val="10"/>
        <rFont val="Times New Roman"/>
        <charset val="134"/>
      </rPr>
      <t>32</t>
    </r>
    <r>
      <rPr>
        <sz val="10"/>
        <rFont val="宋体"/>
        <charset val="134"/>
      </rPr>
      <t>号</t>
    </r>
    <r>
      <rPr>
        <sz val="10"/>
        <rFont val="Times New Roman"/>
        <charset val="134"/>
      </rPr>
      <t>8</t>
    </r>
    <r>
      <rPr>
        <sz val="10"/>
        <rFont val="宋体"/>
        <charset val="134"/>
      </rPr>
      <t>千瓦分布式光伏发电项目</t>
    </r>
  </si>
  <si>
    <t>冼彩英</t>
  </si>
  <si>
    <r>
      <rPr>
        <sz val="10"/>
        <rFont val="宋体"/>
        <charset val="134"/>
      </rPr>
      <t>冼彩英佛山市顺德区大良街道大门居委会沙圩村</t>
    </r>
    <r>
      <rPr>
        <sz val="10"/>
        <rFont val="Times New Roman"/>
        <charset val="134"/>
      </rPr>
      <t>3</t>
    </r>
    <r>
      <rPr>
        <sz val="10"/>
        <rFont val="宋体"/>
        <charset val="134"/>
      </rPr>
      <t>街</t>
    </r>
    <r>
      <rPr>
        <sz val="10"/>
        <rFont val="Times New Roman"/>
        <charset val="134"/>
      </rPr>
      <t>6</t>
    </r>
    <r>
      <rPr>
        <sz val="10"/>
        <rFont val="宋体"/>
        <charset val="134"/>
      </rPr>
      <t>号</t>
    </r>
    <r>
      <rPr>
        <sz val="10"/>
        <rFont val="Times New Roman"/>
        <charset val="134"/>
      </rPr>
      <t>11.13</t>
    </r>
    <r>
      <rPr>
        <sz val="10"/>
        <rFont val="宋体"/>
        <charset val="134"/>
      </rPr>
      <t>千瓦分布式光伏发电项目</t>
    </r>
  </si>
  <si>
    <t>岑啟标</t>
  </si>
  <si>
    <r>
      <rPr>
        <sz val="10"/>
        <rFont val="宋体"/>
        <charset val="134"/>
      </rPr>
      <t>岑啟标佛山市顺德区容桂海尾居委会南堤三路</t>
    </r>
    <r>
      <rPr>
        <sz val="10"/>
        <rFont val="Times New Roman"/>
        <charset val="134"/>
      </rPr>
      <t>26</t>
    </r>
    <r>
      <rPr>
        <sz val="10"/>
        <rFont val="宋体"/>
        <charset val="134"/>
      </rPr>
      <t>号海景半岛</t>
    </r>
    <r>
      <rPr>
        <sz val="10"/>
        <rFont val="Times New Roman"/>
        <charset val="134"/>
      </rPr>
      <t>135</t>
    </r>
    <r>
      <rPr>
        <sz val="10"/>
        <rFont val="宋体"/>
        <charset val="134"/>
      </rPr>
      <t>号</t>
    </r>
    <r>
      <rPr>
        <sz val="10"/>
        <rFont val="Times New Roman"/>
        <charset val="134"/>
      </rPr>
      <t>10.6</t>
    </r>
    <r>
      <rPr>
        <sz val="10"/>
        <rFont val="宋体"/>
        <charset val="134"/>
      </rPr>
      <t>千瓦分布式光伏发电项目</t>
    </r>
  </si>
  <si>
    <t>赵照鹏</t>
  </si>
  <si>
    <r>
      <rPr>
        <sz val="10"/>
        <rFont val="宋体"/>
        <charset val="134"/>
      </rPr>
      <t>赵照鹏顺德容桂竹山新村竹云街</t>
    </r>
    <r>
      <rPr>
        <sz val="10"/>
        <rFont val="Times New Roman"/>
        <charset val="134"/>
      </rPr>
      <t>12</t>
    </r>
    <r>
      <rPr>
        <sz val="10"/>
        <rFont val="宋体"/>
        <charset val="134"/>
      </rPr>
      <t>号</t>
    </r>
    <r>
      <rPr>
        <sz val="10"/>
        <rFont val="Times New Roman"/>
        <charset val="134"/>
      </rPr>
      <t>13.51</t>
    </r>
    <r>
      <rPr>
        <sz val="10"/>
        <rFont val="宋体"/>
        <charset val="134"/>
      </rPr>
      <t>千瓦分布式光伏发电项目</t>
    </r>
  </si>
  <si>
    <t>冯垣初</t>
  </si>
  <si>
    <r>
      <rPr>
        <sz val="10"/>
        <rFont val="宋体"/>
        <charset val="134"/>
      </rPr>
      <t>冯垣初顺德区容桂升平路</t>
    </r>
    <r>
      <rPr>
        <sz val="10"/>
        <rFont val="Times New Roman"/>
        <charset val="134"/>
      </rPr>
      <t>25</t>
    </r>
    <r>
      <rPr>
        <sz val="10"/>
        <rFont val="宋体"/>
        <charset val="134"/>
      </rPr>
      <t>号</t>
    </r>
    <r>
      <rPr>
        <sz val="10"/>
        <rFont val="Times New Roman"/>
        <charset val="134"/>
      </rPr>
      <t>10</t>
    </r>
    <r>
      <rPr>
        <sz val="10"/>
        <rFont val="宋体"/>
        <charset val="134"/>
      </rPr>
      <t>千瓦分布式光伏发电项目</t>
    </r>
  </si>
  <si>
    <t>郭振华</t>
  </si>
  <si>
    <r>
      <rPr>
        <sz val="10"/>
        <rFont val="宋体"/>
        <charset val="134"/>
      </rPr>
      <t>郭振华顺德容桂同庆街</t>
    </r>
    <r>
      <rPr>
        <sz val="10"/>
        <rFont val="Times New Roman"/>
        <charset val="134"/>
      </rPr>
      <t>15</t>
    </r>
    <r>
      <rPr>
        <sz val="10"/>
        <rFont val="宋体"/>
        <charset val="134"/>
      </rPr>
      <t>号</t>
    </r>
    <r>
      <rPr>
        <sz val="10"/>
        <rFont val="Times New Roman"/>
        <charset val="134"/>
      </rPr>
      <t>8.96</t>
    </r>
    <r>
      <rPr>
        <sz val="10"/>
        <rFont val="宋体"/>
        <charset val="134"/>
      </rPr>
      <t>千瓦分布式光伏发电项目</t>
    </r>
  </si>
  <si>
    <t>郑彩梅</t>
  </si>
  <si>
    <r>
      <rPr>
        <sz val="10"/>
        <rFont val="宋体"/>
        <charset val="134"/>
      </rPr>
      <t>郑彩梅佛山市顺德区容桂街道红旗居委会容桂大道中</t>
    </r>
    <r>
      <rPr>
        <sz val="10"/>
        <rFont val="Times New Roman"/>
        <charset val="134"/>
      </rPr>
      <t>190</t>
    </r>
    <r>
      <rPr>
        <sz val="10"/>
        <rFont val="宋体"/>
        <charset val="134"/>
      </rPr>
      <t>号</t>
    </r>
    <r>
      <rPr>
        <sz val="10"/>
        <rFont val="Times New Roman"/>
        <charset val="134"/>
      </rPr>
      <t>15.12</t>
    </r>
    <r>
      <rPr>
        <sz val="10"/>
        <rFont val="宋体"/>
        <charset val="134"/>
      </rPr>
      <t>千瓦分布式光伏发电项目</t>
    </r>
  </si>
  <si>
    <t>唐碧贞</t>
  </si>
  <si>
    <r>
      <rPr>
        <sz val="10"/>
        <rFont val="宋体"/>
        <charset val="134"/>
      </rPr>
      <t>唐碧贞佛山市顺德区大良街道云路居委会立田路东乐花园</t>
    </r>
    <r>
      <rPr>
        <sz val="10"/>
        <rFont val="Times New Roman"/>
        <charset val="134"/>
      </rPr>
      <t>9</t>
    </r>
    <r>
      <rPr>
        <sz val="10"/>
        <rFont val="宋体"/>
        <charset val="134"/>
      </rPr>
      <t>巷</t>
    </r>
    <r>
      <rPr>
        <sz val="10"/>
        <rFont val="Times New Roman"/>
        <charset val="134"/>
      </rPr>
      <t>3</t>
    </r>
    <r>
      <rPr>
        <sz val="10"/>
        <rFont val="宋体"/>
        <charset val="134"/>
      </rPr>
      <t>号</t>
    </r>
    <r>
      <rPr>
        <sz val="10"/>
        <rFont val="Times New Roman"/>
        <charset val="134"/>
      </rPr>
      <t>8.48</t>
    </r>
    <r>
      <rPr>
        <sz val="10"/>
        <rFont val="宋体"/>
        <charset val="134"/>
      </rPr>
      <t>千瓦分布式光伏发电项目</t>
    </r>
  </si>
  <si>
    <t>何健成</t>
  </si>
  <si>
    <r>
      <rPr>
        <sz val="10"/>
        <rFont val="宋体"/>
        <charset val="134"/>
      </rPr>
      <t>何健成广东省佛山市顺德区大良街道办事处汇源小组城中园东苑</t>
    </r>
    <r>
      <rPr>
        <sz val="10"/>
        <rFont val="Times New Roman"/>
        <charset val="134"/>
      </rPr>
      <t>22</t>
    </r>
    <r>
      <rPr>
        <sz val="10"/>
        <rFont val="宋体"/>
        <charset val="134"/>
      </rPr>
      <t>号</t>
    </r>
    <r>
      <rPr>
        <sz val="10"/>
        <rFont val="Times New Roman"/>
        <charset val="134"/>
      </rPr>
      <t>8.26</t>
    </r>
    <r>
      <rPr>
        <sz val="10"/>
        <rFont val="宋体"/>
        <charset val="134"/>
      </rPr>
      <t>千瓦分布式光伏发电项目</t>
    </r>
  </si>
  <si>
    <t>陈丽敏</t>
  </si>
  <si>
    <r>
      <rPr>
        <sz val="10"/>
        <rFont val="宋体"/>
        <charset val="134"/>
      </rPr>
      <t>陈丽敏广东省佛山市顺德区大良同晖路</t>
    </r>
    <r>
      <rPr>
        <sz val="10"/>
        <rFont val="Times New Roman"/>
        <charset val="134"/>
      </rPr>
      <t>24</t>
    </r>
    <r>
      <rPr>
        <sz val="10"/>
        <rFont val="宋体"/>
        <charset val="134"/>
      </rPr>
      <t>街</t>
    </r>
    <r>
      <rPr>
        <sz val="10"/>
        <rFont val="Times New Roman"/>
        <charset val="134"/>
      </rPr>
      <t>15</t>
    </r>
    <r>
      <rPr>
        <sz val="10"/>
        <rFont val="宋体"/>
        <charset val="134"/>
      </rPr>
      <t>号</t>
    </r>
    <r>
      <rPr>
        <sz val="10"/>
        <rFont val="Times New Roman"/>
        <charset val="134"/>
      </rPr>
      <t>9.12</t>
    </r>
    <r>
      <rPr>
        <sz val="10"/>
        <rFont val="宋体"/>
        <charset val="134"/>
      </rPr>
      <t>千瓦分布式光伏发电项目</t>
    </r>
  </si>
  <si>
    <t>伍作洪</t>
  </si>
  <si>
    <r>
      <rPr>
        <sz val="10"/>
        <rFont val="Times New Roman"/>
        <charset val="134"/>
      </rPr>
      <t xml:space="preserve"> </t>
    </r>
    <r>
      <rPr>
        <sz val="10"/>
        <rFont val="宋体"/>
        <charset val="134"/>
      </rPr>
      <t>伍作洪佛山市顺德区勒流街道东风村委会上义三巷</t>
    </r>
    <r>
      <rPr>
        <sz val="10"/>
        <rFont val="Times New Roman"/>
        <charset val="134"/>
      </rPr>
      <t>5</t>
    </r>
    <r>
      <rPr>
        <sz val="10"/>
        <rFont val="宋体"/>
        <charset val="134"/>
      </rPr>
      <t>号</t>
    </r>
    <r>
      <rPr>
        <sz val="10"/>
        <rFont val="Times New Roman"/>
        <charset val="134"/>
      </rPr>
      <t>10.26</t>
    </r>
    <r>
      <rPr>
        <sz val="10"/>
        <rFont val="宋体"/>
        <charset val="134"/>
      </rPr>
      <t>千瓦分布式光伏发电项目</t>
    </r>
  </si>
  <si>
    <t>陈伟能</t>
  </si>
  <si>
    <r>
      <rPr>
        <sz val="10"/>
        <rFont val="宋体"/>
        <charset val="134"/>
      </rPr>
      <t>陈伟能容桂大福基子堑路</t>
    </r>
    <r>
      <rPr>
        <sz val="10"/>
        <rFont val="Times New Roman"/>
        <charset val="134"/>
      </rPr>
      <t>7</t>
    </r>
    <r>
      <rPr>
        <sz val="10"/>
        <rFont val="宋体"/>
        <charset val="134"/>
      </rPr>
      <t>号</t>
    </r>
    <r>
      <rPr>
        <sz val="10"/>
        <rFont val="Times New Roman"/>
        <charset val="134"/>
      </rPr>
      <t>10.08</t>
    </r>
    <r>
      <rPr>
        <sz val="10"/>
        <rFont val="宋体"/>
        <charset val="134"/>
      </rPr>
      <t>千瓦分布式光伏发电项目</t>
    </r>
  </si>
  <si>
    <t>陈志雄</t>
  </si>
  <si>
    <r>
      <rPr>
        <sz val="10"/>
        <rFont val="宋体"/>
        <charset val="134"/>
      </rPr>
      <t>陈志雄佛山市勒流街道东风村委会深水村东二街</t>
    </r>
    <r>
      <rPr>
        <sz val="10"/>
        <rFont val="Times New Roman"/>
        <charset val="134"/>
      </rPr>
      <t>13</t>
    </r>
    <r>
      <rPr>
        <sz val="10"/>
        <rFont val="宋体"/>
        <charset val="134"/>
      </rPr>
      <t>号</t>
    </r>
    <r>
      <rPr>
        <sz val="10"/>
        <rFont val="Times New Roman"/>
        <charset val="134"/>
      </rPr>
      <t>10.26</t>
    </r>
    <r>
      <rPr>
        <sz val="10"/>
        <rFont val="宋体"/>
        <charset val="134"/>
      </rPr>
      <t>千瓦分布式光伏发电项目</t>
    </r>
  </si>
  <si>
    <t>龚爱玲</t>
  </si>
  <si>
    <r>
      <rPr>
        <sz val="10"/>
        <rFont val="宋体"/>
        <charset val="134"/>
      </rPr>
      <t>龚爱玲勒流街道黄连社区临桂里</t>
    </r>
    <r>
      <rPr>
        <sz val="10"/>
        <rFont val="Times New Roman"/>
        <charset val="134"/>
      </rPr>
      <t>12</t>
    </r>
    <r>
      <rPr>
        <sz val="10"/>
        <rFont val="宋体"/>
        <charset val="134"/>
      </rPr>
      <t>号</t>
    </r>
    <r>
      <rPr>
        <sz val="10"/>
        <rFont val="Times New Roman"/>
        <charset val="134"/>
      </rPr>
      <t>6.48</t>
    </r>
    <r>
      <rPr>
        <sz val="10"/>
        <rFont val="宋体"/>
        <charset val="134"/>
      </rPr>
      <t>千瓦分布式光伏发电项目</t>
    </r>
  </si>
  <si>
    <t>霍旺兴</t>
  </si>
  <si>
    <r>
      <rPr>
        <sz val="10"/>
        <rFont val="宋体"/>
        <charset val="134"/>
      </rPr>
      <t>霍旺兴大良五沙合益西街</t>
    </r>
    <r>
      <rPr>
        <sz val="10"/>
        <rFont val="Times New Roman"/>
        <charset val="134"/>
      </rPr>
      <t>92</t>
    </r>
    <r>
      <rPr>
        <sz val="10"/>
        <rFont val="宋体"/>
        <charset val="134"/>
      </rPr>
      <t>号</t>
    </r>
    <r>
      <rPr>
        <sz val="10"/>
        <rFont val="Times New Roman"/>
        <charset val="134"/>
      </rPr>
      <t>10</t>
    </r>
    <r>
      <rPr>
        <sz val="10"/>
        <rFont val="宋体"/>
        <charset val="134"/>
      </rPr>
      <t>千瓦分布式光伏发电项目</t>
    </r>
  </si>
  <si>
    <t>何艳环</t>
  </si>
  <si>
    <r>
      <rPr>
        <sz val="10"/>
        <rFont val="宋体"/>
        <charset val="134"/>
      </rPr>
      <t>何艳环佛山市顺德区勒流居委会中城路</t>
    </r>
    <r>
      <rPr>
        <sz val="10"/>
        <rFont val="Times New Roman"/>
        <charset val="134"/>
      </rPr>
      <t>4</t>
    </r>
    <r>
      <rPr>
        <sz val="10"/>
        <rFont val="宋体"/>
        <charset val="134"/>
      </rPr>
      <t>号</t>
    </r>
    <r>
      <rPr>
        <sz val="10"/>
        <rFont val="Times New Roman"/>
        <charset val="134"/>
      </rPr>
      <t>19.98</t>
    </r>
    <r>
      <rPr>
        <sz val="10"/>
        <rFont val="宋体"/>
        <charset val="134"/>
      </rPr>
      <t>千瓦分布式光伏发电项目</t>
    </r>
  </si>
  <si>
    <t>刘永涛</t>
  </si>
  <si>
    <r>
      <rPr>
        <sz val="10"/>
        <rFont val="宋体"/>
        <charset val="134"/>
      </rPr>
      <t>刘永涛佛山市顺德区杏坛镇逢简村委会逢简大道北</t>
    </r>
    <r>
      <rPr>
        <sz val="10"/>
        <rFont val="Times New Roman"/>
        <charset val="134"/>
      </rPr>
      <t>8</t>
    </r>
    <r>
      <rPr>
        <sz val="10"/>
        <rFont val="宋体"/>
        <charset val="134"/>
      </rPr>
      <t>号之一</t>
    </r>
    <r>
      <rPr>
        <sz val="10"/>
        <rFont val="Times New Roman"/>
        <charset val="134"/>
      </rPr>
      <t>11.685</t>
    </r>
    <r>
      <rPr>
        <sz val="10"/>
        <rFont val="宋体"/>
        <charset val="134"/>
      </rPr>
      <t>千瓦分布式光伏发电项目</t>
    </r>
  </si>
  <si>
    <t>洪思敏</t>
  </si>
  <si>
    <r>
      <rPr>
        <sz val="10"/>
        <rFont val="宋体"/>
        <charset val="134"/>
      </rPr>
      <t>洪思敏佛山市顺德区陈村镇绀现村委会二龙日字号路</t>
    </r>
    <r>
      <rPr>
        <sz val="10"/>
        <rFont val="Times New Roman"/>
        <charset val="134"/>
      </rPr>
      <t>6</t>
    </r>
    <r>
      <rPr>
        <sz val="10"/>
        <rFont val="宋体"/>
        <charset val="134"/>
      </rPr>
      <t>号</t>
    </r>
    <r>
      <rPr>
        <sz val="10"/>
        <rFont val="Times New Roman"/>
        <charset val="134"/>
      </rPr>
      <t>8.68</t>
    </r>
    <r>
      <rPr>
        <sz val="10"/>
        <rFont val="宋体"/>
        <charset val="134"/>
      </rPr>
      <t>千瓦分布式光伏发电项目</t>
    </r>
  </si>
  <si>
    <t>欧裔昆</t>
  </si>
  <si>
    <r>
      <rPr>
        <sz val="10"/>
        <rFont val="宋体"/>
        <charset val="134"/>
      </rPr>
      <t>欧裔昆佛山市顺德区陈村镇合成社区居民委员会二宅基路二巷</t>
    </r>
    <r>
      <rPr>
        <sz val="10"/>
        <rFont val="Times New Roman"/>
        <charset val="134"/>
      </rPr>
      <t>5</t>
    </r>
    <r>
      <rPr>
        <sz val="10"/>
        <rFont val="宋体"/>
        <charset val="134"/>
      </rPr>
      <t>号</t>
    </r>
    <r>
      <rPr>
        <sz val="10"/>
        <rFont val="Times New Roman"/>
        <charset val="134"/>
      </rPr>
      <t>10.92</t>
    </r>
    <r>
      <rPr>
        <sz val="10"/>
        <rFont val="宋体"/>
        <charset val="134"/>
      </rPr>
      <t>千瓦分布式光伏发电项目</t>
    </r>
  </si>
  <si>
    <t>黄同森</t>
  </si>
  <si>
    <r>
      <rPr>
        <sz val="10"/>
        <rFont val="宋体"/>
        <charset val="134"/>
      </rPr>
      <t>黄同森广东省佛山市顺德区容桂四基居委会东安路</t>
    </r>
    <r>
      <rPr>
        <sz val="10"/>
        <rFont val="Times New Roman"/>
        <charset val="134"/>
      </rPr>
      <t>7</t>
    </r>
    <r>
      <rPr>
        <sz val="10"/>
        <rFont val="宋体"/>
        <charset val="134"/>
      </rPr>
      <t>号</t>
    </r>
    <r>
      <rPr>
        <sz val="10"/>
        <rFont val="Times New Roman"/>
        <charset val="134"/>
      </rPr>
      <t>20</t>
    </r>
    <r>
      <rPr>
        <sz val="10"/>
        <rFont val="宋体"/>
        <charset val="134"/>
      </rPr>
      <t>千瓦分布式光伏发电项目</t>
    </r>
  </si>
  <si>
    <t>梁少杏</t>
  </si>
  <si>
    <r>
      <rPr>
        <sz val="10"/>
        <rFont val="宋体"/>
        <charset val="134"/>
      </rPr>
      <t>梁少杏佛山市顺德区陈村镇南涌居委会半岛碧桂园水蓝天二区二街</t>
    </r>
    <r>
      <rPr>
        <sz val="10"/>
        <rFont val="Times New Roman"/>
        <charset val="134"/>
      </rPr>
      <t>1</t>
    </r>
    <r>
      <rPr>
        <sz val="10"/>
        <rFont val="宋体"/>
        <charset val="134"/>
      </rPr>
      <t>号</t>
    </r>
    <r>
      <rPr>
        <sz val="10"/>
        <rFont val="Times New Roman"/>
        <charset val="134"/>
      </rPr>
      <t>11</t>
    </r>
    <r>
      <rPr>
        <sz val="10"/>
        <rFont val="宋体"/>
        <charset val="134"/>
      </rPr>
      <t>千瓦分布式光伏发电项目</t>
    </r>
  </si>
  <si>
    <t>洪绍全</t>
  </si>
  <si>
    <r>
      <rPr>
        <sz val="10"/>
        <rFont val="宋体"/>
        <charset val="134"/>
      </rPr>
      <t>洪绍全龙江镇龙江社区居民委员会高滘路</t>
    </r>
    <r>
      <rPr>
        <sz val="10"/>
        <rFont val="Times New Roman"/>
        <charset val="134"/>
      </rPr>
      <t>38</t>
    </r>
    <r>
      <rPr>
        <sz val="10"/>
        <rFont val="宋体"/>
        <charset val="134"/>
      </rPr>
      <t>号</t>
    </r>
    <r>
      <rPr>
        <sz val="10"/>
        <rFont val="Times New Roman"/>
        <charset val="134"/>
      </rPr>
      <t>25</t>
    </r>
    <r>
      <rPr>
        <sz val="10"/>
        <rFont val="宋体"/>
        <charset val="134"/>
      </rPr>
      <t>千瓦分布式光伏发电项目</t>
    </r>
  </si>
  <si>
    <t>陈毅强</t>
  </si>
  <si>
    <r>
      <rPr>
        <sz val="10"/>
        <rFont val="宋体"/>
        <charset val="134"/>
      </rPr>
      <t>陈毅强广东省佛山市顺德区容桂幸福花溪路和平西街敦厚巷横巷</t>
    </r>
    <r>
      <rPr>
        <sz val="10"/>
        <rFont val="Times New Roman"/>
        <charset val="134"/>
      </rPr>
      <t>10</t>
    </r>
    <r>
      <rPr>
        <sz val="10"/>
        <rFont val="宋体"/>
        <charset val="134"/>
      </rPr>
      <t>号</t>
    </r>
    <r>
      <rPr>
        <sz val="10"/>
        <rFont val="Times New Roman"/>
        <charset val="134"/>
      </rPr>
      <t>13.44</t>
    </r>
    <r>
      <rPr>
        <sz val="10"/>
        <rFont val="宋体"/>
        <charset val="134"/>
      </rPr>
      <t>千瓦分布式光伏发电项目</t>
    </r>
  </si>
  <si>
    <t>赵静宇</t>
  </si>
  <si>
    <r>
      <rPr>
        <sz val="10"/>
        <rFont val="宋体"/>
        <charset val="134"/>
      </rPr>
      <t>赵静宇北滘镇碧桂园北九路</t>
    </r>
    <r>
      <rPr>
        <sz val="10"/>
        <rFont val="Times New Roman"/>
        <charset val="134"/>
      </rPr>
      <t>16</t>
    </r>
    <r>
      <rPr>
        <sz val="10"/>
        <rFont val="宋体"/>
        <charset val="134"/>
      </rPr>
      <t>号</t>
    </r>
    <r>
      <rPr>
        <sz val="10"/>
        <rFont val="Times New Roman"/>
        <charset val="134"/>
      </rPr>
      <t>4.43</t>
    </r>
    <r>
      <rPr>
        <sz val="10"/>
        <rFont val="宋体"/>
        <charset val="134"/>
      </rPr>
      <t>千瓦分布式光伏发电项目</t>
    </r>
  </si>
  <si>
    <t>夏虹</t>
  </si>
  <si>
    <r>
      <rPr>
        <sz val="10"/>
        <rFont val="宋体"/>
        <charset val="134"/>
      </rPr>
      <t>夏虹容桂外环路以东美的御海东郡花园橡树湾</t>
    </r>
    <r>
      <rPr>
        <sz val="10"/>
        <rFont val="Times New Roman"/>
        <charset val="134"/>
      </rPr>
      <t>1</t>
    </r>
    <r>
      <rPr>
        <sz val="10"/>
        <rFont val="宋体"/>
        <charset val="134"/>
      </rPr>
      <t>街</t>
    </r>
    <r>
      <rPr>
        <sz val="10"/>
        <rFont val="Times New Roman"/>
        <charset val="134"/>
      </rPr>
      <t>28</t>
    </r>
    <r>
      <rPr>
        <sz val="10"/>
        <rFont val="宋体"/>
        <charset val="134"/>
      </rPr>
      <t>号</t>
    </r>
    <r>
      <rPr>
        <sz val="10"/>
        <rFont val="Times New Roman"/>
        <charset val="134"/>
      </rPr>
      <t>8.85</t>
    </r>
    <r>
      <rPr>
        <sz val="10"/>
        <rFont val="宋体"/>
        <charset val="134"/>
      </rPr>
      <t>千瓦分布式光伏发电项目</t>
    </r>
  </si>
  <si>
    <t>黄葵</t>
  </si>
  <si>
    <r>
      <rPr>
        <sz val="10"/>
        <rFont val="宋体"/>
        <charset val="134"/>
      </rPr>
      <t>黄葵广东省佛山市顺德区大良街道办事处昌宏路</t>
    </r>
    <r>
      <rPr>
        <sz val="10"/>
        <rFont val="Times New Roman"/>
        <charset val="134"/>
      </rPr>
      <t>2</t>
    </r>
    <r>
      <rPr>
        <sz val="10"/>
        <rFont val="宋体"/>
        <charset val="134"/>
      </rPr>
      <t>号美图苑</t>
    </r>
    <r>
      <rPr>
        <sz val="10"/>
        <rFont val="Times New Roman"/>
        <charset val="134"/>
      </rPr>
      <t>16</t>
    </r>
    <r>
      <rPr>
        <sz val="10"/>
        <rFont val="宋体"/>
        <charset val="134"/>
      </rPr>
      <t>栋</t>
    </r>
    <r>
      <rPr>
        <sz val="10"/>
        <rFont val="Times New Roman"/>
        <charset val="134"/>
      </rPr>
      <t>160,8</t>
    </r>
    <r>
      <rPr>
        <sz val="10"/>
        <rFont val="宋体"/>
        <charset val="134"/>
      </rPr>
      <t>千瓦分布式光伏发电项目</t>
    </r>
  </si>
  <si>
    <t>冯葵</t>
  </si>
  <si>
    <r>
      <rPr>
        <sz val="10"/>
        <rFont val="宋体"/>
        <charset val="134"/>
      </rPr>
      <t>冯葵佛山市顺德区勒流街道黄连居委会字祖庙大街</t>
    </r>
    <r>
      <rPr>
        <sz val="10"/>
        <rFont val="Times New Roman"/>
        <charset val="134"/>
      </rPr>
      <t>8</t>
    </r>
    <r>
      <rPr>
        <sz val="10"/>
        <rFont val="宋体"/>
        <charset val="134"/>
      </rPr>
      <t>号</t>
    </r>
    <r>
      <rPr>
        <sz val="10"/>
        <rFont val="Times New Roman"/>
        <charset val="134"/>
      </rPr>
      <t>8</t>
    </r>
    <r>
      <rPr>
        <sz val="10"/>
        <rFont val="宋体"/>
        <charset val="134"/>
      </rPr>
      <t>千瓦分布式光伏发电项目</t>
    </r>
  </si>
  <si>
    <t>周荣</t>
  </si>
  <si>
    <r>
      <rPr>
        <sz val="10"/>
        <rFont val="宋体"/>
        <charset val="134"/>
      </rPr>
      <t>周荣顺德区容桂德胜路华龙</t>
    </r>
    <r>
      <rPr>
        <sz val="10"/>
        <rFont val="Times New Roman"/>
        <charset val="134"/>
      </rPr>
      <t>1</t>
    </r>
    <r>
      <rPr>
        <sz val="10"/>
        <rFont val="宋体"/>
        <charset val="134"/>
      </rPr>
      <t>街</t>
    </r>
    <r>
      <rPr>
        <sz val="10"/>
        <rFont val="Times New Roman"/>
        <charset val="134"/>
      </rPr>
      <t>3</t>
    </r>
    <r>
      <rPr>
        <sz val="10"/>
        <rFont val="宋体"/>
        <charset val="134"/>
      </rPr>
      <t>号</t>
    </r>
    <r>
      <rPr>
        <sz val="10"/>
        <rFont val="Times New Roman"/>
        <charset val="134"/>
      </rPr>
      <t>13.75</t>
    </r>
    <r>
      <rPr>
        <sz val="10"/>
        <rFont val="宋体"/>
        <charset val="134"/>
      </rPr>
      <t>千瓦分布式光伏发电项目</t>
    </r>
  </si>
  <si>
    <t>周汝昌</t>
  </si>
  <si>
    <r>
      <rPr>
        <sz val="10"/>
        <rFont val="宋体"/>
        <charset val="134"/>
      </rPr>
      <t>周汝昌北滘镇高村吕家村东便街</t>
    </r>
    <r>
      <rPr>
        <sz val="10"/>
        <rFont val="Times New Roman"/>
        <charset val="134"/>
      </rPr>
      <t>25</t>
    </r>
    <r>
      <rPr>
        <sz val="10"/>
        <rFont val="宋体"/>
        <charset val="134"/>
      </rPr>
      <t>号</t>
    </r>
    <r>
      <rPr>
        <sz val="10"/>
        <rFont val="Times New Roman"/>
        <charset val="134"/>
      </rPr>
      <t>17.28</t>
    </r>
    <r>
      <rPr>
        <sz val="10"/>
        <rFont val="宋体"/>
        <charset val="134"/>
      </rPr>
      <t>千瓦分布式光伏发电项目</t>
    </r>
  </si>
  <si>
    <t>李志英</t>
  </si>
  <si>
    <r>
      <rPr>
        <sz val="10"/>
        <rFont val="宋体"/>
        <charset val="134"/>
      </rPr>
      <t>李志英大良顺峰居委会岭东路凯丽山庄</t>
    </r>
    <r>
      <rPr>
        <sz val="10"/>
        <rFont val="Times New Roman"/>
        <charset val="134"/>
      </rPr>
      <t>1</t>
    </r>
    <r>
      <rPr>
        <sz val="10"/>
        <rFont val="宋体"/>
        <charset val="134"/>
      </rPr>
      <t>区</t>
    </r>
    <r>
      <rPr>
        <sz val="10"/>
        <rFont val="Times New Roman"/>
        <charset val="134"/>
      </rPr>
      <t>1</t>
    </r>
    <r>
      <rPr>
        <sz val="10"/>
        <rFont val="宋体"/>
        <charset val="134"/>
      </rPr>
      <t>街</t>
    </r>
    <r>
      <rPr>
        <sz val="10"/>
        <rFont val="Times New Roman"/>
        <charset val="134"/>
      </rPr>
      <t>7</t>
    </r>
    <r>
      <rPr>
        <sz val="10"/>
        <rFont val="宋体"/>
        <charset val="134"/>
      </rPr>
      <t>号</t>
    </r>
    <r>
      <rPr>
        <sz val="10"/>
        <rFont val="Times New Roman"/>
        <charset val="134"/>
      </rPr>
      <t>5</t>
    </r>
    <r>
      <rPr>
        <sz val="10"/>
        <rFont val="宋体"/>
        <charset val="134"/>
      </rPr>
      <t>千瓦分布式光伏发电项目</t>
    </r>
  </si>
  <si>
    <t>吴淑英</t>
  </si>
  <si>
    <r>
      <rPr>
        <sz val="10"/>
        <rFont val="宋体"/>
        <charset val="134"/>
      </rPr>
      <t>吴淑英佛山市顺德区勒流街道稔海村委会沿江一路二巷</t>
    </r>
    <r>
      <rPr>
        <sz val="10"/>
        <rFont val="Times New Roman"/>
        <charset val="134"/>
      </rPr>
      <t>3</t>
    </r>
    <r>
      <rPr>
        <sz val="10"/>
        <rFont val="宋体"/>
        <charset val="134"/>
      </rPr>
      <t>号</t>
    </r>
    <r>
      <rPr>
        <sz val="10"/>
        <rFont val="Times New Roman"/>
        <charset val="134"/>
      </rPr>
      <t>10.08</t>
    </r>
    <r>
      <rPr>
        <sz val="10"/>
        <rFont val="宋体"/>
        <charset val="134"/>
      </rPr>
      <t>千瓦分布式光伏发电项目</t>
    </r>
  </si>
  <si>
    <t>梁新元</t>
  </si>
  <si>
    <r>
      <rPr>
        <sz val="10"/>
        <rFont val="宋体"/>
        <charset val="134"/>
      </rPr>
      <t>梁新元广东省佛山市顺德区大良街道办事处立田路东乐花园二巷</t>
    </r>
    <r>
      <rPr>
        <sz val="10"/>
        <rFont val="Times New Roman"/>
        <charset val="134"/>
      </rPr>
      <t>7</t>
    </r>
    <r>
      <rPr>
        <sz val="10"/>
        <rFont val="宋体"/>
        <charset val="134"/>
      </rPr>
      <t>号</t>
    </r>
    <r>
      <rPr>
        <sz val="10"/>
        <rFont val="Times New Roman"/>
        <charset val="134"/>
      </rPr>
      <t>11.2</t>
    </r>
    <r>
      <rPr>
        <sz val="10"/>
        <rFont val="宋体"/>
        <charset val="134"/>
      </rPr>
      <t>千瓦分布式光伏发电项目</t>
    </r>
  </si>
  <si>
    <t>黄宏洪</t>
  </si>
  <si>
    <r>
      <rPr>
        <sz val="10"/>
        <rFont val="宋体"/>
        <charset val="134"/>
      </rPr>
      <t>黄宏洪顺德区容桂细滘华基西路一街</t>
    </r>
    <r>
      <rPr>
        <sz val="10"/>
        <rFont val="Times New Roman"/>
        <charset val="134"/>
      </rPr>
      <t>4</t>
    </r>
    <r>
      <rPr>
        <sz val="10"/>
        <rFont val="宋体"/>
        <charset val="134"/>
      </rPr>
      <t>巷</t>
    </r>
    <r>
      <rPr>
        <sz val="10"/>
        <rFont val="Times New Roman"/>
        <charset val="134"/>
      </rPr>
      <t>4</t>
    </r>
    <r>
      <rPr>
        <sz val="10"/>
        <rFont val="宋体"/>
        <charset val="134"/>
      </rPr>
      <t>号</t>
    </r>
    <r>
      <rPr>
        <sz val="10"/>
        <rFont val="Times New Roman"/>
        <charset val="134"/>
      </rPr>
      <t>18.2</t>
    </r>
    <r>
      <rPr>
        <sz val="10"/>
        <rFont val="宋体"/>
        <charset val="134"/>
      </rPr>
      <t>千瓦分布式光伏发电项目</t>
    </r>
  </si>
  <si>
    <t>吕茂洪</t>
  </si>
  <si>
    <r>
      <rPr>
        <sz val="10"/>
        <rFont val="宋体"/>
        <charset val="134"/>
      </rPr>
      <t>吕茂洪广东省佛山市顺德区容桂街道办事处振华社区居委会东丽花园一街</t>
    </r>
    <r>
      <rPr>
        <sz val="10"/>
        <rFont val="Times New Roman"/>
        <charset val="134"/>
      </rPr>
      <t>7</t>
    </r>
    <r>
      <rPr>
        <sz val="10"/>
        <rFont val="宋体"/>
        <charset val="134"/>
      </rPr>
      <t>号</t>
    </r>
    <r>
      <rPr>
        <sz val="10"/>
        <rFont val="Times New Roman"/>
        <charset val="134"/>
      </rPr>
      <t>10.08</t>
    </r>
    <r>
      <rPr>
        <sz val="10"/>
        <rFont val="宋体"/>
        <charset val="134"/>
      </rPr>
      <t>千瓦分布式光伏发电项目</t>
    </r>
  </si>
  <si>
    <t>崔加俊</t>
  </si>
  <si>
    <r>
      <rPr>
        <sz val="10"/>
        <rFont val="宋体"/>
        <charset val="134"/>
      </rPr>
      <t>崔加俊佛山市顺德区陈村镇赤花社区居民委员会吴家围东区六巷</t>
    </r>
    <r>
      <rPr>
        <sz val="10"/>
        <rFont val="Times New Roman"/>
        <charset val="134"/>
      </rPr>
      <t>4</t>
    </r>
    <r>
      <rPr>
        <sz val="10"/>
        <rFont val="宋体"/>
        <charset val="134"/>
      </rPr>
      <t>号</t>
    </r>
    <r>
      <rPr>
        <sz val="10"/>
        <rFont val="Times New Roman"/>
        <charset val="134"/>
      </rPr>
      <t>11.38</t>
    </r>
    <r>
      <rPr>
        <sz val="10"/>
        <rFont val="宋体"/>
        <charset val="134"/>
      </rPr>
      <t>千瓦分布式光伏发电项目</t>
    </r>
  </si>
  <si>
    <t>陈谊江</t>
  </si>
  <si>
    <r>
      <rPr>
        <sz val="10"/>
        <rFont val="宋体"/>
        <charset val="134"/>
      </rPr>
      <t>陈谊江佛山市顺德区大良街道新桂南路湖景花园顺路</t>
    </r>
    <r>
      <rPr>
        <sz val="10"/>
        <rFont val="Times New Roman"/>
        <charset val="134"/>
      </rPr>
      <t>13A10</t>
    </r>
    <r>
      <rPr>
        <sz val="10"/>
        <rFont val="宋体"/>
        <charset val="134"/>
      </rPr>
      <t>千瓦分布式光伏发电项目</t>
    </r>
  </si>
  <si>
    <t>苏守桃</t>
  </si>
  <si>
    <r>
      <rPr>
        <sz val="10"/>
        <rFont val="宋体"/>
        <charset val="134"/>
      </rPr>
      <t>苏守桃佛山市顺德区杏坛镇西渚大街凝金十五巷</t>
    </r>
    <r>
      <rPr>
        <sz val="10"/>
        <rFont val="Times New Roman"/>
        <charset val="134"/>
      </rPr>
      <t>2</t>
    </r>
    <r>
      <rPr>
        <sz val="10"/>
        <rFont val="宋体"/>
        <charset val="134"/>
      </rPr>
      <t>号</t>
    </r>
    <r>
      <rPr>
        <sz val="10"/>
        <rFont val="Times New Roman"/>
        <charset val="134"/>
      </rPr>
      <t>11.2</t>
    </r>
    <r>
      <rPr>
        <sz val="10"/>
        <rFont val="宋体"/>
        <charset val="134"/>
      </rPr>
      <t>千瓦分布式光伏发电项目</t>
    </r>
  </si>
  <si>
    <t>林权辉</t>
  </si>
  <si>
    <r>
      <rPr>
        <sz val="10"/>
        <rFont val="宋体"/>
        <charset val="134"/>
      </rPr>
      <t>林权辉广东省佛山市顺德区大良街道办事处五沙合益西街</t>
    </r>
    <r>
      <rPr>
        <sz val="10"/>
        <rFont val="Times New Roman"/>
        <charset val="134"/>
      </rPr>
      <t>19</t>
    </r>
    <r>
      <rPr>
        <sz val="10"/>
        <rFont val="宋体"/>
        <charset val="134"/>
      </rPr>
      <t>号</t>
    </r>
    <r>
      <rPr>
        <sz val="10"/>
        <rFont val="Times New Roman"/>
        <charset val="134"/>
      </rPr>
      <t>17.92</t>
    </r>
    <r>
      <rPr>
        <sz val="10"/>
        <rFont val="宋体"/>
        <charset val="134"/>
      </rPr>
      <t>千瓦分布式光伏发电项目</t>
    </r>
  </si>
  <si>
    <t>江门华邦新能源科技有限公司</t>
  </si>
  <si>
    <r>
      <rPr>
        <sz val="10"/>
        <rFont val="宋体"/>
        <charset val="134"/>
      </rPr>
      <t>江门华邦新能源科技有限公司大良顺番公路五沙段</t>
    </r>
    <r>
      <rPr>
        <sz val="10"/>
        <rFont val="Times New Roman"/>
        <charset val="134"/>
      </rPr>
      <t>3</t>
    </r>
    <r>
      <rPr>
        <sz val="10"/>
        <rFont val="宋体"/>
        <charset val="134"/>
      </rPr>
      <t>号</t>
    </r>
    <r>
      <rPr>
        <sz val="10"/>
        <rFont val="Times New Roman"/>
        <charset val="134"/>
      </rPr>
      <t>2350.08</t>
    </r>
    <r>
      <rPr>
        <sz val="10"/>
        <rFont val="宋体"/>
        <charset val="134"/>
      </rPr>
      <t>千瓦分布式光伏发电项目</t>
    </r>
  </si>
  <si>
    <t>工业</t>
  </si>
  <si>
    <t>何承诺</t>
  </si>
  <si>
    <r>
      <rPr>
        <sz val="10"/>
        <rFont val="宋体"/>
        <charset val="134"/>
      </rPr>
      <t>何承诺顺德区伦教街道荔村村委会丁字路大塘街</t>
    </r>
    <r>
      <rPr>
        <sz val="10"/>
        <rFont val="Times New Roman"/>
        <charset val="134"/>
      </rPr>
      <t>22</t>
    </r>
    <r>
      <rPr>
        <sz val="10"/>
        <rFont val="宋体"/>
        <charset val="134"/>
      </rPr>
      <t>号</t>
    </r>
    <r>
      <rPr>
        <sz val="10"/>
        <rFont val="Times New Roman"/>
        <charset val="134"/>
      </rPr>
      <t>8.26</t>
    </r>
    <r>
      <rPr>
        <sz val="10"/>
        <rFont val="宋体"/>
        <charset val="134"/>
      </rPr>
      <t>千瓦分布式光伏发电项目</t>
    </r>
  </si>
  <si>
    <t>张义</t>
  </si>
  <si>
    <r>
      <rPr>
        <sz val="10"/>
        <rFont val="宋体"/>
        <charset val="134"/>
      </rPr>
      <t>张义广东省佛山市容桂高黎美的御海东郡橡树湾</t>
    </r>
    <r>
      <rPr>
        <sz val="10"/>
        <rFont val="Times New Roman"/>
        <charset val="134"/>
      </rPr>
      <t>1</t>
    </r>
    <r>
      <rPr>
        <sz val="10"/>
        <rFont val="宋体"/>
        <charset val="134"/>
      </rPr>
      <t>街</t>
    </r>
    <r>
      <rPr>
        <sz val="10"/>
        <rFont val="Times New Roman"/>
        <charset val="134"/>
      </rPr>
      <t>23</t>
    </r>
    <r>
      <rPr>
        <sz val="10"/>
        <rFont val="宋体"/>
        <charset val="134"/>
      </rPr>
      <t>号</t>
    </r>
    <r>
      <rPr>
        <sz val="10"/>
        <rFont val="Times New Roman"/>
        <charset val="134"/>
      </rPr>
      <t>7.67</t>
    </r>
    <r>
      <rPr>
        <sz val="10"/>
        <rFont val="宋体"/>
        <charset val="134"/>
      </rPr>
      <t>千瓦分布式光伏发电项目</t>
    </r>
  </si>
  <si>
    <t>冯朝开</t>
  </si>
  <si>
    <r>
      <rPr>
        <sz val="10"/>
        <rFont val="宋体"/>
        <charset val="134"/>
      </rPr>
      <t>冯朝开顺德区伦教街道办事处鸡洲村委会长丰苑长兴东五街</t>
    </r>
    <r>
      <rPr>
        <sz val="10"/>
        <rFont val="Times New Roman"/>
        <charset val="134"/>
      </rPr>
      <t>9</t>
    </r>
    <r>
      <rPr>
        <sz val="10"/>
        <rFont val="宋体"/>
        <charset val="134"/>
      </rPr>
      <t>号</t>
    </r>
    <r>
      <rPr>
        <sz val="10"/>
        <rFont val="Times New Roman"/>
        <charset val="134"/>
      </rPr>
      <t>5.3</t>
    </r>
    <r>
      <rPr>
        <sz val="10"/>
        <rFont val="宋体"/>
        <charset val="134"/>
      </rPr>
      <t>千瓦分布式光伏发电项目</t>
    </r>
  </si>
  <si>
    <t>何兆坤</t>
  </si>
  <si>
    <r>
      <rPr>
        <sz val="10"/>
        <rFont val="宋体"/>
        <charset val="134"/>
      </rPr>
      <t>何兆坤广东省佛山市顺德区乐从镇大闸村委会兴隆西街</t>
    </r>
    <r>
      <rPr>
        <sz val="10"/>
        <rFont val="Times New Roman"/>
        <charset val="134"/>
      </rPr>
      <t>3</t>
    </r>
    <r>
      <rPr>
        <sz val="10"/>
        <rFont val="宋体"/>
        <charset val="134"/>
      </rPr>
      <t>号</t>
    </r>
    <r>
      <rPr>
        <sz val="10"/>
        <rFont val="Times New Roman"/>
        <charset val="134"/>
      </rPr>
      <t>11.13</t>
    </r>
    <r>
      <rPr>
        <sz val="10"/>
        <rFont val="宋体"/>
        <charset val="134"/>
      </rPr>
      <t>千瓦分布式光伏发电项目</t>
    </r>
  </si>
  <si>
    <t>周洪添</t>
  </si>
  <si>
    <r>
      <rPr>
        <sz val="10"/>
        <rFont val="宋体"/>
        <charset val="134"/>
      </rPr>
      <t>周洪添佛山市顺德区勒流街道新城居委会新埠文明路</t>
    </r>
    <r>
      <rPr>
        <sz val="10"/>
        <rFont val="Times New Roman"/>
        <charset val="134"/>
      </rPr>
      <t>9</t>
    </r>
    <r>
      <rPr>
        <sz val="10"/>
        <rFont val="宋体"/>
        <charset val="134"/>
      </rPr>
      <t>号</t>
    </r>
    <r>
      <rPr>
        <sz val="10"/>
        <rFont val="Times New Roman"/>
        <charset val="134"/>
      </rPr>
      <t>12</t>
    </r>
    <r>
      <rPr>
        <sz val="10"/>
        <rFont val="宋体"/>
        <charset val="134"/>
      </rPr>
      <t>千瓦分布式光伏发电项目</t>
    </r>
  </si>
  <si>
    <r>
      <rPr>
        <sz val="10"/>
        <rFont val="宋体"/>
        <charset val="134"/>
      </rPr>
      <t>张焯元北滘镇三洪奇十八间新路</t>
    </r>
    <r>
      <rPr>
        <sz val="10"/>
        <rFont val="Times New Roman"/>
        <charset val="134"/>
      </rPr>
      <t>4</t>
    </r>
    <r>
      <rPr>
        <sz val="10"/>
        <rFont val="宋体"/>
        <charset val="134"/>
      </rPr>
      <t>号</t>
    </r>
    <r>
      <rPr>
        <sz val="10"/>
        <rFont val="Times New Roman"/>
        <charset val="134"/>
      </rPr>
      <t>20</t>
    </r>
    <r>
      <rPr>
        <sz val="10"/>
        <rFont val="宋体"/>
        <charset val="134"/>
      </rPr>
      <t>千瓦分布式光伏发电项目</t>
    </r>
  </si>
  <si>
    <r>
      <rPr>
        <sz val="10"/>
        <rFont val="宋体"/>
        <charset val="134"/>
      </rPr>
      <t>张焯元北滘镇东风路七坊街</t>
    </r>
    <r>
      <rPr>
        <sz val="10"/>
        <rFont val="Times New Roman"/>
        <charset val="134"/>
      </rPr>
      <t>78</t>
    </r>
    <r>
      <rPr>
        <sz val="10"/>
        <rFont val="宋体"/>
        <charset val="134"/>
      </rPr>
      <t>号</t>
    </r>
    <r>
      <rPr>
        <sz val="10"/>
        <rFont val="Times New Roman"/>
        <charset val="134"/>
      </rPr>
      <t>30</t>
    </r>
    <r>
      <rPr>
        <sz val="10"/>
        <rFont val="宋体"/>
        <charset val="134"/>
      </rPr>
      <t>千瓦分布式光伏发电项目</t>
    </r>
  </si>
  <si>
    <t>冯胜欢</t>
  </si>
  <si>
    <r>
      <rPr>
        <sz val="10"/>
        <rFont val="宋体"/>
        <charset val="134"/>
      </rPr>
      <t>冯胜欢顺德区容桂升平路</t>
    </r>
    <r>
      <rPr>
        <sz val="10"/>
        <rFont val="Times New Roman"/>
        <charset val="134"/>
      </rPr>
      <t>25</t>
    </r>
    <r>
      <rPr>
        <sz val="10"/>
        <rFont val="宋体"/>
        <charset val="134"/>
      </rPr>
      <t>号</t>
    </r>
    <r>
      <rPr>
        <sz val="10"/>
        <rFont val="Times New Roman"/>
        <charset val="134"/>
      </rPr>
      <t>10</t>
    </r>
    <r>
      <rPr>
        <sz val="10"/>
        <rFont val="宋体"/>
        <charset val="134"/>
      </rPr>
      <t>千瓦分布式光伏发电项目</t>
    </r>
  </si>
  <si>
    <t>刘广机</t>
  </si>
  <si>
    <r>
      <rPr>
        <sz val="10"/>
        <rFont val="宋体"/>
        <charset val="134"/>
      </rPr>
      <t>刘广机顺德容桂红旗红红中路</t>
    </r>
    <r>
      <rPr>
        <sz val="10"/>
        <rFont val="Times New Roman"/>
        <charset val="134"/>
      </rPr>
      <t>5</t>
    </r>
    <r>
      <rPr>
        <sz val="10"/>
        <rFont val="宋体"/>
        <charset val="134"/>
      </rPr>
      <t>街</t>
    </r>
    <r>
      <rPr>
        <sz val="10"/>
        <rFont val="Times New Roman"/>
        <charset val="134"/>
      </rPr>
      <t>3</t>
    </r>
    <r>
      <rPr>
        <sz val="10"/>
        <rFont val="宋体"/>
        <charset val="134"/>
      </rPr>
      <t>巷</t>
    </r>
    <r>
      <rPr>
        <sz val="10"/>
        <rFont val="Times New Roman"/>
        <charset val="134"/>
      </rPr>
      <t>2</t>
    </r>
    <r>
      <rPr>
        <sz val="10"/>
        <rFont val="宋体"/>
        <charset val="134"/>
      </rPr>
      <t>号</t>
    </r>
    <r>
      <rPr>
        <sz val="10"/>
        <rFont val="Times New Roman"/>
        <charset val="134"/>
      </rPr>
      <t>5.6</t>
    </r>
    <r>
      <rPr>
        <sz val="10"/>
        <rFont val="宋体"/>
        <charset val="134"/>
      </rPr>
      <t>千瓦分布式光伏发电项目</t>
    </r>
  </si>
  <si>
    <t>刘栋</t>
  </si>
  <si>
    <r>
      <rPr>
        <sz val="10"/>
        <rFont val="宋体"/>
        <charset val="134"/>
      </rPr>
      <t>刘栋大良碧溪路五街</t>
    </r>
    <r>
      <rPr>
        <sz val="10"/>
        <rFont val="Times New Roman"/>
        <charset val="134"/>
      </rPr>
      <t>12</t>
    </r>
    <r>
      <rPr>
        <sz val="10"/>
        <rFont val="宋体"/>
        <charset val="134"/>
      </rPr>
      <t>号</t>
    </r>
    <r>
      <rPr>
        <sz val="10"/>
        <rFont val="Times New Roman"/>
        <charset val="134"/>
      </rPr>
      <t>8</t>
    </r>
    <r>
      <rPr>
        <sz val="10"/>
        <rFont val="宋体"/>
        <charset val="134"/>
      </rPr>
      <t>千瓦分布式光伏发电项目</t>
    </r>
  </si>
  <si>
    <t>卢淑欢</t>
  </si>
  <si>
    <r>
      <rPr>
        <sz val="10"/>
        <rFont val="宋体"/>
        <charset val="134"/>
      </rPr>
      <t>卢淑欢北滘镇西海红心路二巷</t>
    </r>
    <r>
      <rPr>
        <sz val="10"/>
        <rFont val="Times New Roman"/>
        <charset val="134"/>
      </rPr>
      <t>2</t>
    </r>
    <r>
      <rPr>
        <sz val="10"/>
        <rFont val="宋体"/>
        <charset val="134"/>
      </rPr>
      <t>号之二</t>
    </r>
    <r>
      <rPr>
        <sz val="10"/>
        <rFont val="Times New Roman"/>
        <charset val="134"/>
      </rPr>
      <t>8.25</t>
    </r>
    <r>
      <rPr>
        <sz val="10"/>
        <rFont val="宋体"/>
        <charset val="134"/>
      </rPr>
      <t>千瓦分布式光伏发电项目</t>
    </r>
  </si>
  <si>
    <t>黄丽燕</t>
  </si>
  <si>
    <r>
      <rPr>
        <sz val="10"/>
        <rFont val="宋体"/>
        <charset val="134"/>
      </rPr>
      <t>黄丽燕顺德区北滘镇碧江民族街</t>
    </r>
    <r>
      <rPr>
        <sz val="10"/>
        <rFont val="Times New Roman"/>
        <charset val="134"/>
      </rPr>
      <t>31</t>
    </r>
    <r>
      <rPr>
        <sz val="10"/>
        <rFont val="宋体"/>
        <charset val="134"/>
      </rPr>
      <t>号</t>
    </r>
    <r>
      <rPr>
        <sz val="10"/>
        <rFont val="Times New Roman"/>
        <charset val="134"/>
      </rPr>
      <t>6.36</t>
    </r>
    <r>
      <rPr>
        <sz val="10"/>
        <rFont val="宋体"/>
        <charset val="134"/>
      </rPr>
      <t>千瓦分布式光伏发电项目</t>
    </r>
  </si>
  <si>
    <t>冼锡明</t>
  </si>
  <si>
    <r>
      <rPr>
        <sz val="10"/>
        <rFont val="宋体"/>
        <charset val="134"/>
      </rPr>
      <t>冼锡明广东省佛山市顺德区大良街道办事处云安路</t>
    </r>
    <r>
      <rPr>
        <sz val="10"/>
        <rFont val="Times New Roman"/>
        <charset val="134"/>
      </rPr>
      <t>5</t>
    </r>
    <r>
      <rPr>
        <sz val="10"/>
        <rFont val="宋体"/>
        <charset val="134"/>
      </rPr>
      <t>街</t>
    </r>
    <r>
      <rPr>
        <sz val="10"/>
        <rFont val="Times New Roman"/>
        <charset val="134"/>
      </rPr>
      <t>4</t>
    </r>
    <r>
      <rPr>
        <sz val="10"/>
        <rFont val="宋体"/>
        <charset val="134"/>
      </rPr>
      <t>巷</t>
    </r>
    <r>
      <rPr>
        <sz val="10"/>
        <rFont val="Times New Roman"/>
        <charset val="134"/>
      </rPr>
      <t>1</t>
    </r>
    <r>
      <rPr>
        <sz val="10"/>
        <rFont val="宋体"/>
        <charset val="134"/>
      </rPr>
      <t>号</t>
    </r>
    <r>
      <rPr>
        <sz val="10"/>
        <rFont val="Times New Roman"/>
        <charset val="134"/>
      </rPr>
      <t>11.13</t>
    </r>
    <r>
      <rPr>
        <sz val="10"/>
        <rFont val="宋体"/>
        <charset val="134"/>
      </rPr>
      <t>千瓦分布式光伏发电项目</t>
    </r>
  </si>
  <si>
    <t>何佑良</t>
  </si>
  <si>
    <r>
      <rPr>
        <sz val="10"/>
        <rFont val="宋体"/>
        <charset val="134"/>
      </rPr>
      <t>何佑良广东省佛山市顺德区容桂红旗华茂路二街</t>
    </r>
    <r>
      <rPr>
        <sz val="10"/>
        <rFont val="Times New Roman"/>
        <charset val="134"/>
      </rPr>
      <t>8</t>
    </r>
    <r>
      <rPr>
        <sz val="10"/>
        <rFont val="宋体"/>
        <charset val="134"/>
      </rPr>
      <t>号</t>
    </r>
    <r>
      <rPr>
        <sz val="10"/>
        <rFont val="Times New Roman"/>
        <charset val="134"/>
      </rPr>
      <t>8.96</t>
    </r>
    <r>
      <rPr>
        <sz val="10"/>
        <rFont val="宋体"/>
        <charset val="134"/>
      </rPr>
      <t>千瓦分布式光伏发电项目</t>
    </r>
  </si>
  <si>
    <t>陈锦辉</t>
  </si>
  <si>
    <r>
      <rPr>
        <sz val="10"/>
        <rFont val="宋体"/>
        <charset val="134"/>
      </rPr>
      <t>陈锦辉广东省佛山市顺德区容桂街道办事处海尾社区居委会海景半岛</t>
    </r>
    <r>
      <rPr>
        <sz val="10"/>
        <rFont val="Times New Roman"/>
        <charset val="134"/>
      </rPr>
      <t>66A</t>
    </r>
    <r>
      <rPr>
        <sz val="10"/>
        <rFont val="宋体"/>
        <charset val="134"/>
      </rPr>
      <t>号别墅</t>
    </r>
    <r>
      <rPr>
        <sz val="10"/>
        <rFont val="Times New Roman"/>
        <charset val="134"/>
      </rPr>
      <t>9</t>
    </r>
    <r>
      <rPr>
        <sz val="10"/>
        <rFont val="宋体"/>
        <charset val="134"/>
      </rPr>
      <t>千瓦分布式光伏发电项目</t>
    </r>
  </si>
  <si>
    <t>王敬</t>
  </si>
  <si>
    <r>
      <rPr>
        <sz val="10"/>
        <rFont val="宋体"/>
        <charset val="134"/>
      </rPr>
      <t>王敬顺德区大良北区街道办事处连源</t>
    </r>
    <r>
      <rPr>
        <sz val="10"/>
        <rFont val="Times New Roman"/>
        <charset val="134"/>
      </rPr>
      <t>2</t>
    </r>
    <r>
      <rPr>
        <sz val="10"/>
        <rFont val="宋体"/>
        <charset val="134"/>
      </rPr>
      <t>路</t>
    </r>
    <r>
      <rPr>
        <sz val="10"/>
        <rFont val="Times New Roman"/>
        <charset val="134"/>
      </rPr>
      <t>7</t>
    </r>
    <r>
      <rPr>
        <sz val="10"/>
        <rFont val="宋体"/>
        <charset val="134"/>
      </rPr>
      <t>街</t>
    </r>
    <r>
      <rPr>
        <sz val="10"/>
        <rFont val="Times New Roman"/>
        <charset val="134"/>
      </rPr>
      <t>6</t>
    </r>
    <r>
      <rPr>
        <sz val="10"/>
        <rFont val="宋体"/>
        <charset val="134"/>
      </rPr>
      <t>号</t>
    </r>
    <r>
      <rPr>
        <sz val="10"/>
        <rFont val="Times New Roman"/>
        <charset val="134"/>
      </rPr>
      <t>5</t>
    </r>
    <r>
      <rPr>
        <sz val="10"/>
        <rFont val="宋体"/>
        <charset val="134"/>
      </rPr>
      <t>千瓦分布式光伏发电项目</t>
    </r>
  </si>
  <si>
    <t>欧铉熙</t>
  </si>
  <si>
    <r>
      <rPr>
        <sz val="10"/>
        <rFont val="宋体"/>
        <charset val="134"/>
      </rPr>
      <t>陈雪琴广东省佛山市顺德区大良锦岩路</t>
    </r>
    <r>
      <rPr>
        <sz val="10"/>
        <rFont val="Times New Roman"/>
        <charset val="134"/>
      </rPr>
      <t>24</t>
    </r>
    <r>
      <rPr>
        <sz val="10"/>
        <rFont val="宋体"/>
        <charset val="134"/>
      </rPr>
      <t>巷</t>
    </r>
    <r>
      <rPr>
        <sz val="10"/>
        <rFont val="Times New Roman"/>
        <charset val="134"/>
      </rPr>
      <t>10</t>
    </r>
    <r>
      <rPr>
        <sz val="10"/>
        <rFont val="宋体"/>
        <charset val="134"/>
      </rPr>
      <t>号</t>
    </r>
    <r>
      <rPr>
        <sz val="10"/>
        <rFont val="Times New Roman"/>
        <charset val="134"/>
      </rPr>
      <t>15.68</t>
    </r>
    <r>
      <rPr>
        <sz val="10"/>
        <rFont val="宋体"/>
        <charset val="134"/>
      </rPr>
      <t>千瓦分布式光伏发电项目</t>
    </r>
  </si>
  <si>
    <r>
      <rPr>
        <sz val="10"/>
        <rFont val="宋体"/>
        <charset val="134"/>
      </rPr>
      <t>麦永坚佛山市顺德区勒流街道新城居委会新埠长安街</t>
    </r>
    <r>
      <rPr>
        <sz val="10"/>
        <rFont val="Times New Roman"/>
        <charset val="134"/>
      </rPr>
      <t>7</t>
    </r>
    <r>
      <rPr>
        <sz val="10"/>
        <rFont val="宋体"/>
        <charset val="134"/>
      </rPr>
      <t>号</t>
    </r>
    <r>
      <rPr>
        <sz val="10"/>
        <rFont val="Times New Roman"/>
        <charset val="134"/>
      </rPr>
      <t>14.28</t>
    </r>
    <r>
      <rPr>
        <sz val="10"/>
        <rFont val="宋体"/>
        <charset val="134"/>
      </rPr>
      <t>千瓦分布式光伏发电项目</t>
    </r>
  </si>
  <si>
    <t>普乐新能源（佛山）有限公司</t>
  </si>
  <si>
    <r>
      <rPr>
        <sz val="10"/>
        <rFont val="宋体"/>
        <charset val="134"/>
      </rPr>
      <t>普乐新能源佛山村田五矿</t>
    </r>
    <r>
      <rPr>
        <sz val="10"/>
        <rFont val="Times New Roman"/>
        <charset val="134"/>
      </rPr>
      <t>0.957</t>
    </r>
    <r>
      <rPr>
        <sz val="10"/>
        <rFont val="宋体"/>
        <charset val="134"/>
      </rPr>
      <t>兆瓦分布式光伏发电项目</t>
    </r>
  </si>
  <si>
    <t>周少珍</t>
  </si>
  <si>
    <r>
      <rPr>
        <sz val="10"/>
        <rFont val="宋体"/>
        <charset val="134"/>
      </rPr>
      <t>周少珍龙江镇龙江社区居民委员会东华花苑</t>
    </r>
    <r>
      <rPr>
        <sz val="10"/>
        <rFont val="Times New Roman"/>
        <charset val="134"/>
      </rPr>
      <t>A19</t>
    </r>
    <r>
      <rPr>
        <sz val="10"/>
        <rFont val="宋体"/>
        <charset val="134"/>
      </rPr>
      <t>号</t>
    </r>
    <r>
      <rPr>
        <sz val="10"/>
        <rFont val="Times New Roman"/>
        <charset val="134"/>
      </rPr>
      <t>7.02</t>
    </r>
    <r>
      <rPr>
        <sz val="10"/>
        <rFont val="宋体"/>
        <charset val="134"/>
      </rPr>
      <t>千瓦分布式光伏发电项目</t>
    </r>
  </si>
  <si>
    <t>何华开</t>
  </si>
  <si>
    <r>
      <rPr>
        <sz val="10"/>
        <rFont val="宋体"/>
        <charset val="134"/>
      </rPr>
      <t>何华开佛山市顺德区杏坛镇西登村委会文明大街一巷</t>
    </r>
    <r>
      <rPr>
        <sz val="10"/>
        <rFont val="Times New Roman"/>
        <charset val="134"/>
      </rPr>
      <t>2</t>
    </r>
    <r>
      <rPr>
        <sz val="10"/>
        <rFont val="宋体"/>
        <charset val="134"/>
      </rPr>
      <t>号</t>
    </r>
    <r>
      <rPr>
        <sz val="10"/>
        <rFont val="Times New Roman"/>
        <charset val="134"/>
      </rPr>
      <t>7.41</t>
    </r>
    <r>
      <rPr>
        <sz val="10"/>
        <rFont val="宋体"/>
        <charset val="134"/>
      </rPr>
      <t>千瓦分布式光伏发电项目</t>
    </r>
  </si>
  <si>
    <t>聂雪葵</t>
  </si>
  <si>
    <r>
      <rPr>
        <sz val="10"/>
        <rFont val="宋体"/>
        <charset val="134"/>
      </rPr>
      <t>聂雪葵佛山市顺德区杏坛镇雁园社区居民委员会雁园大路</t>
    </r>
    <r>
      <rPr>
        <sz val="10"/>
        <rFont val="Times New Roman"/>
        <charset val="134"/>
      </rPr>
      <t>7</t>
    </r>
    <r>
      <rPr>
        <sz val="10"/>
        <rFont val="宋体"/>
        <charset val="134"/>
      </rPr>
      <t>号</t>
    </r>
    <r>
      <rPr>
        <sz val="10"/>
        <rFont val="Times New Roman"/>
        <charset val="134"/>
      </rPr>
      <t>15.39</t>
    </r>
    <r>
      <rPr>
        <sz val="10"/>
        <rFont val="宋体"/>
        <charset val="134"/>
      </rPr>
      <t>千瓦分布式光伏发电项目</t>
    </r>
  </si>
  <si>
    <t>伍金浩</t>
  </si>
  <si>
    <r>
      <rPr>
        <sz val="10"/>
        <rFont val="宋体"/>
        <charset val="134"/>
      </rPr>
      <t>伍金浩佛山市顺德区勒流街道稔海村委会公园路</t>
    </r>
    <r>
      <rPr>
        <sz val="10"/>
        <rFont val="Times New Roman"/>
        <charset val="134"/>
      </rPr>
      <t>8</t>
    </r>
    <r>
      <rPr>
        <sz val="10"/>
        <rFont val="宋体"/>
        <charset val="134"/>
      </rPr>
      <t>号</t>
    </r>
    <r>
      <rPr>
        <sz val="10"/>
        <rFont val="Times New Roman"/>
        <charset val="134"/>
      </rPr>
      <t>7.84</t>
    </r>
    <r>
      <rPr>
        <sz val="10"/>
        <rFont val="宋体"/>
        <charset val="134"/>
      </rPr>
      <t>千瓦分布式光伏发电项目</t>
    </r>
  </si>
  <si>
    <t>梁显胜</t>
  </si>
  <si>
    <r>
      <rPr>
        <sz val="10"/>
        <rFont val="宋体"/>
        <charset val="134"/>
      </rPr>
      <t>梁显胜佛山市顺德区杏坛镇龙潭村委会北岸高社街</t>
    </r>
    <r>
      <rPr>
        <sz val="10"/>
        <rFont val="Times New Roman"/>
        <charset val="134"/>
      </rPr>
      <t>2</t>
    </r>
    <r>
      <rPr>
        <sz val="10"/>
        <rFont val="宋体"/>
        <charset val="134"/>
      </rPr>
      <t>号之一</t>
    </r>
    <r>
      <rPr>
        <sz val="10"/>
        <rFont val="Times New Roman"/>
        <charset val="134"/>
      </rPr>
      <t>20.14</t>
    </r>
    <r>
      <rPr>
        <sz val="10"/>
        <rFont val="宋体"/>
        <charset val="134"/>
      </rPr>
      <t>千瓦分布式光伏发电项目</t>
    </r>
  </si>
  <si>
    <t>程国联</t>
  </si>
  <si>
    <r>
      <rPr>
        <sz val="10"/>
        <rFont val="宋体"/>
        <charset val="134"/>
      </rPr>
      <t>程国联佛山市顺德区杏坛镇高赞村委会大塘北路十二巷</t>
    </r>
    <r>
      <rPr>
        <sz val="10"/>
        <rFont val="Times New Roman"/>
        <charset val="134"/>
      </rPr>
      <t>2</t>
    </r>
    <r>
      <rPr>
        <sz val="10"/>
        <rFont val="宋体"/>
        <charset val="134"/>
      </rPr>
      <t>号</t>
    </r>
    <r>
      <rPr>
        <sz val="10"/>
        <rFont val="Times New Roman"/>
        <charset val="134"/>
      </rPr>
      <t>12</t>
    </r>
    <r>
      <rPr>
        <sz val="10"/>
        <rFont val="宋体"/>
        <charset val="134"/>
      </rPr>
      <t>千瓦分布式光伏发电项目</t>
    </r>
  </si>
  <si>
    <t>邱运忠</t>
  </si>
  <si>
    <r>
      <rPr>
        <sz val="10"/>
        <rFont val="宋体"/>
        <charset val="134"/>
      </rPr>
      <t>邱运忠顺德容桂风华路锦绣四街</t>
    </r>
    <r>
      <rPr>
        <sz val="10"/>
        <rFont val="Times New Roman"/>
        <charset val="134"/>
      </rPr>
      <t>4</t>
    </r>
    <r>
      <rPr>
        <sz val="10"/>
        <rFont val="宋体"/>
        <charset val="134"/>
      </rPr>
      <t>号</t>
    </r>
    <r>
      <rPr>
        <sz val="10"/>
        <rFont val="Times New Roman"/>
        <charset val="134"/>
      </rPr>
      <t>15</t>
    </r>
    <r>
      <rPr>
        <sz val="10"/>
        <rFont val="宋体"/>
        <charset val="134"/>
      </rPr>
      <t>千瓦分布式光伏发电项目</t>
    </r>
  </si>
  <si>
    <t>阮淑娟</t>
  </si>
  <si>
    <r>
      <rPr>
        <sz val="10"/>
        <rFont val="宋体"/>
        <charset val="134"/>
      </rPr>
      <t>阮淑娟佛山市顺德区勒流街道黄连新村东二路</t>
    </r>
    <r>
      <rPr>
        <sz val="10"/>
        <rFont val="Times New Roman"/>
        <charset val="134"/>
      </rPr>
      <t>8</t>
    </r>
    <r>
      <rPr>
        <sz val="10"/>
        <rFont val="宋体"/>
        <charset val="134"/>
      </rPr>
      <t>号</t>
    </r>
    <r>
      <rPr>
        <sz val="10"/>
        <rFont val="Times New Roman"/>
        <charset val="134"/>
      </rPr>
      <t>14.31</t>
    </r>
    <r>
      <rPr>
        <sz val="10"/>
        <rFont val="宋体"/>
        <charset val="134"/>
      </rPr>
      <t>千瓦分布式光伏发电项目</t>
    </r>
  </si>
  <si>
    <t>胡红桥</t>
  </si>
  <si>
    <r>
      <rPr>
        <sz val="10"/>
        <rFont val="宋体"/>
        <charset val="134"/>
      </rPr>
      <t>胡红桥佛山市顺德区大良街道云路居委会云乐路</t>
    </r>
    <r>
      <rPr>
        <sz val="10"/>
        <rFont val="Times New Roman"/>
        <charset val="134"/>
      </rPr>
      <t>3</t>
    </r>
    <r>
      <rPr>
        <sz val="10"/>
        <rFont val="宋体"/>
        <charset val="134"/>
      </rPr>
      <t>街</t>
    </r>
    <r>
      <rPr>
        <sz val="10"/>
        <rFont val="Times New Roman"/>
        <charset val="134"/>
      </rPr>
      <t>3</t>
    </r>
    <r>
      <rPr>
        <sz val="10"/>
        <rFont val="宋体"/>
        <charset val="134"/>
      </rPr>
      <t>巷</t>
    </r>
    <r>
      <rPr>
        <sz val="10"/>
        <rFont val="Times New Roman"/>
        <charset val="134"/>
      </rPr>
      <t>10</t>
    </r>
    <r>
      <rPr>
        <sz val="10"/>
        <rFont val="宋体"/>
        <charset val="134"/>
      </rPr>
      <t>号</t>
    </r>
    <r>
      <rPr>
        <sz val="10"/>
        <rFont val="Times New Roman"/>
        <charset val="134"/>
      </rPr>
      <t>7.08</t>
    </r>
    <r>
      <rPr>
        <sz val="10"/>
        <rFont val="宋体"/>
        <charset val="134"/>
      </rPr>
      <t>千瓦分布式光伏发电项目</t>
    </r>
  </si>
  <si>
    <r>
      <rPr>
        <sz val="10"/>
        <rFont val="宋体"/>
        <charset val="134"/>
      </rPr>
      <t>梁志标佛山市顺德区容桂街道高黎美的御海东郡橡树湾</t>
    </r>
    <r>
      <rPr>
        <sz val="10"/>
        <rFont val="Times New Roman"/>
        <charset val="134"/>
      </rPr>
      <t>1</t>
    </r>
    <r>
      <rPr>
        <sz val="10"/>
        <rFont val="宋体"/>
        <charset val="134"/>
      </rPr>
      <t>街</t>
    </r>
    <r>
      <rPr>
        <sz val="10"/>
        <rFont val="Times New Roman"/>
        <charset val="134"/>
      </rPr>
      <t>53</t>
    </r>
    <r>
      <rPr>
        <sz val="10"/>
        <rFont val="宋体"/>
        <charset val="134"/>
      </rPr>
      <t>号</t>
    </r>
    <r>
      <rPr>
        <sz val="10"/>
        <rFont val="Times New Roman"/>
        <charset val="134"/>
      </rPr>
      <t>9.73</t>
    </r>
    <r>
      <rPr>
        <sz val="10"/>
        <rFont val="宋体"/>
        <charset val="134"/>
      </rPr>
      <t>千瓦分布式光伏发电项目</t>
    </r>
  </si>
  <si>
    <t>李文辉</t>
  </si>
  <si>
    <r>
      <rPr>
        <sz val="10"/>
        <rFont val="宋体"/>
        <charset val="134"/>
      </rPr>
      <t>李文辉佛山市顺德区勒流街道龙眼村委会新联村广源巷</t>
    </r>
    <r>
      <rPr>
        <sz val="10"/>
        <rFont val="Times New Roman"/>
        <charset val="134"/>
      </rPr>
      <t>1</t>
    </r>
    <r>
      <rPr>
        <sz val="10"/>
        <rFont val="宋体"/>
        <charset val="134"/>
      </rPr>
      <t>号</t>
    </r>
    <r>
      <rPr>
        <sz val="10"/>
        <rFont val="Times New Roman"/>
        <charset val="134"/>
      </rPr>
      <t>12.72</t>
    </r>
    <r>
      <rPr>
        <sz val="10"/>
        <rFont val="宋体"/>
        <charset val="134"/>
      </rPr>
      <t>千瓦分布式光伏发电项目</t>
    </r>
  </si>
  <si>
    <t>伍伟明</t>
  </si>
  <si>
    <r>
      <rPr>
        <sz val="10"/>
        <rFont val="宋体"/>
        <charset val="134"/>
      </rPr>
      <t>伍伟明广东省佛山市顺德区大良良勒路康格斯花园蔷薇苑</t>
    </r>
    <r>
      <rPr>
        <sz val="10"/>
        <rFont val="Times New Roman"/>
        <charset val="134"/>
      </rPr>
      <t>26</t>
    </r>
    <r>
      <rPr>
        <sz val="10"/>
        <rFont val="宋体"/>
        <charset val="134"/>
      </rPr>
      <t>号</t>
    </r>
    <r>
      <rPr>
        <sz val="10"/>
        <rFont val="Times New Roman"/>
        <charset val="134"/>
      </rPr>
      <t>5</t>
    </r>
    <r>
      <rPr>
        <sz val="10"/>
        <rFont val="宋体"/>
        <charset val="134"/>
      </rPr>
      <t>千瓦分布式光伏发电项目</t>
    </r>
  </si>
  <si>
    <t>吴雄峰</t>
  </si>
  <si>
    <r>
      <rPr>
        <sz val="10"/>
        <rFont val="宋体"/>
        <charset val="134"/>
      </rPr>
      <t>吴雄峰佛山市顺德区容桂街道广安</t>
    </r>
    <r>
      <rPr>
        <sz val="10"/>
        <rFont val="Times New Roman"/>
        <charset val="134"/>
      </rPr>
      <t>7</t>
    </r>
    <r>
      <rPr>
        <sz val="10"/>
        <rFont val="宋体"/>
        <charset val="134"/>
      </rPr>
      <t>街横巷</t>
    </r>
    <r>
      <rPr>
        <sz val="10"/>
        <rFont val="Times New Roman"/>
        <charset val="134"/>
      </rPr>
      <t>13</t>
    </r>
    <r>
      <rPr>
        <sz val="10"/>
        <rFont val="宋体"/>
        <charset val="134"/>
      </rPr>
      <t>号</t>
    </r>
    <r>
      <rPr>
        <sz val="10"/>
        <rFont val="Times New Roman"/>
        <charset val="134"/>
      </rPr>
      <t>5.8</t>
    </r>
    <r>
      <rPr>
        <sz val="10"/>
        <rFont val="宋体"/>
        <charset val="134"/>
      </rPr>
      <t>千瓦分布式光伏发电项目</t>
    </r>
  </si>
  <si>
    <t>卢志斌</t>
  </si>
  <si>
    <r>
      <rPr>
        <sz val="10"/>
        <rFont val="宋体"/>
        <charset val="134"/>
      </rPr>
      <t>卢志斌佛山市顺德区大良街道云路居委会立田路东乐花园</t>
    </r>
    <r>
      <rPr>
        <sz val="10"/>
        <rFont val="Times New Roman"/>
        <charset val="134"/>
      </rPr>
      <t>22</t>
    </r>
    <r>
      <rPr>
        <sz val="10"/>
        <rFont val="宋体"/>
        <charset val="134"/>
      </rPr>
      <t>巷</t>
    </r>
    <r>
      <rPr>
        <sz val="10"/>
        <rFont val="Times New Roman"/>
        <charset val="134"/>
      </rPr>
      <t>8</t>
    </r>
    <r>
      <rPr>
        <sz val="10"/>
        <rFont val="宋体"/>
        <charset val="134"/>
      </rPr>
      <t>号</t>
    </r>
    <r>
      <rPr>
        <sz val="10"/>
        <rFont val="Times New Roman"/>
        <charset val="134"/>
      </rPr>
      <t>10</t>
    </r>
    <r>
      <rPr>
        <sz val="10"/>
        <rFont val="宋体"/>
        <charset val="134"/>
      </rPr>
      <t>千瓦分布式光伏发电项目</t>
    </r>
  </si>
  <si>
    <t>周焕流</t>
  </si>
  <si>
    <r>
      <rPr>
        <sz val="10"/>
        <rFont val="宋体"/>
        <charset val="134"/>
      </rPr>
      <t>周焕流大良逢沙合耕新村大道</t>
    </r>
    <r>
      <rPr>
        <sz val="10"/>
        <rFont val="Times New Roman"/>
        <charset val="134"/>
      </rPr>
      <t>4</t>
    </r>
    <r>
      <rPr>
        <sz val="10"/>
        <rFont val="宋体"/>
        <charset val="134"/>
      </rPr>
      <t>巷</t>
    </r>
    <r>
      <rPr>
        <sz val="10"/>
        <rFont val="Times New Roman"/>
        <charset val="134"/>
      </rPr>
      <t>14</t>
    </r>
    <r>
      <rPr>
        <sz val="10"/>
        <rFont val="宋体"/>
        <charset val="134"/>
      </rPr>
      <t>号</t>
    </r>
    <r>
      <rPr>
        <sz val="10"/>
        <rFont val="Times New Roman"/>
        <charset val="134"/>
      </rPr>
      <t>6</t>
    </r>
    <r>
      <rPr>
        <sz val="10"/>
        <rFont val="宋体"/>
        <charset val="134"/>
      </rPr>
      <t>千瓦分布式光伏发电项目</t>
    </r>
  </si>
  <si>
    <t>伍时卫</t>
  </si>
  <si>
    <r>
      <rPr>
        <sz val="10"/>
        <rFont val="宋体"/>
        <charset val="134"/>
      </rPr>
      <t>伍时卫佛山市顺德区杏坛镇古朗村委会充华街中心巷</t>
    </r>
    <r>
      <rPr>
        <sz val="10"/>
        <rFont val="Times New Roman"/>
        <charset val="134"/>
      </rPr>
      <t>7</t>
    </r>
    <r>
      <rPr>
        <sz val="10"/>
        <rFont val="宋体"/>
        <charset val="134"/>
      </rPr>
      <t>号</t>
    </r>
    <r>
      <rPr>
        <sz val="10"/>
        <rFont val="Times New Roman"/>
        <charset val="134"/>
      </rPr>
      <t>20.67</t>
    </r>
    <r>
      <rPr>
        <sz val="10"/>
        <rFont val="宋体"/>
        <charset val="134"/>
      </rPr>
      <t>千瓦分布式光伏发电项目</t>
    </r>
  </si>
  <si>
    <t>杨永源</t>
  </si>
  <si>
    <r>
      <rPr>
        <sz val="10"/>
        <rFont val="宋体"/>
        <charset val="134"/>
      </rPr>
      <t>杨永源佛山市顺德区容桂街道海景半岛三期</t>
    </r>
    <r>
      <rPr>
        <sz val="10"/>
        <rFont val="Times New Roman"/>
        <charset val="134"/>
      </rPr>
      <t>16</t>
    </r>
    <r>
      <rPr>
        <sz val="10"/>
        <rFont val="宋体"/>
        <charset val="134"/>
      </rPr>
      <t>号</t>
    </r>
    <r>
      <rPr>
        <sz val="10"/>
        <rFont val="Times New Roman"/>
        <charset val="134"/>
      </rPr>
      <t>16</t>
    </r>
    <r>
      <rPr>
        <sz val="10"/>
        <rFont val="宋体"/>
        <charset val="134"/>
      </rPr>
      <t>千瓦分布式光伏发电项目</t>
    </r>
  </si>
  <si>
    <t>吕继昌</t>
  </si>
  <si>
    <r>
      <rPr>
        <sz val="10"/>
        <rFont val="宋体"/>
        <charset val="134"/>
      </rPr>
      <t>吕继昌佛山市顺德区容桂街道长桥大街</t>
    </r>
    <r>
      <rPr>
        <sz val="10"/>
        <rFont val="Times New Roman"/>
        <charset val="134"/>
      </rPr>
      <t>13</t>
    </r>
    <r>
      <rPr>
        <sz val="10"/>
        <rFont val="宋体"/>
        <charset val="134"/>
      </rPr>
      <t>巷</t>
    </r>
    <r>
      <rPr>
        <sz val="10"/>
        <rFont val="Times New Roman"/>
        <charset val="134"/>
      </rPr>
      <t>4</t>
    </r>
    <r>
      <rPr>
        <sz val="10"/>
        <rFont val="宋体"/>
        <charset val="134"/>
      </rPr>
      <t>号</t>
    </r>
    <r>
      <rPr>
        <sz val="10"/>
        <rFont val="Times New Roman"/>
        <charset val="134"/>
      </rPr>
      <t>6.62</t>
    </r>
    <r>
      <rPr>
        <sz val="10"/>
        <rFont val="宋体"/>
        <charset val="134"/>
      </rPr>
      <t>千瓦分布式光伏发电项目</t>
    </r>
  </si>
  <si>
    <t>粟舜钦</t>
  </si>
  <si>
    <r>
      <rPr>
        <sz val="10"/>
        <rFont val="宋体"/>
        <charset val="134"/>
      </rPr>
      <t>粟舜钦佛山市顺德区大良街道岭东路凯丽山庄一区一街</t>
    </r>
    <r>
      <rPr>
        <sz val="10"/>
        <rFont val="Times New Roman"/>
        <charset val="134"/>
      </rPr>
      <t>18</t>
    </r>
    <r>
      <rPr>
        <sz val="10"/>
        <rFont val="宋体"/>
        <charset val="134"/>
      </rPr>
      <t>号</t>
    </r>
    <r>
      <rPr>
        <sz val="10"/>
        <rFont val="Times New Roman"/>
        <charset val="134"/>
      </rPr>
      <t>9.54</t>
    </r>
    <r>
      <rPr>
        <sz val="10"/>
        <rFont val="宋体"/>
        <charset val="134"/>
      </rPr>
      <t>千瓦分布式光伏发电项目</t>
    </r>
  </si>
  <si>
    <t>佛山市顺德区创辉煌物业管理有限公司</t>
  </si>
  <si>
    <r>
      <rPr>
        <sz val="10"/>
        <rFont val="宋体"/>
        <charset val="134"/>
      </rPr>
      <t>创辉煌康城花园三期海悦新城</t>
    </r>
    <r>
      <rPr>
        <sz val="10"/>
        <rFont val="Times New Roman"/>
        <charset val="134"/>
      </rPr>
      <t>10.15</t>
    </r>
    <r>
      <rPr>
        <sz val="10"/>
        <rFont val="宋体"/>
        <charset val="134"/>
      </rPr>
      <t>千瓦分布式光伏发电项目</t>
    </r>
  </si>
  <si>
    <t>居民社区</t>
  </si>
  <si>
    <r>
      <rPr>
        <sz val="10"/>
        <rFont val="宋体"/>
        <charset val="134"/>
      </rPr>
      <t>创辉煌物业东乐花园</t>
    </r>
    <r>
      <rPr>
        <sz val="10"/>
        <rFont val="Times New Roman"/>
        <charset val="134"/>
      </rPr>
      <t>10.15</t>
    </r>
    <r>
      <rPr>
        <sz val="10"/>
        <rFont val="宋体"/>
        <charset val="134"/>
      </rPr>
      <t>千瓦分布式光伏发电项目</t>
    </r>
  </si>
  <si>
    <t>佛山市顺德区携创电机制造有限公司</t>
  </si>
  <si>
    <r>
      <rPr>
        <sz val="10"/>
        <rFont val="宋体"/>
        <charset val="134"/>
      </rPr>
      <t>佛山市顺德区携创电机制造有限公司</t>
    </r>
    <r>
      <rPr>
        <sz val="10"/>
        <rFont val="Times New Roman"/>
        <charset val="134"/>
      </rPr>
      <t>79.5</t>
    </r>
    <r>
      <rPr>
        <sz val="10"/>
        <rFont val="宋体"/>
        <charset val="134"/>
      </rPr>
      <t>千瓦分布式光伏发电项目</t>
    </r>
  </si>
  <si>
    <t>佛山市顺德区杏坛镇天茂塑料经营部</t>
  </si>
  <si>
    <r>
      <rPr>
        <sz val="10"/>
        <rFont val="宋体"/>
        <charset val="134"/>
      </rPr>
      <t>佛山市顺德区杏坛镇全业大厦</t>
    </r>
    <r>
      <rPr>
        <sz val="10"/>
        <rFont val="Times New Roman"/>
        <charset val="134"/>
      </rPr>
      <t>84.28</t>
    </r>
    <r>
      <rPr>
        <sz val="10"/>
        <rFont val="宋体"/>
        <charset val="134"/>
      </rPr>
      <t>千瓦分布式光伏发电项目</t>
    </r>
  </si>
  <si>
    <t>苏华兴</t>
  </si>
  <si>
    <r>
      <rPr>
        <sz val="10"/>
        <rFont val="宋体"/>
        <charset val="134"/>
      </rPr>
      <t>苏华兴北滘镇碧桂园西八路</t>
    </r>
    <r>
      <rPr>
        <sz val="10"/>
        <rFont val="Times New Roman"/>
        <charset val="134"/>
      </rPr>
      <t>11</t>
    </r>
    <r>
      <rPr>
        <sz val="10"/>
        <rFont val="宋体"/>
        <charset val="134"/>
      </rPr>
      <t>号</t>
    </r>
    <r>
      <rPr>
        <sz val="10"/>
        <rFont val="Times New Roman"/>
        <charset val="134"/>
      </rPr>
      <t>10.08</t>
    </r>
    <r>
      <rPr>
        <sz val="10"/>
        <rFont val="宋体"/>
        <charset val="134"/>
      </rPr>
      <t>千瓦分布式光伏发电项目</t>
    </r>
  </si>
  <si>
    <t>韦兆波</t>
  </si>
  <si>
    <r>
      <rPr>
        <sz val="10"/>
        <rFont val="宋体"/>
        <charset val="134"/>
      </rPr>
      <t>韦兆波北滘镇北滘居委会济虹路新村</t>
    </r>
    <r>
      <rPr>
        <sz val="10"/>
        <rFont val="Times New Roman"/>
        <charset val="134"/>
      </rPr>
      <t>15</t>
    </r>
    <r>
      <rPr>
        <sz val="10"/>
        <rFont val="宋体"/>
        <charset val="134"/>
      </rPr>
      <t>号</t>
    </r>
    <r>
      <rPr>
        <sz val="10"/>
        <rFont val="Times New Roman"/>
        <charset val="134"/>
      </rPr>
      <t>8.12</t>
    </r>
    <r>
      <rPr>
        <sz val="10"/>
        <rFont val="宋体"/>
        <charset val="134"/>
      </rPr>
      <t>千瓦分布式光伏发电项目</t>
    </r>
  </si>
  <si>
    <t>郑同标</t>
  </si>
  <si>
    <r>
      <rPr>
        <sz val="10"/>
        <rFont val="宋体"/>
        <charset val="134"/>
      </rPr>
      <t>郑振江广东省佛山市顺德区容桂街道办事处细滘社区居委会德宝北路四巷</t>
    </r>
    <r>
      <rPr>
        <sz val="10"/>
        <rFont val="Times New Roman"/>
        <charset val="134"/>
      </rPr>
      <t>2</t>
    </r>
    <r>
      <rPr>
        <sz val="10"/>
        <rFont val="宋体"/>
        <charset val="134"/>
      </rPr>
      <t>号之一</t>
    </r>
    <r>
      <rPr>
        <sz val="10"/>
        <rFont val="Times New Roman"/>
        <charset val="134"/>
      </rPr>
      <t>15.37</t>
    </r>
    <r>
      <rPr>
        <sz val="10"/>
        <rFont val="宋体"/>
        <charset val="134"/>
      </rPr>
      <t>千瓦分布式光伏发电项目</t>
    </r>
  </si>
  <si>
    <t>严广昌</t>
  </si>
  <si>
    <r>
      <rPr>
        <sz val="10"/>
        <rFont val="宋体"/>
        <charset val="134"/>
      </rPr>
      <t>严广昌顺德区伦教荔村村委会兰园路四村街</t>
    </r>
    <r>
      <rPr>
        <sz val="10"/>
        <rFont val="Times New Roman"/>
        <charset val="134"/>
      </rPr>
      <t>13</t>
    </r>
    <r>
      <rPr>
        <sz val="10"/>
        <rFont val="宋体"/>
        <charset val="134"/>
      </rPr>
      <t>号之一</t>
    </r>
    <r>
      <rPr>
        <sz val="10"/>
        <rFont val="Times New Roman"/>
        <charset val="134"/>
      </rPr>
      <t>19.6</t>
    </r>
    <r>
      <rPr>
        <sz val="10"/>
        <rFont val="宋体"/>
        <charset val="134"/>
      </rPr>
      <t>千瓦分布式光伏发电项目</t>
    </r>
  </si>
  <si>
    <r>
      <rPr>
        <sz val="10"/>
        <rFont val="宋体"/>
        <charset val="134"/>
      </rPr>
      <t>严广昌顺德区伦教荔村村委会丁字路冲元街</t>
    </r>
    <r>
      <rPr>
        <sz val="10"/>
        <rFont val="Times New Roman"/>
        <charset val="134"/>
      </rPr>
      <t>100</t>
    </r>
    <r>
      <rPr>
        <sz val="10"/>
        <rFont val="宋体"/>
        <charset val="134"/>
      </rPr>
      <t>号</t>
    </r>
    <r>
      <rPr>
        <sz val="10"/>
        <rFont val="Times New Roman"/>
        <charset val="134"/>
      </rPr>
      <t>23.1</t>
    </r>
    <r>
      <rPr>
        <sz val="10"/>
        <rFont val="宋体"/>
        <charset val="134"/>
      </rPr>
      <t>千瓦分布式光伏发电项目</t>
    </r>
  </si>
  <si>
    <t>廖鉴平</t>
  </si>
  <si>
    <r>
      <rPr>
        <sz val="10"/>
        <rFont val="宋体"/>
        <charset val="134"/>
      </rPr>
      <t>廖鉴平佛山市顺德区勒流街道扶闾村委会祥源街同乐巷</t>
    </r>
    <r>
      <rPr>
        <sz val="10"/>
        <rFont val="Times New Roman"/>
        <charset val="134"/>
      </rPr>
      <t>5</t>
    </r>
    <r>
      <rPr>
        <sz val="10"/>
        <rFont val="宋体"/>
        <charset val="134"/>
      </rPr>
      <t>号</t>
    </r>
    <r>
      <rPr>
        <sz val="10"/>
        <rFont val="Times New Roman"/>
        <charset val="134"/>
      </rPr>
      <t>13.92</t>
    </r>
    <r>
      <rPr>
        <sz val="10"/>
        <rFont val="宋体"/>
        <charset val="134"/>
      </rPr>
      <t>千瓦分布式光伏发电项目</t>
    </r>
  </si>
  <si>
    <t>廖鉴纯</t>
  </si>
  <si>
    <r>
      <rPr>
        <sz val="10"/>
        <rFont val="宋体"/>
        <charset val="134"/>
      </rPr>
      <t>廖鉴纯佛山市顺德区勒流街道扶闾村委会祥源街同乐巷</t>
    </r>
    <r>
      <rPr>
        <sz val="10"/>
        <rFont val="Times New Roman"/>
        <charset val="134"/>
      </rPr>
      <t>4</t>
    </r>
    <r>
      <rPr>
        <sz val="10"/>
        <rFont val="宋体"/>
        <charset val="134"/>
      </rPr>
      <t>号</t>
    </r>
    <r>
      <rPr>
        <sz val="10"/>
        <rFont val="Times New Roman"/>
        <charset val="134"/>
      </rPr>
      <t>12.18</t>
    </r>
    <r>
      <rPr>
        <sz val="10"/>
        <rFont val="宋体"/>
        <charset val="134"/>
      </rPr>
      <t>千瓦分布式光伏发电项目</t>
    </r>
  </si>
  <si>
    <t>廖领昌</t>
  </si>
  <si>
    <r>
      <rPr>
        <sz val="10"/>
        <rFont val="宋体"/>
        <charset val="134"/>
      </rPr>
      <t>廖鉴平佛山市顺德区勒流街道扶闾村委会扶连路三街</t>
    </r>
    <r>
      <rPr>
        <sz val="10"/>
        <rFont val="Times New Roman"/>
        <charset val="134"/>
      </rPr>
      <t>79</t>
    </r>
    <r>
      <rPr>
        <sz val="10"/>
        <rFont val="宋体"/>
        <charset val="134"/>
      </rPr>
      <t>号</t>
    </r>
    <r>
      <rPr>
        <sz val="10"/>
        <rFont val="Times New Roman"/>
        <charset val="134"/>
      </rPr>
      <t>13.63</t>
    </r>
    <r>
      <rPr>
        <sz val="10"/>
        <rFont val="宋体"/>
        <charset val="134"/>
      </rPr>
      <t>千瓦分布式光伏发电项目</t>
    </r>
  </si>
  <si>
    <t>何志勇</t>
  </si>
  <si>
    <r>
      <rPr>
        <sz val="10"/>
        <rFont val="宋体"/>
        <charset val="134"/>
      </rPr>
      <t>何志勇北滘镇高村金龙街南一巷</t>
    </r>
    <r>
      <rPr>
        <sz val="10"/>
        <rFont val="Times New Roman"/>
        <charset val="134"/>
      </rPr>
      <t>3</t>
    </r>
    <r>
      <rPr>
        <sz val="10"/>
        <rFont val="宋体"/>
        <charset val="134"/>
      </rPr>
      <t>号</t>
    </r>
    <r>
      <rPr>
        <sz val="10"/>
        <rFont val="Times New Roman"/>
        <charset val="134"/>
      </rPr>
      <t>6.21</t>
    </r>
    <r>
      <rPr>
        <sz val="10"/>
        <rFont val="宋体"/>
        <charset val="134"/>
      </rPr>
      <t>千瓦分布式光伏发电项目</t>
    </r>
  </si>
  <si>
    <t>麦朗良</t>
  </si>
  <si>
    <r>
      <rPr>
        <sz val="10"/>
        <rFont val="宋体"/>
        <charset val="134"/>
      </rPr>
      <t>麦朗良北滘镇上僚村委会村心街十一巷</t>
    </r>
    <r>
      <rPr>
        <sz val="10"/>
        <rFont val="Times New Roman"/>
        <charset val="134"/>
      </rPr>
      <t>5</t>
    </r>
    <r>
      <rPr>
        <sz val="10"/>
        <rFont val="宋体"/>
        <charset val="134"/>
      </rPr>
      <t>号</t>
    </r>
    <r>
      <rPr>
        <sz val="10"/>
        <rFont val="Times New Roman"/>
        <charset val="134"/>
      </rPr>
      <t>10</t>
    </r>
    <r>
      <rPr>
        <sz val="10"/>
        <rFont val="宋体"/>
        <charset val="134"/>
      </rPr>
      <t>千瓦分布式光伏发电项目</t>
    </r>
  </si>
  <si>
    <t>梁银女</t>
  </si>
  <si>
    <r>
      <rPr>
        <sz val="10"/>
        <rFont val="宋体"/>
        <charset val="134"/>
      </rPr>
      <t>梁银女佛山市顺德区勒流街道黄连居委会黄中一路</t>
    </r>
    <r>
      <rPr>
        <sz val="10"/>
        <rFont val="Times New Roman"/>
        <charset val="134"/>
      </rPr>
      <t>7</t>
    </r>
    <r>
      <rPr>
        <sz val="10"/>
        <rFont val="宋体"/>
        <charset val="134"/>
      </rPr>
      <t>号</t>
    </r>
    <r>
      <rPr>
        <sz val="10"/>
        <rFont val="Times New Roman"/>
        <charset val="134"/>
      </rPr>
      <t>31.86</t>
    </r>
    <r>
      <rPr>
        <sz val="10"/>
        <rFont val="宋体"/>
        <charset val="134"/>
      </rPr>
      <t>千瓦分布式光伏发电项目</t>
    </r>
  </si>
  <si>
    <t>张庆顺</t>
  </si>
  <si>
    <r>
      <rPr>
        <sz val="10"/>
        <rFont val="宋体"/>
        <charset val="134"/>
      </rPr>
      <t>张庆顺龙江镇坦西居委会大元巷</t>
    </r>
    <r>
      <rPr>
        <sz val="10"/>
        <rFont val="Times New Roman"/>
        <charset val="134"/>
      </rPr>
      <t>6</t>
    </r>
    <r>
      <rPr>
        <sz val="10"/>
        <rFont val="宋体"/>
        <charset val="134"/>
      </rPr>
      <t>号</t>
    </r>
    <r>
      <rPr>
        <sz val="10"/>
        <rFont val="Times New Roman"/>
        <charset val="134"/>
      </rPr>
      <t>16.81</t>
    </r>
    <r>
      <rPr>
        <sz val="10"/>
        <rFont val="宋体"/>
        <charset val="134"/>
      </rPr>
      <t>千瓦分布式光伏发电项目</t>
    </r>
  </si>
  <si>
    <t>周敬洪</t>
  </si>
  <si>
    <r>
      <rPr>
        <sz val="10"/>
        <rFont val="宋体"/>
        <charset val="134"/>
      </rPr>
      <t>周敬洪佛山市顺德区杏坛镇路涌村委会路涌大路</t>
    </r>
    <r>
      <rPr>
        <sz val="10"/>
        <rFont val="Times New Roman"/>
        <charset val="134"/>
      </rPr>
      <t>3</t>
    </r>
    <r>
      <rPr>
        <sz val="10"/>
        <rFont val="宋体"/>
        <charset val="134"/>
      </rPr>
      <t>号</t>
    </r>
    <r>
      <rPr>
        <sz val="10"/>
        <rFont val="Times New Roman"/>
        <charset val="134"/>
      </rPr>
      <t>15.68</t>
    </r>
    <r>
      <rPr>
        <sz val="10"/>
        <rFont val="宋体"/>
        <charset val="134"/>
      </rPr>
      <t>千瓦分布式光伏发电项目</t>
    </r>
  </si>
  <si>
    <t>汤浩平</t>
  </si>
  <si>
    <r>
      <rPr>
        <sz val="10"/>
        <rFont val="宋体"/>
        <charset val="134"/>
      </rPr>
      <t>汤浩平佛山市顺德区勒流街道新安村建安路</t>
    </r>
    <r>
      <rPr>
        <sz val="10"/>
        <rFont val="Times New Roman"/>
        <charset val="134"/>
      </rPr>
      <t>6</t>
    </r>
    <r>
      <rPr>
        <sz val="10"/>
        <rFont val="宋体"/>
        <charset val="134"/>
      </rPr>
      <t>号</t>
    </r>
    <r>
      <rPr>
        <sz val="10"/>
        <rFont val="Times New Roman"/>
        <charset val="134"/>
      </rPr>
      <t>47.88</t>
    </r>
    <r>
      <rPr>
        <sz val="10"/>
        <rFont val="宋体"/>
        <charset val="134"/>
      </rPr>
      <t>千瓦分布式光伏发电项目</t>
    </r>
  </si>
  <si>
    <r>
      <rPr>
        <sz val="10"/>
        <rFont val="宋体"/>
        <charset val="134"/>
      </rPr>
      <t>汤浩平佛山市顺德区勒流街道新安村石龙大道</t>
    </r>
    <r>
      <rPr>
        <sz val="10"/>
        <rFont val="Times New Roman"/>
        <charset val="134"/>
      </rPr>
      <t>3</t>
    </r>
    <r>
      <rPr>
        <sz val="10"/>
        <rFont val="宋体"/>
        <charset val="134"/>
      </rPr>
      <t>号</t>
    </r>
    <r>
      <rPr>
        <sz val="10"/>
        <rFont val="Times New Roman"/>
        <charset val="134"/>
      </rPr>
      <t>17.32</t>
    </r>
    <r>
      <rPr>
        <sz val="10"/>
        <rFont val="宋体"/>
        <charset val="134"/>
      </rPr>
      <t>千瓦分布式光伏发电项目</t>
    </r>
  </si>
  <si>
    <t>梁铨其</t>
  </si>
  <si>
    <r>
      <rPr>
        <sz val="10"/>
        <rFont val="宋体"/>
        <charset val="134"/>
      </rPr>
      <t>梁铨其佛山市顺德区杏坛镇高赞村委会新华西街南巷</t>
    </r>
    <r>
      <rPr>
        <sz val="10"/>
        <rFont val="Times New Roman"/>
        <charset val="134"/>
      </rPr>
      <t>1</t>
    </r>
    <r>
      <rPr>
        <sz val="10"/>
        <rFont val="宋体"/>
        <charset val="134"/>
      </rPr>
      <t>号</t>
    </r>
    <r>
      <rPr>
        <sz val="10"/>
        <rFont val="Times New Roman"/>
        <charset val="134"/>
      </rPr>
      <t>13.395</t>
    </r>
    <r>
      <rPr>
        <sz val="10"/>
        <rFont val="宋体"/>
        <charset val="134"/>
      </rPr>
      <t>千瓦分布式光伏发电项目</t>
    </r>
  </si>
  <si>
    <t>黎洁心</t>
  </si>
  <si>
    <r>
      <rPr>
        <sz val="10"/>
        <rFont val="宋体"/>
        <charset val="134"/>
      </rPr>
      <t>黎洁心广东省佛山市顺德区大良街道办事处东康路</t>
    </r>
    <r>
      <rPr>
        <sz val="10"/>
        <rFont val="Times New Roman"/>
        <charset val="134"/>
      </rPr>
      <t>1</t>
    </r>
    <r>
      <rPr>
        <sz val="10"/>
        <rFont val="宋体"/>
        <charset val="134"/>
      </rPr>
      <t>街</t>
    </r>
    <r>
      <rPr>
        <sz val="10"/>
        <rFont val="Times New Roman"/>
        <charset val="134"/>
      </rPr>
      <t>15</t>
    </r>
    <r>
      <rPr>
        <sz val="10"/>
        <rFont val="宋体"/>
        <charset val="134"/>
      </rPr>
      <t>巷</t>
    </r>
    <r>
      <rPr>
        <sz val="10"/>
        <rFont val="Times New Roman"/>
        <charset val="134"/>
      </rPr>
      <t>8.27</t>
    </r>
    <r>
      <rPr>
        <sz val="10"/>
        <rFont val="宋体"/>
        <charset val="134"/>
      </rPr>
      <t>千瓦分布式光伏发电项目</t>
    </r>
  </si>
  <si>
    <t>吕胜基</t>
  </si>
  <si>
    <r>
      <rPr>
        <sz val="10"/>
        <rFont val="宋体"/>
        <charset val="134"/>
      </rPr>
      <t>吕胜基佛山市顺德区勒流街道龙眼村龙图四路</t>
    </r>
    <r>
      <rPr>
        <sz val="10"/>
        <rFont val="Times New Roman"/>
        <charset val="134"/>
      </rPr>
      <t>6</t>
    </r>
    <r>
      <rPr>
        <sz val="10"/>
        <rFont val="宋体"/>
        <charset val="134"/>
      </rPr>
      <t>号</t>
    </r>
    <r>
      <rPr>
        <sz val="10"/>
        <rFont val="Times New Roman"/>
        <charset val="134"/>
      </rPr>
      <t>18.81</t>
    </r>
    <r>
      <rPr>
        <sz val="10"/>
        <rFont val="宋体"/>
        <charset val="134"/>
      </rPr>
      <t>千瓦分布式光伏发电项目</t>
    </r>
  </si>
  <si>
    <r>
      <rPr>
        <sz val="10"/>
        <rFont val="宋体"/>
        <charset val="134"/>
      </rPr>
      <t>吕胜基佛山市顺德区勒流街道龙眼村龙图四路</t>
    </r>
    <r>
      <rPr>
        <sz val="10"/>
        <rFont val="Times New Roman"/>
        <charset val="134"/>
      </rPr>
      <t>4</t>
    </r>
    <r>
      <rPr>
        <sz val="10"/>
        <rFont val="宋体"/>
        <charset val="134"/>
      </rPr>
      <t>号</t>
    </r>
    <r>
      <rPr>
        <sz val="10"/>
        <rFont val="Times New Roman"/>
        <charset val="134"/>
      </rPr>
      <t>18.81</t>
    </r>
    <r>
      <rPr>
        <sz val="10"/>
        <rFont val="宋体"/>
        <charset val="134"/>
      </rPr>
      <t>千瓦分布式光伏发电项目</t>
    </r>
  </si>
  <si>
    <t>陆飞杨</t>
  </si>
  <si>
    <r>
      <rPr>
        <sz val="10"/>
        <rFont val="宋体"/>
        <charset val="134"/>
      </rPr>
      <t>陆飞杨佛山市顺德区勒流街道新安村委会利民路</t>
    </r>
    <r>
      <rPr>
        <sz val="10"/>
        <rFont val="Times New Roman"/>
        <charset val="134"/>
      </rPr>
      <t>15</t>
    </r>
    <r>
      <rPr>
        <sz val="10"/>
        <rFont val="宋体"/>
        <charset val="134"/>
      </rPr>
      <t>号</t>
    </r>
    <r>
      <rPr>
        <sz val="10"/>
        <rFont val="Times New Roman"/>
        <charset val="134"/>
      </rPr>
      <t>13.56</t>
    </r>
    <r>
      <rPr>
        <sz val="10"/>
        <rFont val="宋体"/>
        <charset val="134"/>
      </rPr>
      <t>千瓦分布式光伏发电项目</t>
    </r>
  </si>
  <si>
    <t>杜伟泉</t>
  </si>
  <si>
    <r>
      <rPr>
        <sz val="10"/>
        <rFont val="宋体"/>
        <charset val="134"/>
      </rPr>
      <t>杜伟泉佛山市顺德区陈村镇锦龙居委会锦龙花园北区</t>
    </r>
    <r>
      <rPr>
        <sz val="10"/>
        <rFont val="Times New Roman"/>
        <charset val="134"/>
      </rPr>
      <t>33</t>
    </r>
    <r>
      <rPr>
        <sz val="10"/>
        <rFont val="宋体"/>
        <charset val="134"/>
      </rPr>
      <t>号</t>
    </r>
    <r>
      <rPr>
        <sz val="10"/>
        <rFont val="Times New Roman"/>
        <charset val="134"/>
      </rPr>
      <t>7.7</t>
    </r>
    <r>
      <rPr>
        <sz val="10"/>
        <rFont val="宋体"/>
        <charset val="134"/>
      </rPr>
      <t>千瓦分布式光伏发电项目</t>
    </r>
  </si>
  <si>
    <t>范耀华</t>
  </si>
  <si>
    <r>
      <rPr>
        <sz val="10"/>
        <rFont val="宋体"/>
        <charset val="134"/>
      </rPr>
      <t>范耀华广东省佛山市顺德区杏坛镇齐杏社区居委会河北八路北</t>
    </r>
    <r>
      <rPr>
        <sz val="10"/>
        <rFont val="Times New Roman"/>
        <charset val="134"/>
      </rPr>
      <t>16</t>
    </r>
    <r>
      <rPr>
        <sz val="10"/>
        <rFont val="宋体"/>
        <charset val="134"/>
      </rPr>
      <t>号</t>
    </r>
    <r>
      <rPr>
        <sz val="10"/>
        <rFont val="Times New Roman"/>
        <charset val="134"/>
      </rPr>
      <t>27.5</t>
    </r>
    <r>
      <rPr>
        <sz val="10"/>
        <rFont val="宋体"/>
        <charset val="134"/>
      </rPr>
      <t>千瓦分布式光伏发电项目</t>
    </r>
  </si>
  <si>
    <t>李贵炬</t>
  </si>
  <si>
    <r>
      <rPr>
        <sz val="10"/>
        <rFont val="宋体"/>
        <charset val="134"/>
      </rPr>
      <t>李贵炬佛山市顺德区杏坛镇南华村委会康乐大道东三路</t>
    </r>
    <r>
      <rPr>
        <sz val="10"/>
        <rFont val="Times New Roman"/>
        <charset val="134"/>
      </rPr>
      <t>2</t>
    </r>
    <r>
      <rPr>
        <sz val="10"/>
        <rFont val="宋体"/>
        <charset val="134"/>
      </rPr>
      <t>号</t>
    </r>
    <r>
      <rPr>
        <sz val="10"/>
        <rFont val="Times New Roman"/>
        <charset val="134"/>
      </rPr>
      <t>9.975</t>
    </r>
    <r>
      <rPr>
        <sz val="10"/>
        <rFont val="宋体"/>
        <charset val="134"/>
      </rPr>
      <t>千瓦分布式光伏发电项目</t>
    </r>
  </si>
  <si>
    <t>潘健荣</t>
  </si>
  <si>
    <r>
      <rPr>
        <sz val="10"/>
        <rFont val="宋体"/>
        <charset val="134"/>
      </rPr>
      <t>潘健荣佛山市顺德区勒流街道冲鹤村委会南天九巷</t>
    </r>
    <r>
      <rPr>
        <sz val="10"/>
        <rFont val="Times New Roman"/>
        <charset val="134"/>
      </rPr>
      <t>3</t>
    </r>
    <r>
      <rPr>
        <sz val="10"/>
        <rFont val="宋体"/>
        <charset val="134"/>
      </rPr>
      <t>号</t>
    </r>
    <r>
      <rPr>
        <sz val="10"/>
        <rFont val="Times New Roman"/>
        <charset val="134"/>
      </rPr>
      <t>11.4</t>
    </r>
    <r>
      <rPr>
        <sz val="10"/>
        <rFont val="宋体"/>
        <charset val="134"/>
      </rPr>
      <t>千瓦分布式光伏发电项目</t>
    </r>
  </si>
  <si>
    <t>罗志远</t>
  </si>
  <si>
    <r>
      <rPr>
        <sz val="10"/>
        <rFont val="宋体"/>
        <charset val="134"/>
      </rPr>
      <t>罗志远佛山市顺德区陈村镇陈村居委会锦龙花园东区</t>
    </r>
    <r>
      <rPr>
        <sz val="10"/>
        <rFont val="Times New Roman"/>
        <charset val="134"/>
      </rPr>
      <t>20</t>
    </r>
    <r>
      <rPr>
        <sz val="10"/>
        <rFont val="宋体"/>
        <charset val="134"/>
      </rPr>
      <t>号</t>
    </r>
    <r>
      <rPr>
        <sz val="10"/>
        <rFont val="Times New Roman"/>
        <charset val="134"/>
      </rPr>
      <t>11.88</t>
    </r>
    <r>
      <rPr>
        <sz val="10"/>
        <rFont val="宋体"/>
        <charset val="134"/>
      </rPr>
      <t>千瓦分布式光伏发电项目</t>
    </r>
  </si>
  <si>
    <t>吴秀英</t>
  </si>
  <si>
    <r>
      <rPr>
        <sz val="10"/>
        <rFont val="宋体"/>
        <charset val="134"/>
      </rPr>
      <t>吴秀英广东省佛山市顺德区大良街道办事处近良联安街</t>
    </r>
    <r>
      <rPr>
        <sz val="10"/>
        <rFont val="Times New Roman"/>
        <charset val="134"/>
      </rPr>
      <t>2</t>
    </r>
    <r>
      <rPr>
        <sz val="10"/>
        <rFont val="宋体"/>
        <charset val="134"/>
      </rPr>
      <t>巷</t>
    </r>
    <r>
      <rPr>
        <sz val="10"/>
        <rFont val="Times New Roman"/>
        <charset val="134"/>
      </rPr>
      <t>1</t>
    </r>
    <r>
      <rPr>
        <sz val="10"/>
        <rFont val="宋体"/>
        <charset val="134"/>
      </rPr>
      <t>号</t>
    </r>
    <r>
      <rPr>
        <sz val="10"/>
        <rFont val="Times New Roman"/>
        <charset val="134"/>
      </rPr>
      <t>29.96</t>
    </r>
    <r>
      <rPr>
        <sz val="10"/>
        <rFont val="宋体"/>
        <charset val="134"/>
      </rPr>
      <t>千瓦分布式光伏发电项目</t>
    </r>
  </si>
  <si>
    <t>周湛流</t>
  </si>
  <si>
    <r>
      <rPr>
        <sz val="10"/>
        <rFont val="宋体"/>
        <charset val="134"/>
      </rPr>
      <t>周湛流广东省佛山市顺德区大良街道办事处云桂</t>
    </r>
    <r>
      <rPr>
        <sz val="10"/>
        <rFont val="Times New Roman"/>
        <charset val="134"/>
      </rPr>
      <t>9</t>
    </r>
    <r>
      <rPr>
        <sz val="10"/>
        <rFont val="宋体"/>
        <charset val="134"/>
      </rPr>
      <t>街</t>
    </r>
    <r>
      <rPr>
        <sz val="10"/>
        <rFont val="Times New Roman"/>
        <charset val="134"/>
      </rPr>
      <t>2</t>
    </r>
    <r>
      <rPr>
        <sz val="10"/>
        <rFont val="宋体"/>
        <charset val="134"/>
      </rPr>
      <t>巷</t>
    </r>
    <r>
      <rPr>
        <sz val="10"/>
        <rFont val="Times New Roman"/>
        <charset val="134"/>
      </rPr>
      <t>13</t>
    </r>
    <r>
      <rPr>
        <sz val="10"/>
        <rFont val="宋体"/>
        <charset val="134"/>
      </rPr>
      <t>号</t>
    </r>
    <r>
      <rPr>
        <sz val="10"/>
        <rFont val="Times New Roman"/>
        <charset val="134"/>
      </rPr>
      <t>7</t>
    </r>
    <r>
      <rPr>
        <sz val="10"/>
        <rFont val="宋体"/>
        <charset val="134"/>
      </rPr>
      <t>千瓦分布式光伏发电项目</t>
    </r>
  </si>
  <si>
    <t>叶晓燕</t>
  </si>
  <si>
    <r>
      <rPr>
        <sz val="10"/>
        <rFont val="宋体"/>
        <charset val="134"/>
      </rPr>
      <t>叶晓燕佛山市顺德区伦教街道办事处鸡洲村委会长丰苑长兴西路五街</t>
    </r>
    <r>
      <rPr>
        <sz val="10"/>
        <rFont val="Times New Roman"/>
        <charset val="134"/>
      </rPr>
      <t>8</t>
    </r>
    <r>
      <rPr>
        <sz val="10"/>
        <rFont val="宋体"/>
        <charset val="134"/>
      </rPr>
      <t>号</t>
    </r>
    <r>
      <rPr>
        <sz val="10"/>
        <rFont val="Times New Roman"/>
        <charset val="134"/>
      </rPr>
      <t>12.6</t>
    </r>
    <r>
      <rPr>
        <sz val="10"/>
        <rFont val="宋体"/>
        <charset val="134"/>
      </rPr>
      <t>千瓦分布式光伏发电项目</t>
    </r>
  </si>
  <si>
    <t>陈斌鸿</t>
  </si>
  <si>
    <r>
      <rPr>
        <sz val="10"/>
        <rFont val="宋体"/>
        <charset val="134"/>
      </rPr>
      <t>陈斌鸿龙江镇世埠社区居民委员会龙首直街直巷</t>
    </r>
    <r>
      <rPr>
        <sz val="10"/>
        <rFont val="Times New Roman"/>
        <charset val="134"/>
      </rPr>
      <t>8</t>
    </r>
    <r>
      <rPr>
        <sz val="10"/>
        <rFont val="宋体"/>
        <charset val="134"/>
      </rPr>
      <t>号</t>
    </r>
    <r>
      <rPr>
        <sz val="10"/>
        <rFont val="Times New Roman"/>
        <charset val="134"/>
      </rPr>
      <t>10.8</t>
    </r>
    <r>
      <rPr>
        <sz val="10"/>
        <rFont val="宋体"/>
        <charset val="134"/>
      </rPr>
      <t>千瓦分布式光伏发电项目</t>
    </r>
  </si>
  <si>
    <t>潘国良</t>
  </si>
  <si>
    <r>
      <rPr>
        <sz val="10"/>
        <rFont val="宋体"/>
        <charset val="134"/>
      </rPr>
      <t>潘国良广东省佛山市顺德区大良街道办事处云桂路</t>
    </r>
    <r>
      <rPr>
        <sz val="10"/>
        <rFont val="Times New Roman"/>
        <charset val="134"/>
      </rPr>
      <t>11</t>
    </r>
    <r>
      <rPr>
        <sz val="10"/>
        <rFont val="宋体"/>
        <charset val="134"/>
      </rPr>
      <t>街</t>
    </r>
    <r>
      <rPr>
        <sz val="10"/>
        <rFont val="Times New Roman"/>
        <charset val="134"/>
      </rPr>
      <t>6</t>
    </r>
    <r>
      <rPr>
        <sz val="10"/>
        <rFont val="宋体"/>
        <charset val="134"/>
      </rPr>
      <t>号</t>
    </r>
    <r>
      <rPr>
        <sz val="10"/>
        <rFont val="Times New Roman"/>
        <charset val="134"/>
      </rPr>
      <t>6.72</t>
    </r>
    <r>
      <rPr>
        <sz val="10"/>
        <rFont val="宋体"/>
        <charset val="134"/>
      </rPr>
      <t>千瓦分布式光伏发电项目</t>
    </r>
  </si>
  <si>
    <t>区缀荷</t>
  </si>
  <si>
    <r>
      <rPr>
        <sz val="10"/>
        <rFont val="宋体"/>
        <charset val="134"/>
      </rPr>
      <t>区缀荷广东省佛山市顺德区大良街道办事处金桂花园桃林</t>
    </r>
    <r>
      <rPr>
        <sz val="10"/>
        <rFont val="Times New Roman"/>
        <charset val="134"/>
      </rPr>
      <t>2</t>
    </r>
    <r>
      <rPr>
        <sz val="10"/>
        <rFont val="宋体"/>
        <charset val="134"/>
      </rPr>
      <t>街</t>
    </r>
    <r>
      <rPr>
        <sz val="10"/>
        <rFont val="Times New Roman"/>
        <charset val="134"/>
      </rPr>
      <t>811</t>
    </r>
    <r>
      <rPr>
        <sz val="10"/>
        <rFont val="宋体"/>
        <charset val="134"/>
      </rPr>
      <t>号</t>
    </r>
    <r>
      <rPr>
        <sz val="10"/>
        <rFont val="Times New Roman"/>
        <charset val="134"/>
      </rPr>
      <t>10</t>
    </r>
    <r>
      <rPr>
        <sz val="10"/>
        <rFont val="宋体"/>
        <charset val="134"/>
      </rPr>
      <t>千瓦分布式光伏发电项目</t>
    </r>
  </si>
  <si>
    <t>唐苏仔</t>
  </si>
  <si>
    <r>
      <rPr>
        <sz val="10"/>
        <rFont val="宋体"/>
        <charset val="134"/>
      </rPr>
      <t>廖秋仪佛山市顺德区杏坛镇新联村聚福路</t>
    </r>
    <r>
      <rPr>
        <sz val="10"/>
        <rFont val="Times New Roman"/>
        <charset val="134"/>
      </rPr>
      <t>14</t>
    </r>
    <r>
      <rPr>
        <sz val="10"/>
        <rFont val="宋体"/>
        <charset val="134"/>
      </rPr>
      <t>号</t>
    </r>
    <r>
      <rPr>
        <sz val="10"/>
        <rFont val="Times New Roman"/>
        <charset val="134"/>
      </rPr>
      <t>13.63</t>
    </r>
    <r>
      <rPr>
        <sz val="10"/>
        <rFont val="宋体"/>
        <charset val="134"/>
      </rPr>
      <t>千瓦分布式光伏发电项目</t>
    </r>
  </si>
  <si>
    <t>卢财兴</t>
  </si>
  <si>
    <r>
      <rPr>
        <sz val="10"/>
        <rFont val="宋体"/>
        <charset val="134"/>
      </rPr>
      <t>伍建澄广东省佛山市顺德区勒流街道办事处东风村委会西闸新胜三巷</t>
    </r>
    <r>
      <rPr>
        <sz val="10"/>
        <rFont val="Times New Roman"/>
        <charset val="134"/>
      </rPr>
      <t>3</t>
    </r>
    <r>
      <rPr>
        <sz val="10"/>
        <rFont val="宋体"/>
        <charset val="134"/>
      </rPr>
      <t>号</t>
    </r>
    <r>
      <rPr>
        <sz val="10"/>
        <rFont val="Times New Roman"/>
        <charset val="134"/>
      </rPr>
      <t>15.66</t>
    </r>
    <r>
      <rPr>
        <sz val="10"/>
        <rFont val="宋体"/>
        <charset val="134"/>
      </rPr>
      <t>千瓦分布式光伏发电项目</t>
    </r>
  </si>
  <si>
    <t>吕惠全</t>
  </si>
  <si>
    <r>
      <rPr>
        <sz val="10"/>
        <rFont val="宋体"/>
        <charset val="134"/>
      </rPr>
      <t>麦磅菘佛山市顺德区杏坛镇河北二路南</t>
    </r>
    <r>
      <rPr>
        <sz val="10"/>
        <rFont val="Times New Roman"/>
        <charset val="134"/>
      </rPr>
      <t>4</t>
    </r>
    <r>
      <rPr>
        <sz val="10"/>
        <rFont val="宋体"/>
        <charset val="134"/>
      </rPr>
      <t>号</t>
    </r>
    <r>
      <rPr>
        <sz val="10"/>
        <rFont val="Times New Roman"/>
        <charset val="134"/>
      </rPr>
      <t>12.44</t>
    </r>
    <r>
      <rPr>
        <sz val="10"/>
        <rFont val="宋体"/>
        <charset val="134"/>
      </rPr>
      <t>千瓦分布式光伏发电项目</t>
    </r>
  </si>
  <si>
    <t>麦磅菘</t>
  </si>
  <si>
    <t>何友成</t>
  </si>
  <si>
    <r>
      <rPr>
        <sz val="10"/>
        <rFont val="宋体"/>
        <charset val="134"/>
      </rPr>
      <t>庞惠琼佛山市顺德区杏坛镇西登村委会云路一巷</t>
    </r>
    <r>
      <rPr>
        <sz val="10"/>
        <rFont val="Times New Roman"/>
        <charset val="134"/>
      </rPr>
      <t>2</t>
    </r>
    <r>
      <rPr>
        <sz val="10"/>
        <rFont val="宋体"/>
        <charset val="134"/>
      </rPr>
      <t>号</t>
    </r>
    <r>
      <rPr>
        <sz val="10"/>
        <rFont val="Times New Roman"/>
        <charset val="134"/>
      </rPr>
      <t>11.2</t>
    </r>
    <r>
      <rPr>
        <sz val="10"/>
        <rFont val="宋体"/>
        <charset val="134"/>
      </rPr>
      <t>千瓦分布式光伏发电项目</t>
    </r>
  </si>
  <si>
    <t>庞惠琼</t>
  </si>
  <si>
    <t>冯业祥</t>
  </si>
  <si>
    <r>
      <rPr>
        <sz val="10"/>
        <rFont val="宋体"/>
        <charset val="134"/>
      </rPr>
      <t>冯业祥容桂海尾合祥路</t>
    </r>
    <r>
      <rPr>
        <sz val="10"/>
        <rFont val="Times New Roman"/>
        <charset val="134"/>
      </rPr>
      <t>11</t>
    </r>
    <r>
      <rPr>
        <sz val="10"/>
        <rFont val="宋体"/>
        <charset val="134"/>
      </rPr>
      <t>巷</t>
    </r>
    <r>
      <rPr>
        <sz val="10"/>
        <rFont val="Times New Roman"/>
        <charset val="134"/>
      </rPr>
      <t>15</t>
    </r>
    <r>
      <rPr>
        <sz val="10"/>
        <rFont val="宋体"/>
        <charset val="134"/>
      </rPr>
      <t>号</t>
    </r>
    <r>
      <rPr>
        <sz val="10"/>
        <rFont val="Times New Roman"/>
        <charset val="134"/>
      </rPr>
      <t>14.58</t>
    </r>
    <r>
      <rPr>
        <sz val="10"/>
        <rFont val="宋体"/>
        <charset val="134"/>
      </rPr>
      <t>千瓦分布式光伏发电项目</t>
    </r>
  </si>
  <si>
    <t>伍艳坤</t>
  </si>
  <si>
    <r>
      <rPr>
        <sz val="10"/>
        <rFont val="宋体"/>
        <charset val="134"/>
      </rPr>
      <t>伍艳坤佛山市顺德区杏坛镇雁园社区居民委员会健康六巷</t>
    </r>
    <r>
      <rPr>
        <sz val="10"/>
        <rFont val="Times New Roman"/>
        <charset val="134"/>
      </rPr>
      <t>17</t>
    </r>
    <r>
      <rPr>
        <sz val="10"/>
        <rFont val="宋体"/>
        <charset val="134"/>
      </rPr>
      <t>号</t>
    </r>
    <r>
      <rPr>
        <sz val="10"/>
        <rFont val="Times New Roman"/>
        <charset val="134"/>
      </rPr>
      <t>12.04</t>
    </r>
    <r>
      <rPr>
        <sz val="10"/>
        <rFont val="宋体"/>
        <charset val="134"/>
      </rPr>
      <t>千瓦分布式光伏发电项目</t>
    </r>
  </si>
  <si>
    <t>陈盛洪</t>
  </si>
  <si>
    <t>何荣汉</t>
  </si>
  <si>
    <r>
      <rPr>
        <sz val="10"/>
        <rFont val="宋体"/>
        <charset val="134"/>
      </rPr>
      <t>何荣汉佛山市顺德区杏坛镇西登村委会马登大道云路二巷</t>
    </r>
    <r>
      <rPr>
        <sz val="10"/>
        <rFont val="Times New Roman"/>
        <charset val="134"/>
      </rPr>
      <t>20</t>
    </r>
    <r>
      <rPr>
        <sz val="10"/>
        <rFont val="宋体"/>
        <charset val="134"/>
      </rPr>
      <t>号</t>
    </r>
    <r>
      <rPr>
        <sz val="10"/>
        <rFont val="Times New Roman"/>
        <charset val="134"/>
      </rPr>
      <t>19.67</t>
    </r>
    <r>
      <rPr>
        <sz val="10"/>
        <rFont val="宋体"/>
        <charset val="134"/>
      </rPr>
      <t>千瓦分布式光伏发电项目</t>
    </r>
  </si>
  <si>
    <t>梁钊洪</t>
  </si>
  <si>
    <r>
      <rPr>
        <sz val="10"/>
        <rFont val="宋体"/>
        <charset val="134"/>
      </rPr>
      <t>梁钊洪佛山市顺德区杏坛镇新联村委会浦北路昆湖巷</t>
    </r>
    <r>
      <rPr>
        <sz val="10"/>
        <rFont val="Times New Roman"/>
        <charset val="134"/>
      </rPr>
      <t>11</t>
    </r>
    <r>
      <rPr>
        <sz val="10"/>
        <rFont val="宋体"/>
        <charset val="134"/>
      </rPr>
      <t>号之一</t>
    </r>
    <r>
      <rPr>
        <sz val="10"/>
        <rFont val="Times New Roman"/>
        <charset val="134"/>
      </rPr>
      <t>11.685</t>
    </r>
    <r>
      <rPr>
        <sz val="10"/>
        <rFont val="宋体"/>
        <charset val="134"/>
      </rPr>
      <t>千瓦分布式光伏发电项目</t>
    </r>
  </si>
  <si>
    <t>杨敏健</t>
  </si>
  <si>
    <r>
      <rPr>
        <sz val="10"/>
        <rFont val="宋体"/>
        <charset val="134"/>
      </rPr>
      <t>杨敏健佛山市顺德区勒流街道大晚居委会延胜四街</t>
    </r>
    <r>
      <rPr>
        <sz val="10"/>
        <rFont val="Times New Roman"/>
        <charset val="134"/>
      </rPr>
      <t>10</t>
    </r>
    <r>
      <rPr>
        <sz val="10"/>
        <rFont val="宋体"/>
        <charset val="134"/>
      </rPr>
      <t>号</t>
    </r>
    <r>
      <rPr>
        <sz val="10"/>
        <rFont val="Times New Roman"/>
        <charset val="134"/>
      </rPr>
      <t>17.7</t>
    </r>
    <r>
      <rPr>
        <sz val="10"/>
        <rFont val="宋体"/>
        <charset val="134"/>
      </rPr>
      <t>千瓦分布式光伏发电项目</t>
    </r>
  </si>
  <si>
    <t>黎炽宁</t>
  </si>
  <si>
    <r>
      <rPr>
        <sz val="10"/>
        <rFont val="宋体"/>
        <charset val="134"/>
      </rPr>
      <t>黎炽宁佛山市顺德区杏坛镇马齐居委会青云四巷</t>
    </r>
    <r>
      <rPr>
        <sz val="10"/>
        <rFont val="Times New Roman"/>
        <charset val="134"/>
      </rPr>
      <t>5</t>
    </r>
    <r>
      <rPr>
        <sz val="10"/>
        <rFont val="宋体"/>
        <charset val="134"/>
      </rPr>
      <t>号</t>
    </r>
    <r>
      <rPr>
        <sz val="10"/>
        <rFont val="Times New Roman"/>
        <charset val="134"/>
      </rPr>
      <t>15.37</t>
    </r>
    <r>
      <rPr>
        <sz val="10"/>
        <rFont val="宋体"/>
        <charset val="134"/>
      </rPr>
      <t>千瓦分布式光伏发电项目</t>
    </r>
  </si>
  <si>
    <t>黄焯基</t>
  </si>
  <si>
    <r>
      <rPr>
        <sz val="10"/>
        <rFont val="宋体"/>
        <charset val="134"/>
      </rPr>
      <t>黄焯基佛山市顺德区伦教街道办事处羊额村委会合隆路东</t>
    </r>
    <r>
      <rPr>
        <sz val="10"/>
        <rFont val="Times New Roman"/>
        <charset val="134"/>
      </rPr>
      <t>A83</t>
    </r>
    <r>
      <rPr>
        <sz val="10"/>
        <rFont val="宋体"/>
        <charset val="134"/>
      </rPr>
      <t>号</t>
    </r>
    <r>
      <rPr>
        <sz val="10"/>
        <rFont val="Times New Roman"/>
        <charset val="134"/>
      </rPr>
      <t>9.12</t>
    </r>
    <r>
      <rPr>
        <sz val="10"/>
        <rFont val="宋体"/>
        <charset val="134"/>
      </rPr>
      <t>千瓦分布式光伏发电项目</t>
    </r>
  </si>
  <si>
    <t>苏学然</t>
  </si>
  <si>
    <r>
      <rPr>
        <sz val="10"/>
        <rFont val="宋体"/>
        <charset val="134"/>
      </rPr>
      <t>苏学然佛山市顺德区勒流街道南水村委会聚贤二巷</t>
    </r>
    <r>
      <rPr>
        <sz val="10"/>
        <rFont val="Times New Roman"/>
        <charset val="134"/>
      </rPr>
      <t>1</t>
    </r>
    <r>
      <rPr>
        <sz val="10"/>
        <rFont val="宋体"/>
        <charset val="134"/>
      </rPr>
      <t>号</t>
    </r>
    <r>
      <rPr>
        <sz val="10"/>
        <rFont val="Times New Roman"/>
        <charset val="134"/>
      </rPr>
      <t>9.28</t>
    </r>
    <r>
      <rPr>
        <sz val="10"/>
        <rFont val="宋体"/>
        <charset val="134"/>
      </rPr>
      <t>千瓦分布式光伏发电项目</t>
    </r>
  </si>
  <si>
    <t>黄志坚</t>
  </si>
  <si>
    <r>
      <rPr>
        <sz val="10"/>
        <rFont val="宋体"/>
        <charset val="134"/>
      </rPr>
      <t>黄嘉乐佛山市顺德区伦教街道办事处荔村村委会荔村丁字路大塘街</t>
    </r>
    <r>
      <rPr>
        <sz val="10"/>
        <rFont val="Times New Roman"/>
        <charset val="134"/>
      </rPr>
      <t>61</t>
    </r>
    <r>
      <rPr>
        <sz val="10"/>
        <rFont val="宋体"/>
        <charset val="134"/>
      </rPr>
      <t>号</t>
    </r>
    <r>
      <rPr>
        <sz val="10"/>
        <rFont val="Times New Roman"/>
        <charset val="134"/>
      </rPr>
      <t>10.8</t>
    </r>
    <r>
      <rPr>
        <sz val="10"/>
        <rFont val="宋体"/>
        <charset val="134"/>
      </rPr>
      <t>千瓦分布式光伏发电项目</t>
    </r>
  </si>
  <si>
    <t>何仲文</t>
  </si>
  <si>
    <r>
      <rPr>
        <sz val="10"/>
        <rFont val="宋体"/>
        <charset val="134"/>
      </rPr>
      <t>梁少芬广东省佛山市顺德区杏坛镇齐杏社区居委会齐宁路黎明巷</t>
    </r>
    <r>
      <rPr>
        <sz val="10"/>
        <rFont val="Times New Roman"/>
        <charset val="134"/>
      </rPr>
      <t>4</t>
    </r>
    <r>
      <rPr>
        <sz val="10"/>
        <rFont val="宋体"/>
        <charset val="134"/>
      </rPr>
      <t>号</t>
    </r>
    <r>
      <rPr>
        <sz val="10"/>
        <rFont val="Times New Roman"/>
        <charset val="134"/>
      </rPr>
      <t>10.83</t>
    </r>
    <r>
      <rPr>
        <sz val="10"/>
        <rFont val="宋体"/>
        <charset val="134"/>
      </rPr>
      <t>千瓦分布式光伏发电项目</t>
    </r>
  </si>
  <si>
    <t>陈增光</t>
  </si>
  <si>
    <r>
      <rPr>
        <sz val="10"/>
        <rFont val="宋体"/>
        <charset val="134"/>
      </rPr>
      <t>陈增光佛山市顺德区杏坛镇南朗村委会东宁坊二巷</t>
    </r>
    <r>
      <rPr>
        <sz val="10"/>
        <rFont val="Times New Roman"/>
        <charset val="134"/>
      </rPr>
      <t>4</t>
    </r>
    <r>
      <rPr>
        <sz val="10"/>
        <rFont val="宋体"/>
        <charset val="134"/>
      </rPr>
      <t>号</t>
    </r>
    <r>
      <rPr>
        <sz val="10"/>
        <rFont val="Times New Roman"/>
        <charset val="134"/>
      </rPr>
      <t>11.2</t>
    </r>
    <r>
      <rPr>
        <sz val="10"/>
        <rFont val="宋体"/>
        <charset val="134"/>
      </rPr>
      <t>千瓦分布式光伏发电项目</t>
    </r>
  </si>
  <si>
    <t>陈用劲</t>
  </si>
  <si>
    <r>
      <rPr>
        <sz val="10"/>
        <rFont val="宋体"/>
        <charset val="134"/>
      </rPr>
      <t>陈增光佛山市顺德区杏坛镇南朗管理区办事处一组百安东二巷</t>
    </r>
    <r>
      <rPr>
        <sz val="10"/>
        <rFont val="Times New Roman"/>
        <charset val="134"/>
      </rPr>
      <t>5</t>
    </r>
    <r>
      <rPr>
        <sz val="10"/>
        <rFont val="宋体"/>
        <charset val="134"/>
      </rPr>
      <t>号</t>
    </r>
    <r>
      <rPr>
        <sz val="10"/>
        <rFont val="Times New Roman"/>
        <charset val="134"/>
      </rPr>
      <t>13.23</t>
    </r>
    <r>
      <rPr>
        <sz val="10"/>
        <rFont val="宋体"/>
        <charset val="134"/>
      </rPr>
      <t>千瓦分布式光伏发电项目</t>
    </r>
  </si>
  <si>
    <t>朱志远</t>
  </si>
  <si>
    <r>
      <rPr>
        <sz val="10"/>
        <rFont val="宋体"/>
        <charset val="134"/>
      </rPr>
      <t>朱志远顺德区均安镇星槎东路十六巷</t>
    </r>
    <r>
      <rPr>
        <sz val="10"/>
        <rFont val="Times New Roman"/>
        <charset val="134"/>
      </rPr>
      <t>8</t>
    </r>
    <r>
      <rPr>
        <sz val="10"/>
        <rFont val="宋体"/>
        <charset val="134"/>
      </rPr>
      <t>号</t>
    </r>
    <r>
      <rPr>
        <sz val="10"/>
        <rFont val="Times New Roman"/>
        <charset val="134"/>
      </rPr>
      <t>10.53</t>
    </r>
    <r>
      <rPr>
        <sz val="10"/>
        <rFont val="宋体"/>
        <charset val="134"/>
      </rPr>
      <t>千瓦分布式光伏发电项目</t>
    </r>
  </si>
  <si>
    <t>郑重</t>
  </si>
  <si>
    <r>
      <rPr>
        <sz val="10"/>
        <rFont val="宋体"/>
        <charset val="134"/>
      </rPr>
      <t>郑重广东省佛山市顺德区大良街道办事处升平社区居民委员会府前横街</t>
    </r>
    <r>
      <rPr>
        <sz val="10"/>
        <rFont val="Times New Roman"/>
        <charset val="134"/>
      </rPr>
      <t>3</t>
    </r>
    <r>
      <rPr>
        <sz val="10"/>
        <rFont val="宋体"/>
        <charset val="134"/>
      </rPr>
      <t>巷</t>
    </r>
    <r>
      <rPr>
        <sz val="10"/>
        <rFont val="Times New Roman"/>
        <charset val="134"/>
      </rPr>
      <t>8</t>
    </r>
    <r>
      <rPr>
        <sz val="10"/>
        <rFont val="宋体"/>
        <charset val="134"/>
      </rPr>
      <t>号</t>
    </r>
    <r>
      <rPr>
        <sz val="10"/>
        <rFont val="Times New Roman"/>
        <charset val="134"/>
      </rPr>
      <t>10.53</t>
    </r>
    <r>
      <rPr>
        <sz val="10"/>
        <rFont val="宋体"/>
        <charset val="134"/>
      </rPr>
      <t>千瓦分布式光伏发电项目</t>
    </r>
  </si>
  <si>
    <t>黄有良</t>
  </si>
  <si>
    <r>
      <rPr>
        <sz val="10"/>
        <rFont val="宋体"/>
        <charset val="134"/>
      </rPr>
      <t>黄有良顺德容桂丁字桥街</t>
    </r>
    <r>
      <rPr>
        <sz val="10"/>
        <rFont val="Times New Roman"/>
        <charset val="134"/>
      </rPr>
      <t>8</t>
    </r>
    <r>
      <rPr>
        <sz val="10"/>
        <rFont val="宋体"/>
        <charset val="134"/>
      </rPr>
      <t>号</t>
    </r>
    <r>
      <rPr>
        <sz val="10"/>
        <rFont val="Times New Roman"/>
        <charset val="134"/>
      </rPr>
      <t>7.08</t>
    </r>
    <r>
      <rPr>
        <sz val="10"/>
        <rFont val="宋体"/>
        <charset val="134"/>
      </rPr>
      <t>千瓦分布式光伏发电项目</t>
    </r>
  </si>
  <si>
    <t>徐智华</t>
  </si>
  <si>
    <r>
      <rPr>
        <sz val="10"/>
        <rFont val="宋体"/>
        <charset val="134"/>
      </rPr>
      <t>徐智华广东省佛山市顺德区大良街道办事处大围六街</t>
    </r>
    <r>
      <rPr>
        <sz val="10"/>
        <rFont val="Times New Roman"/>
        <charset val="134"/>
      </rPr>
      <t>39</t>
    </r>
    <r>
      <rPr>
        <sz val="10"/>
        <rFont val="宋体"/>
        <charset val="134"/>
      </rPr>
      <t>号</t>
    </r>
    <r>
      <rPr>
        <sz val="10"/>
        <rFont val="Times New Roman"/>
        <charset val="134"/>
      </rPr>
      <t>3.36</t>
    </r>
    <r>
      <rPr>
        <sz val="10"/>
        <rFont val="宋体"/>
        <charset val="134"/>
      </rPr>
      <t>千瓦分布式光伏发电项目</t>
    </r>
  </si>
  <si>
    <t>张敏智</t>
  </si>
  <si>
    <r>
      <rPr>
        <sz val="10"/>
        <rFont val="宋体"/>
        <charset val="134"/>
      </rPr>
      <t>张敏智广东省佛山市顺德区大良立田路东乐花园</t>
    </r>
    <r>
      <rPr>
        <sz val="10"/>
        <rFont val="Times New Roman"/>
        <charset val="134"/>
      </rPr>
      <t>11</t>
    </r>
    <r>
      <rPr>
        <sz val="10"/>
        <rFont val="宋体"/>
        <charset val="134"/>
      </rPr>
      <t>巷</t>
    </r>
    <r>
      <rPr>
        <sz val="10"/>
        <rFont val="Times New Roman"/>
        <charset val="134"/>
      </rPr>
      <t>20</t>
    </r>
    <r>
      <rPr>
        <sz val="10"/>
        <rFont val="宋体"/>
        <charset val="134"/>
      </rPr>
      <t>号</t>
    </r>
    <r>
      <rPr>
        <sz val="10"/>
        <rFont val="Times New Roman"/>
        <charset val="134"/>
      </rPr>
      <t>3.24</t>
    </r>
    <r>
      <rPr>
        <sz val="10"/>
        <rFont val="宋体"/>
        <charset val="134"/>
      </rPr>
      <t>千瓦分布式光伏发电项目</t>
    </r>
  </si>
  <si>
    <t>张丽明</t>
  </si>
  <si>
    <r>
      <rPr>
        <sz val="10"/>
        <rFont val="宋体"/>
        <charset val="134"/>
      </rPr>
      <t>张丽明广东省佛山市顺德区大良街道办事处同晖路</t>
    </r>
    <r>
      <rPr>
        <sz val="10"/>
        <rFont val="Times New Roman"/>
        <charset val="134"/>
      </rPr>
      <t>49</t>
    </r>
    <r>
      <rPr>
        <sz val="10"/>
        <rFont val="宋体"/>
        <charset val="134"/>
      </rPr>
      <t>号</t>
    </r>
    <r>
      <rPr>
        <sz val="10"/>
        <rFont val="Times New Roman"/>
        <charset val="134"/>
      </rPr>
      <t>5.04</t>
    </r>
    <r>
      <rPr>
        <sz val="10"/>
        <rFont val="宋体"/>
        <charset val="134"/>
      </rPr>
      <t>千瓦分布式光伏发电项目</t>
    </r>
  </si>
  <si>
    <t>何振楠</t>
  </si>
  <si>
    <r>
      <rPr>
        <sz val="10"/>
        <rFont val="宋体"/>
        <charset val="134"/>
      </rPr>
      <t>何振楠广东省佛山市顺德区大良街道办事处东康路百群</t>
    </r>
    <r>
      <rPr>
        <sz val="10"/>
        <rFont val="Times New Roman"/>
        <charset val="134"/>
      </rPr>
      <t>2</t>
    </r>
    <r>
      <rPr>
        <sz val="10"/>
        <rFont val="宋体"/>
        <charset val="134"/>
      </rPr>
      <t>街八巷</t>
    </r>
    <r>
      <rPr>
        <sz val="10"/>
        <rFont val="Times New Roman"/>
        <charset val="134"/>
      </rPr>
      <t>5</t>
    </r>
    <r>
      <rPr>
        <sz val="10"/>
        <rFont val="宋体"/>
        <charset val="134"/>
      </rPr>
      <t>号</t>
    </r>
    <r>
      <rPr>
        <sz val="10"/>
        <rFont val="Times New Roman"/>
        <charset val="134"/>
      </rPr>
      <t>5.6</t>
    </r>
    <r>
      <rPr>
        <sz val="10"/>
        <rFont val="宋体"/>
        <charset val="134"/>
      </rPr>
      <t>千瓦分布式光伏发电项目</t>
    </r>
  </si>
  <si>
    <t>翁祖胜</t>
  </si>
  <si>
    <r>
      <rPr>
        <sz val="10"/>
        <rFont val="宋体"/>
        <charset val="134"/>
      </rPr>
      <t>翁祖胜广东省佛山市顺德区大良广昌路东康花苑</t>
    </r>
    <r>
      <rPr>
        <sz val="10"/>
        <rFont val="Times New Roman"/>
        <charset val="134"/>
      </rPr>
      <t>16</t>
    </r>
    <r>
      <rPr>
        <sz val="10"/>
        <rFont val="宋体"/>
        <charset val="134"/>
      </rPr>
      <t>巷</t>
    </r>
    <r>
      <rPr>
        <sz val="10"/>
        <rFont val="Times New Roman"/>
        <charset val="134"/>
      </rPr>
      <t>9</t>
    </r>
    <r>
      <rPr>
        <sz val="10"/>
        <rFont val="宋体"/>
        <charset val="134"/>
      </rPr>
      <t>号</t>
    </r>
    <r>
      <rPr>
        <sz val="10"/>
        <rFont val="Times New Roman"/>
        <charset val="134"/>
      </rPr>
      <t>5.04</t>
    </r>
    <r>
      <rPr>
        <sz val="10"/>
        <rFont val="宋体"/>
        <charset val="134"/>
      </rPr>
      <t>千瓦分布式光伏发电项目</t>
    </r>
  </si>
  <si>
    <t>李灼明</t>
  </si>
  <si>
    <r>
      <rPr>
        <sz val="10"/>
        <rFont val="宋体"/>
        <charset val="134"/>
      </rPr>
      <t>李灼明容桂德胜居委会金晖二巷</t>
    </r>
    <r>
      <rPr>
        <sz val="10"/>
        <rFont val="Times New Roman"/>
        <charset val="134"/>
      </rPr>
      <t>11</t>
    </r>
    <r>
      <rPr>
        <sz val="10"/>
        <rFont val="宋体"/>
        <charset val="134"/>
      </rPr>
      <t>号</t>
    </r>
    <r>
      <rPr>
        <sz val="10"/>
        <rFont val="Times New Roman"/>
        <charset val="134"/>
      </rPr>
      <t>8.85</t>
    </r>
    <r>
      <rPr>
        <sz val="10"/>
        <rFont val="宋体"/>
        <charset val="134"/>
      </rPr>
      <t>千瓦分布式光伏发电项目</t>
    </r>
  </si>
  <si>
    <t>钟建沣</t>
  </si>
  <si>
    <r>
      <rPr>
        <sz val="10"/>
        <rFont val="宋体"/>
        <charset val="134"/>
      </rPr>
      <t>钟建沣广东省佛山市顺德区大良顺峰金桂花园杨林路</t>
    </r>
    <r>
      <rPr>
        <sz val="10"/>
        <rFont val="Times New Roman"/>
        <charset val="134"/>
      </rPr>
      <t>809</t>
    </r>
    <r>
      <rPr>
        <sz val="10"/>
        <rFont val="宋体"/>
        <charset val="134"/>
      </rPr>
      <t>号</t>
    </r>
    <r>
      <rPr>
        <sz val="10"/>
        <rFont val="Times New Roman"/>
        <charset val="134"/>
      </rPr>
      <t>10.8</t>
    </r>
    <r>
      <rPr>
        <sz val="10"/>
        <rFont val="宋体"/>
        <charset val="134"/>
      </rPr>
      <t>千瓦分布式光伏发电项目</t>
    </r>
  </si>
  <si>
    <t>胡淑仪</t>
  </si>
  <si>
    <r>
      <rPr>
        <sz val="10"/>
        <rFont val="宋体"/>
        <charset val="134"/>
      </rPr>
      <t>胡淑仪容桂红旗云景路</t>
    </r>
    <r>
      <rPr>
        <sz val="10"/>
        <rFont val="Times New Roman"/>
        <charset val="134"/>
      </rPr>
      <t>17</t>
    </r>
    <r>
      <rPr>
        <sz val="10"/>
        <rFont val="宋体"/>
        <charset val="134"/>
      </rPr>
      <t>号</t>
    </r>
    <r>
      <rPr>
        <sz val="10"/>
        <rFont val="Times New Roman"/>
        <charset val="134"/>
      </rPr>
      <t>3</t>
    </r>
    <r>
      <rPr>
        <sz val="10"/>
        <rFont val="宋体"/>
        <charset val="134"/>
      </rPr>
      <t>千瓦分布式光伏发电项目</t>
    </r>
  </si>
  <si>
    <t>吴艳华</t>
  </si>
  <si>
    <r>
      <rPr>
        <sz val="10"/>
        <rFont val="宋体"/>
        <charset val="134"/>
      </rPr>
      <t>吴艳华广东省佛山市顺德区大良街道办事处观光路</t>
    </r>
    <r>
      <rPr>
        <sz val="10"/>
        <rFont val="Times New Roman"/>
        <charset val="134"/>
      </rPr>
      <t>6</t>
    </r>
    <r>
      <rPr>
        <sz val="10"/>
        <rFont val="宋体"/>
        <charset val="134"/>
      </rPr>
      <t>街</t>
    </r>
    <r>
      <rPr>
        <sz val="10"/>
        <rFont val="Times New Roman"/>
        <charset val="134"/>
      </rPr>
      <t>1</t>
    </r>
    <r>
      <rPr>
        <sz val="10"/>
        <rFont val="宋体"/>
        <charset val="134"/>
      </rPr>
      <t>巷</t>
    </r>
    <r>
      <rPr>
        <sz val="10"/>
        <rFont val="Times New Roman"/>
        <charset val="134"/>
      </rPr>
      <t>3</t>
    </r>
    <r>
      <rPr>
        <sz val="10"/>
        <rFont val="宋体"/>
        <charset val="134"/>
      </rPr>
      <t>号</t>
    </r>
    <r>
      <rPr>
        <sz val="10"/>
        <rFont val="Times New Roman"/>
        <charset val="134"/>
      </rPr>
      <t>15.6</t>
    </r>
    <r>
      <rPr>
        <sz val="10"/>
        <rFont val="宋体"/>
        <charset val="134"/>
      </rPr>
      <t>千瓦分布式光伏发电项目</t>
    </r>
  </si>
  <si>
    <t>李国龙</t>
  </si>
  <si>
    <r>
      <rPr>
        <sz val="10"/>
        <rFont val="宋体"/>
        <charset val="134"/>
      </rPr>
      <t>李国龙广东省佛山市顺德区大良街道办事处顺峰山花园东街</t>
    </r>
    <r>
      <rPr>
        <sz val="10"/>
        <rFont val="Times New Roman"/>
        <charset val="134"/>
      </rPr>
      <t>8</t>
    </r>
    <r>
      <rPr>
        <sz val="10"/>
        <rFont val="宋体"/>
        <charset val="134"/>
      </rPr>
      <t>号</t>
    </r>
    <r>
      <rPr>
        <sz val="10"/>
        <rFont val="Times New Roman"/>
        <charset val="134"/>
      </rPr>
      <t>20.7</t>
    </r>
    <r>
      <rPr>
        <sz val="10"/>
        <rFont val="宋体"/>
        <charset val="134"/>
      </rPr>
      <t>千瓦分布式光伏发电项目</t>
    </r>
  </si>
  <si>
    <t>谈惠珍</t>
  </si>
  <si>
    <r>
      <rPr>
        <sz val="10"/>
        <rFont val="宋体"/>
        <charset val="134"/>
      </rPr>
      <t>谈惠珍广东省佛山市顺德区大良街道办事处环城路福德街通巷横</t>
    </r>
    <r>
      <rPr>
        <sz val="10"/>
        <rFont val="Times New Roman"/>
        <charset val="134"/>
      </rPr>
      <t>2</t>
    </r>
    <r>
      <rPr>
        <sz val="10"/>
        <rFont val="宋体"/>
        <charset val="134"/>
      </rPr>
      <t>巷</t>
    </r>
    <r>
      <rPr>
        <sz val="10"/>
        <rFont val="Times New Roman"/>
        <charset val="134"/>
      </rPr>
      <t>7</t>
    </r>
    <r>
      <rPr>
        <sz val="10"/>
        <rFont val="宋体"/>
        <charset val="134"/>
      </rPr>
      <t>号</t>
    </r>
    <r>
      <rPr>
        <sz val="10"/>
        <rFont val="Times New Roman"/>
        <charset val="134"/>
      </rPr>
      <t>5</t>
    </r>
    <r>
      <rPr>
        <sz val="10"/>
        <rFont val="宋体"/>
        <charset val="134"/>
      </rPr>
      <t>千瓦分布式光伏发电项目</t>
    </r>
  </si>
  <si>
    <t>吴国洪</t>
  </si>
  <si>
    <r>
      <rPr>
        <sz val="10"/>
        <rFont val="宋体"/>
        <charset val="134"/>
      </rPr>
      <t>吴国洪顺德区容桂高黎下涌路龙会坊</t>
    </r>
    <r>
      <rPr>
        <sz val="10"/>
        <rFont val="Times New Roman"/>
        <charset val="134"/>
      </rPr>
      <t>4</t>
    </r>
    <r>
      <rPr>
        <sz val="10"/>
        <rFont val="宋体"/>
        <charset val="134"/>
      </rPr>
      <t>号</t>
    </r>
    <r>
      <rPr>
        <sz val="10"/>
        <rFont val="Times New Roman"/>
        <charset val="134"/>
      </rPr>
      <t>10</t>
    </r>
    <r>
      <rPr>
        <sz val="10"/>
        <rFont val="宋体"/>
        <charset val="134"/>
      </rPr>
      <t>千瓦分布式光伏发电项目</t>
    </r>
  </si>
  <si>
    <t>黄泽毫</t>
  </si>
  <si>
    <r>
      <rPr>
        <sz val="10"/>
        <rFont val="宋体"/>
        <charset val="134"/>
      </rPr>
      <t>黄泽毫佛山市顺德区陈村镇庄头村委会丽景新村五路</t>
    </r>
    <r>
      <rPr>
        <sz val="10"/>
        <rFont val="Times New Roman"/>
        <charset val="134"/>
      </rPr>
      <t>9</t>
    </r>
    <r>
      <rPr>
        <sz val="10"/>
        <rFont val="宋体"/>
        <charset val="134"/>
      </rPr>
      <t>号</t>
    </r>
    <r>
      <rPr>
        <sz val="10"/>
        <rFont val="Times New Roman"/>
        <charset val="134"/>
      </rPr>
      <t>14.49</t>
    </r>
    <r>
      <rPr>
        <sz val="10"/>
        <rFont val="宋体"/>
        <charset val="134"/>
      </rPr>
      <t>千瓦分布式光伏发电项目</t>
    </r>
  </si>
  <si>
    <t>梁衍超</t>
  </si>
  <si>
    <r>
      <rPr>
        <sz val="10"/>
        <rFont val="宋体"/>
        <charset val="134"/>
      </rPr>
      <t>梁衍超广东省佛山市顺德区乐从镇罗沙村敬源五巷</t>
    </r>
    <r>
      <rPr>
        <sz val="10"/>
        <rFont val="Times New Roman"/>
        <charset val="134"/>
      </rPr>
      <t>12</t>
    </r>
    <r>
      <rPr>
        <sz val="10"/>
        <rFont val="宋体"/>
        <charset val="134"/>
      </rPr>
      <t>号</t>
    </r>
    <r>
      <rPr>
        <sz val="10"/>
        <rFont val="Times New Roman"/>
        <charset val="134"/>
      </rPr>
      <t>5</t>
    </r>
    <r>
      <rPr>
        <sz val="10"/>
        <rFont val="宋体"/>
        <charset val="134"/>
      </rPr>
      <t>千瓦分布式光伏发电项目</t>
    </r>
  </si>
  <si>
    <t>梁炳华</t>
  </si>
  <si>
    <r>
      <rPr>
        <sz val="10"/>
        <rFont val="宋体"/>
        <charset val="134"/>
      </rPr>
      <t>梁炳华广东省佛山市顺德区大良近良八坊永聚直街</t>
    </r>
    <r>
      <rPr>
        <sz val="10"/>
        <rFont val="Times New Roman"/>
        <charset val="134"/>
      </rPr>
      <t>19</t>
    </r>
    <r>
      <rPr>
        <sz val="10"/>
        <rFont val="宋体"/>
        <charset val="134"/>
      </rPr>
      <t>号</t>
    </r>
    <r>
      <rPr>
        <sz val="10"/>
        <rFont val="Times New Roman"/>
        <charset val="134"/>
      </rPr>
      <t>20.4</t>
    </r>
    <r>
      <rPr>
        <sz val="10"/>
        <rFont val="宋体"/>
        <charset val="134"/>
      </rPr>
      <t>千瓦分布式光伏发电项目</t>
    </r>
  </si>
  <si>
    <t>程明炽</t>
  </si>
  <si>
    <r>
      <rPr>
        <sz val="10"/>
        <rFont val="宋体"/>
        <charset val="134"/>
      </rPr>
      <t>程明炽伦教街道办事处新塘村新景路新康街</t>
    </r>
    <r>
      <rPr>
        <sz val="10"/>
        <rFont val="Times New Roman"/>
        <charset val="134"/>
      </rPr>
      <t>2</t>
    </r>
    <r>
      <rPr>
        <sz val="10"/>
        <rFont val="宋体"/>
        <charset val="134"/>
      </rPr>
      <t>号</t>
    </r>
    <r>
      <rPr>
        <sz val="10"/>
        <rFont val="Times New Roman"/>
        <charset val="134"/>
      </rPr>
      <t>6</t>
    </r>
    <r>
      <rPr>
        <sz val="10"/>
        <rFont val="宋体"/>
        <charset val="134"/>
      </rPr>
      <t>千瓦分布式光伏发电项目</t>
    </r>
  </si>
  <si>
    <t>胡建波</t>
  </si>
  <si>
    <r>
      <rPr>
        <sz val="10"/>
        <rFont val="宋体"/>
        <charset val="134"/>
      </rPr>
      <t>胡建波佛山市顺德区杏坛镇高赞村委会豪埠西街二巷</t>
    </r>
    <r>
      <rPr>
        <sz val="10"/>
        <rFont val="Times New Roman"/>
        <charset val="134"/>
      </rPr>
      <t>9</t>
    </r>
    <r>
      <rPr>
        <sz val="10"/>
        <rFont val="宋体"/>
        <charset val="134"/>
      </rPr>
      <t>号</t>
    </r>
    <r>
      <rPr>
        <sz val="10"/>
        <rFont val="Times New Roman"/>
        <charset val="134"/>
      </rPr>
      <t>9.12</t>
    </r>
    <r>
      <rPr>
        <sz val="10"/>
        <rFont val="宋体"/>
        <charset val="134"/>
      </rPr>
      <t>千瓦分布式光伏发电项目</t>
    </r>
  </si>
  <si>
    <t>胡国治</t>
  </si>
  <si>
    <t>何瑞敏</t>
  </si>
  <si>
    <r>
      <rPr>
        <sz val="10"/>
        <rFont val="宋体"/>
        <charset val="134"/>
      </rPr>
      <t>何瑞敏佛山市顺德区伦教街道办事处羊额村委会大石街二巷</t>
    </r>
    <r>
      <rPr>
        <sz val="10"/>
        <rFont val="Times New Roman"/>
        <charset val="134"/>
      </rPr>
      <t>1</t>
    </r>
    <r>
      <rPr>
        <sz val="10"/>
        <rFont val="宋体"/>
        <charset val="134"/>
      </rPr>
      <t>号</t>
    </r>
    <r>
      <rPr>
        <sz val="10"/>
        <rFont val="Times New Roman"/>
        <charset val="134"/>
      </rPr>
      <t>13.75</t>
    </r>
    <r>
      <rPr>
        <sz val="10"/>
        <rFont val="宋体"/>
        <charset val="134"/>
      </rPr>
      <t>千瓦分布式光伏发电项目</t>
    </r>
  </si>
  <si>
    <t>黄燕群</t>
  </si>
  <si>
    <r>
      <rPr>
        <sz val="10"/>
        <rFont val="宋体"/>
        <charset val="134"/>
      </rPr>
      <t>黄燕群广东顺德区北滘镇马龙村委会马村园心街一巷</t>
    </r>
    <r>
      <rPr>
        <sz val="10"/>
        <rFont val="Times New Roman"/>
        <charset val="134"/>
      </rPr>
      <t>6</t>
    </r>
    <r>
      <rPr>
        <sz val="10"/>
        <rFont val="宋体"/>
        <charset val="134"/>
      </rPr>
      <t>号</t>
    </r>
    <r>
      <rPr>
        <sz val="10"/>
        <rFont val="Times New Roman"/>
        <charset val="134"/>
      </rPr>
      <t>8</t>
    </r>
    <r>
      <rPr>
        <sz val="10"/>
        <rFont val="宋体"/>
        <charset val="134"/>
      </rPr>
      <t>千瓦分布式光伏发电项目</t>
    </r>
  </si>
  <si>
    <t>杨兆权</t>
  </si>
  <si>
    <r>
      <rPr>
        <sz val="10"/>
        <rFont val="宋体"/>
        <charset val="134"/>
      </rPr>
      <t>杨兆权佛山市顺德区北滘镇林头合成街新巷</t>
    </r>
    <r>
      <rPr>
        <sz val="10"/>
        <rFont val="Times New Roman"/>
        <charset val="134"/>
      </rPr>
      <t>6</t>
    </r>
    <r>
      <rPr>
        <sz val="10"/>
        <rFont val="宋体"/>
        <charset val="134"/>
      </rPr>
      <t>号</t>
    </r>
    <r>
      <rPr>
        <sz val="10"/>
        <rFont val="Times New Roman"/>
        <charset val="134"/>
      </rPr>
      <t>18</t>
    </r>
    <r>
      <rPr>
        <sz val="10"/>
        <rFont val="宋体"/>
        <charset val="134"/>
      </rPr>
      <t>千瓦分布式光伏发电项目</t>
    </r>
  </si>
  <si>
    <t>麦有强</t>
  </si>
  <si>
    <r>
      <rPr>
        <sz val="10"/>
        <rFont val="宋体"/>
        <charset val="134"/>
      </rPr>
      <t>麦有强佛山市顺德区北滘镇上僚观音坊五巷</t>
    </r>
    <r>
      <rPr>
        <sz val="10"/>
        <rFont val="Times New Roman"/>
        <charset val="134"/>
      </rPr>
      <t>2</t>
    </r>
    <r>
      <rPr>
        <sz val="10"/>
        <rFont val="宋体"/>
        <charset val="134"/>
      </rPr>
      <t>号</t>
    </r>
    <r>
      <rPr>
        <sz val="10"/>
        <rFont val="Times New Roman"/>
        <charset val="134"/>
      </rPr>
      <t>8</t>
    </r>
    <r>
      <rPr>
        <sz val="10"/>
        <rFont val="宋体"/>
        <charset val="134"/>
      </rPr>
      <t>千瓦分布式光伏发电项目</t>
    </r>
  </si>
  <si>
    <t>吴锦坚</t>
  </si>
  <si>
    <r>
      <rPr>
        <sz val="10"/>
        <rFont val="宋体"/>
        <charset val="134"/>
      </rPr>
      <t>吴锦坚佛山市顺德区北滘镇广教村直街四巷</t>
    </r>
    <r>
      <rPr>
        <sz val="10"/>
        <rFont val="Times New Roman"/>
        <charset val="134"/>
      </rPr>
      <t>7</t>
    </r>
    <r>
      <rPr>
        <sz val="10"/>
        <rFont val="宋体"/>
        <charset val="134"/>
      </rPr>
      <t>号</t>
    </r>
    <r>
      <rPr>
        <sz val="10"/>
        <rFont val="Times New Roman"/>
        <charset val="134"/>
      </rPr>
      <t>15</t>
    </r>
    <r>
      <rPr>
        <sz val="10"/>
        <rFont val="宋体"/>
        <charset val="134"/>
      </rPr>
      <t>千瓦分布式光伏发电项目</t>
    </r>
  </si>
  <si>
    <t>曾令远</t>
  </si>
  <si>
    <r>
      <rPr>
        <sz val="10"/>
        <rFont val="宋体"/>
        <charset val="134"/>
      </rPr>
      <t>曾令远佛山市顺德区北滘镇莘村贯之街</t>
    </r>
    <r>
      <rPr>
        <sz val="10"/>
        <rFont val="Times New Roman"/>
        <charset val="134"/>
      </rPr>
      <t>7</t>
    </r>
    <r>
      <rPr>
        <sz val="10"/>
        <rFont val="宋体"/>
        <charset val="134"/>
      </rPr>
      <t>号</t>
    </r>
    <r>
      <rPr>
        <sz val="10"/>
        <rFont val="Times New Roman"/>
        <charset val="134"/>
      </rPr>
      <t>8.8</t>
    </r>
    <r>
      <rPr>
        <sz val="10"/>
        <rFont val="宋体"/>
        <charset val="134"/>
      </rPr>
      <t>千瓦分布式光伏发电项目</t>
    </r>
  </si>
  <si>
    <t>陈群莲</t>
  </si>
  <si>
    <r>
      <rPr>
        <sz val="10"/>
        <rFont val="宋体"/>
        <charset val="134"/>
      </rPr>
      <t>陈群莲佛山市顺德区北滘镇林头桂林路连捷巷</t>
    </r>
    <r>
      <rPr>
        <sz val="10"/>
        <rFont val="Times New Roman"/>
        <charset val="134"/>
      </rPr>
      <t>7</t>
    </r>
    <r>
      <rPr>
        <sz val="10"/>
        <rFont val="宋体"/>
        <charset val="134"/>
      </rPr>
      <t>号</t>
    </r>
    <r>
      <rPr>
        <sz val="10"/>
        <rFont val="Times New Roman"/>
        <charset val="134"/>
      </rPr>
      <t>25</t>
    </r>
    <r>
      <rPr>
        <sz val="10"/>
        <rFont val="宋体"/>
        <charset val="134"/>
      </rPr>
      <t>千瓦分布式光伏发电项目</t>
    </r>
  </si>
  <si>
    <t>林鑑宁</t>
  </si>
  <si>
    <r>
      <rPr>
        <sz val="10"/>
        <rFont val="宋体"/>
        <charset val="134"/>
      </rPr>
      <t>林鑑宁佛山市顺德区北滘镇居宁北路居宁五街</t>
    </r>
    <r>
      <rPr>
        <sz val="10"/>
        <rFont val="Times New Roman"/>
        <charset val="134"/>
      </rPr>
      <t>4</t>
    </r>
    <r>
      <rPr>
        <sz val="10"/>
        <rFont val="宋体"/>
        <charset val="134"/>
      </rPr>
      <t>号</t>
    </r>
    <r>
      <rPr>
        <sz val="10"/>
        <rFont val="Times New Roman"/>
        <charset val="134"/>
      </rPr>
      <t>18</t>
    </r>
    <r>
      <rPr>
        <sz val="10"/>
        <rFont val="宋体"/>
        <charset val="134"/>
      </rPr>
      <t>千瓦分布式光伏发电项目</t>
    </r>
  </si>
  <si>
    <r>
      <rPr>
        <sz val="10"/>
        <rFont val="宋体"/>
        <charset val="134"/>
      </rPr>
      <t>黄燕群佛山市顺德区北滘镇马龙村村委会办公楼东侧</t>
    </r>
    <r>
      <rPr>
        <sz val="10"/>
        <rFont val="Times New Roman"/>
        <charset val="134"/>
      </rPr>
      <t>20</t>
    </r>
    <r>
      <rPr>
        <sz val="10"/>
        <rFont val="宋体"/>
        <charset val="134"/>
      </rPr>
      <t>千瓦分布式光伏发电项目</t>
    </r>
  </si>
  <si>
    <t>曾红梅</t>
  </si>
  <si>
    <r>
      <rPr>
        <sz val="10"/>
        <rFont val="宋体"/>
        <charset val="134"/>
      </rPr>
      <t>曾红梅北滘镇水口村委会水上路新村街二巷</t>
    </r>
    <r>
      <rPr>
        <sz val="10"/>
        <rFont val="Times New Roman"/>
        <charset val="134"/>
      </rPr>
      <t>6</t>
    </r>
    <r>
      <rPr>
        <sz val="10"/>
        <rFont val="宋体"/>
        <charset val="134"/>
      </rPr>
      <t>号</t>
    </r>
    <r>
      <rPr>
        <sz val="10"/>
        <rFont val="Times New Roman"/>
        <charset val="134"/>
      </rPr>
      <t>19.6</t>
    </r>
    <r>
      <rPr>
        <sz val="10"/>
        <rFont val="宋体"/>
        <charset val="134"/>
      </rPr>
      <t>千瓦分布式光伏发电项目</t>
    </r>
  </si>
  <si>
    <t>何婉乔</t>
  </si>
  <si>
    <r>
      <rPr>
        <sz val="10"/>
        <rFont val="宋体"/>
        <charset val="134"/>
      </rPr>
      <t>何婉乔北滘镇碧桂园西苑泮翠庭二街</t>
    </r>
    <r>
      <rPr>
        <sz val="10"/>
        <rFont val="Times New Roman"/>
        <charset val="134"/>
      </rPr>
      <t>4</t>
    </r>
    <r>
      <rPr>
        <sz val="10"/>
        <rFont val="宋体"/>
        <charset val="134"/>
      </rPr>
      <t>号</t>
    </r>
    <r>
      <rPr>
        <sz val="10"/>
        <rFont val="Times New Roman"/>
        <charset val="134"/>
      </rPr>
      <t>12</t>
    </r>
    <r>
      <rPr>
        <sz val="10"/>
        <rFont val="宋体"/>
        <charset val="134"/>
      </rPr>
      <t>千瓦分布式光伏发电项目</t>
    </r>
  </si>
  <si>
    <t>曹木荣</t>
  </si>
  <si>
    <r>
      <rPr>
        <sz val="10"/>
        <rFont val="宋体"/>
        <charset val="134"/>
      </rPr>
      <t>曹木荣广东省佛山市顺德区乐从镇乐从居委会美德村十二巷</t>
    </r>
    <r>
      <rPr>
        <sz val="10"/>
        <rFont val="Times New Roman"/>
        <charset val="134"/>
      </rPr>
      <t>8</t>
    </r>
    <r>
      <rPr>
        <sz val="10"/>
        <rFont val="宋体"/>
        <charset val="134"/>
      </rPr>
      <t>号</t>
    </r>
    <r>
      <rPr>
        <sz val="10"/>
        <rFont val="Times New Roman"/>
        <charset val="134"/>
      </rPr>
      <t>7.5</t>
    </r>
    <r>
      <rPr>
        <sz val="10"/>
        <rFont val="宋体"/>
        <charset val="134"/>
      </rPr>
      <t>千瓦分布式光伏发电项目</t>
    </r>
  </si>
  <si>
    <t>冯有荣</t>
  </si>
  <si>
    <r>
      <rPr>
        <sz val="10"/>
        <rFont val="宋体"/>
        <charset val="134"/>
      </rPr>
      <t>冯有荣顺德区伦教街道办事处常教社区居民委员会人民路占地坊</t>
    </r>
    <r>
      <rPr>
        <sz val="10"/>
        <rFont val="Times New Roman"/>
        <charset val="134"/>
      </rPr>
      <t>42</t>
    </r>
    <r>
      <rPr>
        <sz val="10"/>
        <rFont val="宋体"/>
        <charset val="134"/>
      </rPr>
      <t>号</t>
    </r>
    <r>
      <rPr>
        <sz val="10"/>
        <rFont val="Times New Roman"/>
        <charset val="134"/>
      </rPr>
      <t>8.12</t>
    </r>
    <r>
      <rPr>
        <sz val="10"/>
        <rFont val="宋体"/>
        <charset val="134"/>
      </rPr>
      <t>千瓦分布式光伏发电项目</t>
    </r>
  </si>
  <si>
    <t>陈国标</t>
  </si>
  <si>
    <r>
      <rPr>
        <sz val="10"/>
        <rFont val="宋体"/>
        <charset val="134"/>
      </rPr>
      <t>陈国标广东省佛山市顺德区乐从镇新隆村委会上坊六巷</t>
    </r>
    <r>
      <rPr>
        <sz val="10"/>
        <rFont val="Times New Roman"/>
        <charset val="134"/>
      </rPr>
      <t>2</t>
    </r>
    <r>
      <rPr>
        <sz val="10"/>
        <rFont val="宋体"/>
        <charset val="134"/>
      </rPr>
      <t>号</t>
    </r>
    <r>
      <rPr>
        <sz val="10"/>
        <rFont val="Times New Roman"/>
        <charset val="134"/>
      </rPr>
      <t>36</t>
    </r>
    <r>
      <rPr>
        <sz val="10"/>
        <rFont val="宋体"/>
        <charset val="134"/>
      </rPr>
      <t>千瓦分布式光伏发电项目</t>
    </r>
  </si>
  <si>
    <t>黄杰钊</t>
  </si>
  <si>
    <r>
      <rPr>
        <sz val="10"/>
        <rFont val="宋体"/>
        <charset val="134"/>
      </rPr>
      <t>黄杰钊北滘镇三桂村委会官赤大路</t>
    </r>
    <r>
      <rPr>
        <sz val="10"/>
        <rFont val="Times New Roman"/>
        <charset val="134"/>
      </rPr>
      <t>41</t>
    </r>
    <r>
      <rPr>
        <sz val="10"/>
        <rFont val="宋体"/>
        <charset val="134"/>
      </rPr>
      <t>号</t>
    </r>
    <r>
      <rPr>
        <sz val="10"/>
        <rFont val="Times New Roman"/>
        <charset val="134"/>
      </rPr>
      <t>5.52</t>
    </r>
    <r>
      <rPr>
        <sz val="10"/>
        <rFont val="宋体"/>
        <charset val="134"/>
      </rPr>
      <t>千瓦分布式光伏发电项目</t>
    </r>
  </si>
  <si>
    <t>刘坚为</t>
  </si>
  <si>
    <r>
      <rPr>
        <sz val="10"/>
        <rFont val="宋体"/>
        <charset val="134"/>
      </rPr>
      <t>刘坚为杏坛镇龙潭村委会青田正面十一巷</t>
    </r>
    <r>
      <rPr>
        <sz val="10"/>
        <rFont val="Times New Roman"/>
        <charset val="134"/>
      </rPr>
      <t>6</t>
    </r>
    <r>
      <rPr>
        <sz val="10"/>
        <rFont val="宋体"/>
        <charset val="134"/>
      </rPr>
      <t>号</t>
    </r>
    <r>
      <rPr>
        <sz val="10"/>
        <rFont val="Times New Roman"/>
        <charset val="134"/>
      </rPr>
      <t>11</t>
    </r>
    <r>
      <rPr>
        <sz val="10"/>
        <rFont val="宋体"/>
        <charset val="134"/>
      </rPr>
      <t>千瓦分布式光伏发电项目</t>
    </r>
  </si>
  <si>
    <t>陈卓恩</t>
  </si>
  <si>
    <r>
      <rPr>
        <sz val="10"/>
        <rFont val="宋体"/>
        <charset val="134"/>
      </rPr>
      <t>陈卓恩佛山市顺德区杏坛镇雁园社区居民委员会新顺路新地十一街</t>
    </r>
    <r>
      <rPr>
        <sz val="10"/>
        <rFont val="Times New Roman"/>
        <charset val="134"/>
      </rPr>
      <t>6</t>
    </r>
    <r>
      <rPr>
        <sz val="10"/>
        <rFont val="宋体"/>
        <charset val="134"/>
      </rPr>
      <t>号</t>
    </r>
    <r>
      <rPr>
        <sz val="10"/>
        <rFont val="Times New Roman"/>
        <charset val="134"/>
      </rPr>
      <t>17.1</t>
    </r>
    <r>
      <rPr>
        <sz val="10"/>
        <rFont val="宋体"/>
        <charset val="134"/>
      </rPr>
      <t>千瓦分布式光伏发电项目</t>
    </r>
  </si>
  <si>
    <t>梁应生</t>
  </si>
  <si>
    <r>
      <rPr>
        <sz val="10"/>
        <rFont val="宋体"/>
        <charset val="134"/>
      </rPr>
      <t>梁应生佛山市顺德区容桂容边天河住宅新区聚源坊二路四巷</t>
    </r>
    <r>
      <rPr>
        <sz val="10"/>
        <rFont val="Times New Roman"/>
        <charset val="134"/>
      </rPr>
      <t>37</t>
    </r>
    <r>
      <rPr>
        <sz val="10"/>
        <rFont val="宋体"/>
        <charset val="134"/>
      </rPr>
      <t>号</t>
    </r>
    <r>
      <rPr>
        <sz val="10"/>
        <rFont val="Times New Roman"/>
        <charset val="134"/>
      </rPr>
      <t>13.965</t>
    </r>
    <r>
      <rPr>
        <sz val="10"/>
        <rFont val="宋体"/>
        <charset val="134"/>
      </rPr>
      <t>千瓦分布式光伏发电项目</t>
    </r>
  </si>
  <si>
    <t>陈羽佳</t>
  </si>
  <si>
    <r>
      <rPr>
        <sz val="10"/>
        <rFont val="宋体"/>
        <charset val="134"/>
      </rPr>
      <t>陈羽佳广东省佛山市顺德区杏坛镇齐杏居委会齐新路</t>
    </r>
    <r>
      <rPr>
        <sz val="10"/>
        <rFont val="Times New Roman"/>
        <charset val="134"/>
      </rPr>
      <t>136</t>
    </r>
    <r>
      <rPr>
        <sz val="10"/>
        <rFont val="宋体"/>
        <charset val="134"/>
      </rPr>
      <t>号至二</t>
    </r>
    <r>
      <rPr>
        <sz val="10"/>
        <rFont val="Times New Roman"/>
        <charset val="134"/>
      </rPr>
      <t>12.54</t>
    </r>
    <r>
      <rPr>
        <sz val="10"/>
        <rFont val="宋体"/>
        <charset val="134"/>
      </rPr>
      <t>千瓦分布式光伏发电项目</t>
    </r>
  </si>
  <si>
    <t>梁广元</t>
  </si>
  <si>
    <r>
      <rPr>
        <sz val="10"/>
        <rFont val="宋体"/>
        <charset val="134"/>
      </rPr>
      <t>梁广元佛山市顺德区勒流街道南水村委会聚贤一巷</t>
    </r>
    <r>
      <rPr>
        <sz val="10"/>
        <rFont val="Times New Roman"/>
        <charset val="134"/>
      </rPr>
      <t>1</t>
    </r>
    <r>
      <rPr>
        <sz val="10"/>
        <rFont val="宋体"/>
        <charset val="134"/>
      </rPr>
      <t>号</t>
    </r>
    <r>
      <rPr>
        <sz val="10"/>
        <rFont val="Times New Roman"/>
        <charset val="134"/>
      </rPr>
      <t>10.26</t>
    </r>
    <r>
      <rPr>
        <sz val="10"/>
        <rFont val="宋体"/>
        <charset val="134"/>
      </rPr>
      <t>千瓦分布式光伏发电项目</t>
    </r>
  </si>
  <si>
    <t>关丽珍</t>
  </si>
  <si>
    <r>
      <rPr>
        <sz val="10"/>
        <rFont val="宋体"/>
        <charset val="134"/>
      </rPr>
      <t>关丽珍佛山市顺德区勒流街道大晚居委会沿江中三路四巷</t>
    </r>
    <r>
      <rPr>
        <sz val="10"/>
        <rFont val="Times New Roman"/>
        <charset val="134"/>
      </rPr>
      <t>7</t>
    </r>
    <r>
      <rPr>
        <sz val="10"/>
        <rFont val="宋体"/>
        <charset val="134"/>
      </rPr>
      <t>号</t>
    </r>
    <r>
      <rPr>
        <sz val="10"/>
        <rFont val="Times New Roman"/>
        <charset val="134"/>
      </rPr>
      <t>11.2</t>
    </r>
    <r>
      <rPr>
        <sz val="10"/>
        <rFont val="宋体"/>
        <charset val="134"/>
      </rPr>
      <t>千瓦分布式光伏发电项目</t>
    </r>
  </si>
  <si>
    <t>游盛枝</t>
  </si>
  <si>
    <r>
      <rPr>
        <sz val="10"/>
        <rFont val="宋体"/>
        <charset val="134"/>
      </rPr>
      <t>游盛枝佛山市顺德区容桂幸福虾苟尾直街</t>
    </r>
    <r>
      <rPr>
        <sz val="10"/>
        <rFont val="Times New Roman"/>
        <charset val="134"/>
      </rPr>
      <t>25</t>
    </r>
    <r>
      <rPr>
        <sz val="10"/>
        <rFont val="宋体"/>
        <charset val="134"/>
      </rPr>
      <t>号</t>
    </r>
    <r>
      <rPr>
        <sz val="10"/>
        <rFont val="Times New Roman"/>
        <charset val="134"/>
      </rPr>
      <t>14</t>
    </r>
    <r>
      <rPr>
        <sz val="10"/>
        <rFont val="宋体"/>
        <charset val="134"/>
      </rPr>
      <t>千瓦分布式光伏发电项目</t>
    </r>
  </si>
  <si>
    <t>梁国谦</t>
  </si>
  <si>
    <r>
      <rPr>
        <sz val="10"/>
        <rFont val="宋体"/>
        <charset val="134"/>
      </rPr>
      <t>梁国谦伦教街道办事处霞石村委会上直路八巷</t>
    </r>
    <r>
      <rPr>
        <sz val="10"/>
        <rFont val="Times New Roman"/>
        <charset val="134"/>
      </rPr>
      <t>2</t>
    </r>
    <r>
      <rPr>
        <sz val="10"/>
        <rFont val="宋体"/>
        <charset val="134"/>
      </rPr>
      <t>号</t>
    </r>
    <r>
      <rPr>
        <sz val="10"/>
        <rFont val="Times New Roman"/>
        <charset val="134"/>
      </rPr>
      <t>5.3</t>
    </r>
    <r>
      <rPr>
        <sz val="10"/>
        <rFont val="宋体"/>
        <charset val="134"/>
      </rPr>
      <t>千瓦分布式光伏发电项目</t>
    </r>
  </si>
  <si>
    <t>李丹</t>
  </si>
  <si>
    <r>
      <rPr>
        <sz val="10"/>
        <rFont val="宋体"/>
        <charset val="134"/>
      </rPr>
      <t>李丹容桂街道红旗居委西堤二路东怡水岸花园桂花洲</t>
    </r>
    <r>
      <rPr>
        <sz val="10"/>
        <rFont val="Times New Roman"/>
        <charset val="134"/>
      </rPr>
      <t>1</t>
    </r>
    <r>
      <rPr>
        <sz val="10"/>
        <rFont val="宋体"/>
        <charset val="134"/>
      </rPr>
      <t>座</t>
    </r>
    <r>
      <rPr>
        <sz val="10"/>
        <rFont val="Times New Roman"/>
        <charset val="134"/>
      </rPr>
      <t>2801  3</t>
    </r>
    <r>
      <rPr>
        <sz val="10"/>
        <rFont val="宋体"/>
        <charset val="134"/>
      </rPr>
      <t>千瓦分布式光伏发电项目</t>
    </r>
  </si>
  <si>
    <t>麦棣雄</t>
  </si>
  <si>
    <r>
      <rPr>
        <sz val="10"/>
        <rFont val="宋体"/>
        <charset val="134"/>
      </rPr>
      <t>麦棣雄佛山市顺德区杏坛镇光华村委会接龙七巷</t>
    </r>
    <r>
      <rPr>
        <sz val="10"/>
        <rFont val="Times New Roman"/>
        <charset val="134"/>
      </rPr>
      <t>9</t>
    </r>
    <r>
      <rPr>
        <sz val="10"/>
        <rFont val="宋体"/>
        <charset val="134"/>
      </rPr>
      <t>号</t>
    </r>
    <r>
      <rPr>
        <sz val="10"/>
        <rFont val="Times New Roman"/>
        <charset val="134"/>
      </rPr>
      <t>10</t>
    </r>
    <r>
      <rPr>
        <sz val="10"/>
        <rFont val="宋体"/>
        <charset val="134"/>
      </rPr>
      <t>千瓦分布式光伏发电项目</t>
    </r>
  </si>
  <si>
    <r>
      <rPr>
        <sz val="10"/>
        <rFont val="宋体"/>
        <charset val="134"/>
      </rPr>
      <t>麦棣雄佛山市顺德区杏坛镇光华村委会接龙七巷</t>
    </r>
    <r>
      <rPr>
        <sz val="10"/>
        <rFont val="Times New Roman"/>
        <charset val="134"/>
      </rPr>
      <t>10</t>
    </r>
    <r>
      <rPr>
        <sz val="10"/>
        <rFont val="宋体"/>
        <charset val="134"/>
      </rPr>
      <t>号</t>
    </r>
    <r>
      <rPr>
        <sz val="10"/>
        <rFont val="Times New Roman"/>
        <charset val="134"/>
      </rPr>
      <t>15</t>
    </r>
    <r>
      <rPr>
        <sz val="10"/>
        <rFont val="宋体"/>
        <charset val="134"/>
      </rPr>
      <t>千瓦分布式光伏发电项目</t>
    </r>
  </si>
  <si>
    <t>佛山市顺德区智展电器有限公司</t>
  </si>
  <si>
    <r>
      <rPr>
        <sz val="10"/>
        <rFont val="宋体"/>
        <charset val="134"/>
      </rPr>
      <t>佛山市顺德区智展电器有限公司</t>
    </r>
    <r>
      <rPr>
        <sz val="10"/>
        <rFont val="Times New Roman"/>
        <charset val="134"/>
      </rPr>
      <t>13.78</t>
    </r>
    <r>
      <rPr>
        <sz val="10"/>
        <rFont val="宋体"/>
        <charset val="134"/>
      </rPr>
      <t>千瓦分布式光伏发电项目</t>
    </r>
  </si>
  <si>
    <t>蔡玉贤</t>
  </si>
  <si>
    <r>
      <rPr>
        <sz val="10"/>
        <rFont val="宋体"/>
        <charset val="134"/>
      </rPr>
      <t>蔡玉贤佛山市顺德区杏坛镇逢简村委会厚街五巷</t>
    </r>
    <r>
      <rPr>
        <sz val="10"/>
        <rFont val="Times New Roman"/>
        <charset val="134"/>
      </rPr>
      <t>1</t>
    </r>
    <r>
      <rPr>
        <sz val="10"/>
        <rFont val="宋体"/>
        <charset val="134"/>
      </rPr>
      <t>号</t>
    </r>
    <r>
      <rPr>
        <sz val="10"/>
        <rFont val="Times New Roman"/>
        <charset val="134"/>
      </rPr>
      <t>5.23</t>
    </r>
    <r>
      <rPr>
        <sz val="10"/>
        <rFont val="宋体"/>
        <charset val="134"/>
      </rPr>
      <t>千瓦分布式光伏发电项目</t>
    </r>
  </si>
  <si>
    <t>邓志桐</t>
  </si>
  <si>
    <r>
      <rPr>
        <sz val="10"/>
        <rFont val="宋体"/>
        <charset val="134"/>
      </rPr>
      <t>邓志桐佛山市顺德区杏坛镇龙潭村委会龙兴二巷</t>
    </r>
    <r>
      <rPr>
        <sz val="10"/>
        <rFont val="Times New Roman"/>
        <charset val="134"/>
      </rPr>
      <t>2</t>
    </r>
    <r>
      <rPr>
        <sz val="10"/>
        <rFont val="宋体"/>
        <charset val="134"/>
      </rPr>
      <t>号</t>
    </r>
    <r>
      <rPr>
        <sz val="10"/>
        <rFont val="Times New Roman"/>
        <charset val="134"/>
      </rPr>
      <t>14.82</t>
    </r>
    <r>
      <rPr>
        <sz val="10"/>
        <rFont val="宋体"/>
        <charset val="134"/>
      </rPr>
      <t>千瓦分布式光伏发电项目</t>
    </r>
  </si>
  <si>
    <t>胡健源</t>
  </si>
  <si>
    <r>
      <rPr>
        <sz val="10"/>
        <rFont val="宋体"/>
        <charset val="134"/>
      </rPr>
      <t>胡健源顺德区均安镇鹤峰社区居委会豸浦二路</t>
    </r>
    <r>
      <rPr>
        <sz val="10"/>
        <rFont val="Times New Roman"/>
        <charset val="134"/>
      </rPr>
      <t>60</t>
    </r>
    <r>
      <rPr>
        <sz val="10"/>
        <rFont val="宋体"/>
        <charset val="134"/>
      </rPr>
      <t>号</t>
    </r>
    <r>
      <rPr>
        <sz val="10"/>
        <rFont val="Times New Roman"/>
        <charset val="134"/>
      </rPr>
      <t>10.26</t>
    </r>
    <r>
      <rPr>
        <sz val="10"/>
        <rFont val="宋体"/>
        <charset val="134"/>
      </rPr>
      <t>千瓦分布式光伏发电项目</t>
    </r>
  </si>
  <si>
    <t>林均毅</t>
  </si>
  <si>
    <r>
      <rPr>
        <sz val="10"/>
        <rFont val="宋体"/>
        <charset val="134"/>
      </rPr>
      <t>林均毅广东省佛山市顺德区大良街道办事处南霞南路</t>
    </r>
    <r>
      <rPr>
        <sz val="10"/>
        <rFont val="Times New Roman"/>
        <charset val="134"/>
      </rPr>
      <t>4</t>
    </r>
    <r>
      <rPr>
        <sz val="10"/>
        <rFont val="宋体"/>
        <charset val="134"/>
      </rPr>
      <t>街</t>
    </r>
    <r>
      <rPr>
        <sz val="10"/>
        <rFont val="Times New Roman"/>
        <charset val="134"/>
      </rPr>
      <t>3</t>
    </r>
    <r>
      <rPr>
        <sz val="10"/>
        <rFont val="宋体"/>
        <charset val="134"/>
      </rPr>
      <t>号</t>
    </r>
    <r>
      <rPr>
        <sz val="10"/>
        <rFont val="Times New Roman"/>
        <charset val="134"/>
      </rPr>
      <t>14.16</t>
    </r>
    <r>
      <rPr>
        <sz val="10"/>
        <rFont val="宋体"/>
        <charset val="134"/>
      </rPr>
      <t>千瓦分布式光伏发电项目</t>
    </r>
  </si>
  <si>
    <t>麦兆恩</t>
  </si>
  <si>
    <r>
      <rPr>
        <sz val="10"/>
        <rFont val="宋体"/>
        <charset val="134"/>
      </rPr>
      <t>麦兆恩佛山市顺德区杏坛镇麦村村委会麦北三角塘一巷</t>
    </r>
    <r>
      <rPr>
        <sz val="10"/>
        <rFont val="Times New Roman"/>
        <charset val="134"/>
      </rPr>
      <t>6</t>
    </r>
    <r>
      <rPr>
        <sz val="10"/>
        <rFont val="宋体"/>
        <charset val="134"/>
      </rPr>
      <t>号</t>
    </r>
    <r>
      <rPr>
        <sz val="10"/>
        <rFont val="Times New Roman"/>
        <charset val="134"/>
      </rPr>
      <t>11</t>
    </r>
    <r>
      <rPr>
        <sz val="10"/>
        <rFont val="宋体"/>
        <charset val="134"/>
      </rPr>
      <t>千瓦分布式光伏发电项目</t>
    </r>
  </si>
  <si>
    <r>
      <rPr>
        <sz val="10"/>
        <rFont val="宋体"/>
        <charset val="134"/>
      </rPr>
      <t>陈志强广东省顺德区容桂红星居委会民安泰兴街二巷</t>
    </r>
    <r>
      <rPr>
        <sz val="10"/>
        <rFont val="Times New Roman"/>
        <charset val="134"/>
      </rPr>
      <t>23</t>
    </r>
    <r>
      <rPr>
        <sz val="10"/>
        <rFont val="宋体"/>
        <charset val="134"/>
      </rPr>
      <t>号</t>
    </r>
    <r>
      <rPr>
        <sz val="10"/>
        <rFont val="Times New Roman"/>
        <charset val="134"/>
      </rPr>
      <t>10.64</t>
    </r>
    <r>
      <rPr>
        <sz val="10"/>
        <rFont val="宋体"/>
        <charset val="134"/>
      </rPr>
      <t>千瓦分布式光伏发电项目</t>
    </r>
  </si>
  <si>
    <t>李增耀</t>
  </si>
  <si>
    <r>
      <rPr>
        <sz val="10"/>
        <rFont val="宋体"/>
        <charset val="134"/>
      </rPr>
      <t>李增耀佛山市顺德区杏坛镇逢简村委会高翔坊四巷</t>
    </r>
    <r>
      <rPr>
        <sz val="10"/>
        <rFont val="Times New Roman"/>
        <charset val="134"/>
      </rPr>
      <t>1</t>
    </r>
    <r>
      <rPr>
        <sz val="10"/>
        <rFont val="宋体"/>
        <charset val="134"/>
      </rPr>
      <t>号</t>
    </r>
    <r>
      <rPr>
        <sz val="10"/>
        <rFont val="Times New Roman"/>
        <charset val="134"/>
      </rPr>
      <t>11.4</t>
    </r>
    <r>
      <rPr>
        <sz val="10"/>
        <rFont val="宋体"/>
        <charset val="134"/>
      </rPr>
      <t>千瓦分布式光伏发电项目</t>
    </r>
    <r>
      <rPr>
        <sz val="10"/>
        <rFont val="Times New Roman"/>
        <charset val="134"/>
      </rPr>
      <t>//</t>
    </r>
    <r>
      <rPr>
        <sz val="10"/>
        <rFont val="宋体"/>
        <charset val="134"/>
      </rPr>
      <t>咨询看要不要修正</t>
    </r>
  </si>
  <si>
    <t>林练标</t>
  </si>
  <si>
    <r>
      <rPr>
        <sz val="10"/>
        <rFont val="宋体"/>
        <charset val="134"/>
      </rPr>
      <t>林练标佛山市顺德区陈村镇潭洲村委会三界村南北坊卫生所大街</t>
    </r>
    <r>
      <rPr>
        <sz val="10"/>
        <rFont val="Times New Roman"/>
        <charset val="134"/>
      </rPr>
      <t>20</t>
    </r>
    <r>
      <rPr>
        <sz val="10"/>
        <rFont val="宋体"/>
        <charset val="134"/>
      </rPr>
      <t>号</t>
    </r>
    <r>
      <rPr>
        <sz val="10"/>
        <rFont val="Times New Roman"/>
        <charset val="134"/>
      </rPr>
      <t>14.04</t>
    </r>
    <r>
      <rPr>
        <sz val="10"/>
        <rFont val="宋体"/>
        <charset val="134"/>
      </rPr>
      <t>千瓦分布式光伏发电项目</t>
    </r>
  </si>
  <si>
    <t>周执胜</t>
  </si>
  <si>
    <r>
      <rPr>
        <sz val="10"/>
        <rFont val="宋体"/>
        <charset val="134"/>
      </rPr>
      <t>周执胜佛山市顺德区容桂和生路三街二巷</t>
    </r>
    <r>
      <rPr>
        <sz val="10"/>
        <rFont val="Times New Roman"/>
        <charset val="134"/>
      </rPr>
      <t>5</t>
    </r>
    <r>
      <rPr>
        <sz val="10"/>
        <rFont val="宋体"/>
        <charset val="134"/>
      </rPr>
      <t>号</t>
    </r>
    <r>
      <rPr>
        <sz val="10"/>
        <rFont val="Times New Roman"/>
        <charset val="134"/>
      </rPr>
      <t>11.2</t>
    </r>
    <r>
      <rPr>
        <sz val="10"/>
        <rFont val="宋体"/>
        <charset val="134"/>
      </rPr>
      <t>千瓦分布式光伏发电项目</t>
    </r>
  </si>
  <si>
    <t>何晓岚</t>
  </si>
  <si>
    <r>
      <rPr>
        <sz val="10"/>
        <rFont val="宋体"/>
        <charset val="134"/>
      </rPr>
      <t>何晓岚广东省佛山市顺德区大良街道办事处碧桂园钻石湾十一街</t>
    </r>
    <r>
      <rPr>
        <sz val="10"/>
        <rFont val="Times New Roman"/>
        <charset val="134"/>
      </rPr>
      <t>18</t>
    </r>
    <r>
      <rPr>
        <sz val="10"/>
        <rFont val="宋体"/>
        <charset val="134"/>
      </rPr>
      <t>号</t>
    </r>
    <r>
      <rPr>
        <sz val="10"/>
        <rFont val="Times New Roman"/>
        <charset val="134"/>
      </rPr>
      <t>4.56</t>
    </r>
    <r>
      <rPr>
        <sz val="10"/>
        <rFont val="宋体"/>
        <charset val="134"/>
      </rPr>
      <t>千瓦分布式光伏发电项目</t>
    </r>
  </si>
  <si>
    <t>潘敬权</t>
  </si>
  <si>
    <r>
      <rPr>
        <sz val="10"/>
        <rFont val="宋体"/>
        <charset val="134"/>
      </rPr>
      <t>潘敬权龙江镇社区居民委员会安乐街五巷</t>
    </r>
    <r>
      <rPr>
        <sz val="10"/>
        <rFont val="Times New Roman"/>
        <charset val="134"/>
      </rPr>
      <t>34</t>
    </r>
    <r>
      <rPr>
        <sz val="10"/>
        <rFont val="宋体"/>
        <charset val="134"/>
      </rPr>
      <t>号</t>
    </r>
    <r>
      <rPr>
        <sz val="10"/>
        <rFont val="Times New Roman"/>
        <charset val="134"/>
      </rPr>
      <t>16.24</t>
    </r>
    <r>
      <rPr>
        <sz val="10"/>
        <rFont val="宋体"/>
        <charset val="134"/>
      </rPr>
      <t>千瓦分布式光伏发电项目</t>
    </r>
  </si>
  <si>
    <t>陈少英</t>
  </si>
  <si>
    <r>
      <rPr>
        <sz val="10"/>
        <rFont val="宋体"/>
        <charset val="134"/>
      </rPr>
      <t>陈少英龙江镇官田村民委员会东三大街见龙一巷</t>
    </r>
    <r>
      <rPr>
        <sz val="10"/>
        <rFont val="Times New Roman"/>
        <charset val="134"/>
      </rPr>
      <t>31</t>
    </r>
    <r>
      <rPr>
        <sz val="10"/>
        <rFont val="宋体"/>
        <charset val="134"/>
      </rPr>
      <t>号</t>
    </r>
    <r>
      <rPr>
        <sz val="10"/>
        <rFont val="Times New Roman"/>
        <charset val="134"/>
      </rPr>
      <t>14.16</t>
    </r>
    <r>
      <rPr>
        <sz val="10"/>
        <rFont val="宋体"/>
        <charset val="134"/>
      </rPr>
      <t>千瓦分布式光伏发电项目</t>
    </r>
  </si>
  <si>
    <t>麦裕荣</t>
  </si>
  <si>
    <r>
      <rPr>
        <sz val="10"/>
        <rFont val="宋体"/>
        <charset val="134"/>
      </rPr>
      <t>麦裕荣龙江镇集北村委会新村北街</t>
    </r>
    <r>
      <rPr>
        <sz val="10"/>
        <rFont val="Times New Roman"/>
        <charset val="134"/>
      </rPr>
      <t>40</t>
    </r>
    <r>
      <rPr>
        <sz val="10"/>
        <rFont val="宋体"/>
        <charset val="134"/>
      </rPr>
      <t>号</t>
    </r>
    <r>
      <rPr>
        <sz val="10"/>
        <rFont val="Times New Roman"/>
        <charset val="134"/>
      </rPr>
      <t>14.28</t>
    </r>
    <r>
      <rPr>
        <sz val="10"/>
        <rFont val="宋体"/>
        <charset val="134"/>
      </rPr>
      <t>千瓦分布式光伏发电项目</t>
    </r>
  </si>
  <si>
    <t>张根培</t>
  </si>
  <si>
    <r>
      <rPr>
        <sz val="10"/>
        <rFont val="宋体"/>
        <charset val="134"/>
      </rPr>
      <t>张根培龙江镇旺岗村委会茶园大街田边巷</t>
    </r>
    <r>
      <rPr>
        <sz val="10"/>
        <rFont val="Times New Roman"/>
        <charset val="134"/>
      </rPr>
      <t>22</t>
    </r>
    <r>
      <rPr>
        <sz val="10"/>
        <rFont val="宋体"/>
        <charset val="134"/>
      </rPr>
      <t>号</t>
    </r>
    <r>
      <rPr>
        <sz val="10"/>
        <rFont val="Times New Roman"/>
        <charset val="134"/>
      </rPr>
      <t>18.27</t>
    </r>
    <r>
      <rPr>
        <sz val="10"/>
        <rFont val="宋体"/>
        <charset val="134"/>
      </rPr>
      <t>千瓦分布式光伏发电项目</t>
    </r>
  </si>
  <si>
    <t>廖滨祥</t>
  </si>
  <si>
    <r>
      <rPr>
        <sz val="10"/>
        <rFont val="宋体"/>
        <charset val="134"/>
      </rPr>
      <t>廖滨祥龙江镇西庆村民委员会里海路联胜街</t>
    </r>
    <r>
      <rPr>
        <sz val="10"/>
        <rFont val="Times New Roman"/>
        <charset val="134"/>
      </rPr>
      <t>19</t>
    </r>
    <r>
      <rPr>
        <sz val="10"/>
        <rFont val="宋体"/>
        <charset val="134"/>
      </rPr>
      <t>号</t>
    </r>
    <r>
      <rPr>
        <sz val="10"/>
        <rFont val="Times New Roman"/>
        <charset val="134"/>
      </rPr>
      <t>13.72</t>
    </r>
    <r>
      <rPr>
        <sz val="10"/>
        <rFont val="宋体"/>
        <charset val="134"/>
      </rPr>
      <t>千瓦分布式光伏发电项目</t>
    </r>
  </si>
  <si>
    <t>麦锦棠</t>
  </si>
  <si>
    <r>
      <rPr>
        <sz val="10"/>
        <rFont val="宋体"/>
        <charset val="134"/>
      </rPr>
      <t>麦锦棠龙江镇集北村委会新村一路新村北街</t>
    </r>
    <r>
      <rPr>
        <sz val="10"/>
        <rFont val="Times New Roman"/>
        <charset val="134"/>
      </rPr>
      <t>2</t>
    </r>
    <r>
      <rPr>
        <sz val="10"/>
        <rFont val="宋体"/>
        <charset val="134"/>
      </rPr>
      <t>号</t>
    </r>
    <r>
      <rPr>
        <sz val="10"/>
        <rFont val="Times New Roman"/>
        <charset val="134"/>
      </rPr>
      <t>12.76</t>
    </r>
    <r>
      <rPr>
        <sz val="10"/>
        <rFont val="宋体"/>
        <charset val="134"/>
      </rPr>
      <t>千瓦分布式光伏发电项目</t>
    </r>
  </si>
  <si>
    <t>刁志平</t>
  </si>
  <si>
    <r>
      <rPr>
        <sz val="10"/>
        <rFont val="宋体"/>
        <charset val="134"/>
      </rPr>
      <t>刁志平龙江镇龙山居委会龙峰大道天湖三路二巷</t>
    </r>
    <r>
      <rPr>
        <sz val="10"/>
        <rFont val="Times New Roman"/>
        <charset val="134"/>
      </rPr>
      <t>2</t>
    </r>
    <r>
      <rPr>
        <sz val="10"/>
        <rFont val="宋体"/>
        <charset val="134"/>
      </rPr>
      <t>号</t>
    </r>
    <r>
      <rPr>
        <sz val="10"/>
        <rFont val="Times New Roman"/>
        <charset val="134"/>
      </rPr>
      <t>20.79</t>
    </r>
    <r>
      <rPr>
        <sz val="10"/>
        <rFont val="宋体"/>
        <charset val="134"/>
      </rPr>
      <t>千瓦分布式光伏发电项目</t>
    </r>
  </si>
  <si>
    <t>麦敢枝</t>
  </si>
  <si>
    <r>
      <rPr>
        <sz val="10"/>
        <rFont val="宋体"/>
        <charset val="134"/>
      </rPr>
      <t>麦敢枝均安镇南沙社区居民委员会南隆路东二街</t>
    </r>
    <r>
      <rPr>
        <sz val="10"/>
        <rFont val="Times New Roman"/>
        <charset val="134"/>
      </rPr>
      <t>34</t>
    </r>
    <r>
      <rPr>
        <sz val="10"/>
        <rFont val="宋体"/>
        <charset val="134"/>
      </rPr>
      <t>号</t>
    </r>
    <r>
      <rPr>
        <sz val="10"/>
        <rFont val="Times New Roman"/>
        <charset val="134"/>
      </rPr>
      <t>11.6</t>
    </r>
    <r>
      <rPr>
        <sz val="10"/>
        <rFont val="宋体"/>
        <charset val="134"/>
      </rPr>
      <t>千瓦分布式光伏发电项目</t>
    </r>
  </si>
  <si>
    <t>梁朋发</t>
  </si>
  <si>
    <r>
      <rPr>
        <sz val="10"/>
        <rFont val="宋体"/>
        <charset val="134"/>
      </rPr>
      <t>梁朋发顺德区均安镇南沙居委会倾一路三巷</t>
    </r>
    <r>
      <rPr>
        <sz val="10"/>
        <rFont val="Times New Roman"/>
        <charset val="134"/>
      </rPr>
      <t>60</t>
    </r>
    <r>
      <rPr>
        <sz val="10"/>
        <rFont val="宋体"/>
        <charset val="134"/>
      </rPr>
      <t>号</t>
    </r>
    <r>
      <rPr>
        <sz val="10"/>
        <rFont val="Times New Roman"/>
        <charset val="134"/>
      </rPr>
      <t>9.8</t>
    </r>
    <r>
      <rPr>
        <sz val="10"/>
        <rFont val="宋体"/>
        <charset val="134"/>
      </rPr>
      <t>千瓦分布式光伏发电项目</t>
    </r>
  </si>
  <si>
    <t>麦敏英</t>
  </si>
  <si>
    <r>
      <rPr>
        <sz val="10"/>
        <rFont val="宋体"/>
        <charset val="134"/>
      </rPr>
      <t>麦敏英佛山市顺德区杏坛镇吉佑村委会兰堂坊一巷</t>
    </r>
    <r>
      <rPr>
        <sz val="10"/>
        <rFont val="Times New Roman"/>
        <charset val="134"/>
      </rPr>
      <t>2</t>
    </r>
    <r>
      <rPr>
        <sz val="10"/>
        <rFont val="宋体"/>
        <charset val="134"/>
      </rPr>
      <t>号</t>
    </r>
    <r>
      <rPr>
        <sz val="10"/>
        <rFont val="Times New Roman"/>
        <charset val="134"/>
      </rPr>
      <t>9.8</t>
    </r>
    <r>
      <rPr>
        <sz val="10"/>
        <rFont val="宋体"/>
        <charset val="134"/>
      </rPr>
      <t>千瓦分布式光伏发电项目</t>
    </r>
  </si>
  <si>
    <t>杨鸣安</t>
  </si>
  <si>
    <r>
      <rPr>
        <sz val="10"/>
        <rFont val="宋体"/>
        <charset val="134"/>
      </rPr>
      <t>杨鸣安容桂东逸湾东岸水漾林庭</t>
    </r>
    <r>
      <rPr>
        <sz val="10"/>
        <rFont val="Times New Roman"/>
        <charset val="134"/>
      </rPr>
      <t>1</t>
    </r>
    <r>
      <rPr>
        <sz val="10"/>
        <rFont val="宋体"/>
        <charset val="134"/>
      </rPr>
      <t>区二街</t>
    </r>
    <r>
      <rPr>
        <sz val="10"/>
        <rFont val="Times New Roman"/>
        <charset val="134"/>
      </rPr>
      <t>36</t>
    </r>
    <r>
      <rPr>
        <sz val="10"/>
        <rFont val="宋体"/>
        <charset val="134"/>
      </rPr>
      <t>号</t>
    </r>
    <r>
      <rPr>
        <sz val="10"/>
        <rFont val="Times New Roman"/>
        <charset val="134"/>
      </rPr>
      <t>7</t>
    </r>
    <r>
      <rPr>
        <sz val="10"/>
        <rFont val="宋体"/>
        <charset val="134"/>
      </rPr>
      <t>千瓦分布式光伏发电项目</t>
    </r>
  </si>
  <si>
    <t>刘耀昌</t>
  </si>
  <si>
    <r>
      <rPr>
        <sz val="10"/>
        <rFont val="宋体"/>
        <charset val="134"/>
      </rPr>
      <t>刘耀昌广东省佛山市顺德区乐从镇腾冲居委会周宅大街七巷</t>
    </r>
    <r>
      <rPr>
        <sz val="10"/>
        <rFont val="Times New Roman"/>
        <charset val="134"/>
      </rPr>
      <t>6</t>
    </r>
    <r>
      <rPr>
        <sz val="10"/>
        <rFont val="宋体"/>
        <charset val="134"/>
      </rPr>
      <t>号</t>
    </r>
    <r>
      <rPr>
        <sz val="10"/>
        <rFont val="Times New Roman"/>
        <charset val="134"/>
      </rPr>
      <t>10</t>
    </r>
    <r>
      <rPr>
        <sz val="10"/>
        <rFont val="宋体"/>
        <charset val="134"/>
      </rPr>
      <t>千瓦分布式光伏发电项目</t>
    </r>
  </si>
  <si>
    <t>陈杰钊</t>
  </si>
  <si>
    <r>
      <rPr>
        <sz val="10"/>
        <rFont val="宋体"/>
        <charset val="134"/>
      </rPr>
      <t>陈杰钊北滘镇莘村村委会陈家大街北二巷</t>
    </r>
    <r>
      <rPr>
        <sz val="10"/>
        <rFont val="Times New Roman"/>
        <charset val="134"/>
      </rPr>
      <t>1</t>
    </r>
    <r>
      <rPr>
        <sz val="10"/>
        <rFont val="宋体"/>
        <charset val="134"/>
      </rPr>
      <t>号</t>
    </r>
    <r>
      <rPr>
        <sz val="10"/>
        <rFont val="Times New Roman"/>
        <charset val="134"/>
      </rPr>
      <t>30</t>
    </r>
    <r>
      <rPr>
        <sz val="10"/>
        <rFont val="宋体"/>
        <charset val="134"/>
      </rPr>
      <t>千瓦分布式光伏发电项目</t>
    </r>
  </si>
  <si>
    <t>文耀明</t>
  </si>
  <si>
    <r>
      <rPr>
        <sz val="10"/>
        <rFont val="宋体"/>
        <charset val="134"/>
      </rPr>
      <t>文耀明佛山市顺德区大良街道办事处大墩</t>
    </r>
    <r>
      <rPr>
        <sz val="10"/>
        <rFont val="Times New Roman"/>
        <charset val="134"/>
      </rPr>
      <t>3</t>
    </r>
    <r>
      <rPr>
        <sz val="10"/>
        <rFont val="宋体"/>
        <charset val="134"/>
      </rPr>
      <t>街</t>
    </r>
    <r>
      <rPr>
        <sz val="10"/>
        <rFont val="Times New Roman"/>
        <charset val="134"/>
      </rPr>
      <t>1</t>
    </r>
    <r>
      <rPr>
        <sz val="10"/>
        <rFont val="宋体"/>
        <charset val="134"/>
      </rPr>
      <t>巷</t>
    </r>
    <r>
      <rPr>
        <sz val="10"/>
        <rFont val="Times New Roman"/>
        <charset val="134"/>
      </rPr>
      <t>1</t>
    </r>
    <r>
      <rPr>
        <sz val="10"/>
        <rFont val="宋体"/>
        <charset val="134"/>
      </rPr>
      <t>号</t>
    </r>
    <r>
      <rPr>
        <sz val="10"/>
        <rFont val="Times New Roman"/>
        <charset val="134"/>
      </rPr>
      <t>12.96</t>
    </r>
    <r>
      <rPr>
        <sz val="10"/>
        <rFont val="宋体"/>
        <charset val="134"/>
      </rPr>
      <t>千瓦分布式光伏发电项目</t>
    </r>
  </si>
  <si>
    <t>梁仪玲</t>
  </si>
  <si>
    <r>
      <rPr>
        <sz val="10"/>
        <rFont val="宋体"/>
        <charset val="134"/>
      </rPr>
      <t>梁仪玲顺德区容桂街道德宝北路新汇街</t>
    </r>
    <r>
      <rPr>
        <sz val="10"/>
        <rFont val="Times New Roman"/>
        <charset val="134"/>
      </rPr>
      <t>2</t>
    </r>
    <r>
      <rPr>
        <sz val="10"/>
        <rFont val="宋体"/>
        <charset val="134"/>
      </rPr>
      <t>号</t>
    </r>
    <r>
      <rPr>
        <sz val="10"/>
        <rFont val="Times New Roman"/>
        <charset val="134"/>
      </rPr>
      <t>5.04</t>
    </r>
    <r>
      <rPr>
        <sz val="10"/>
        <rFont val="宋体"/>
        <charset val="134"/>
      </rPr>
      <t>千瓦千瓦分布式光伏发电项目</t>
    </r>
  </si>
  <si>
    <t>黄耀乾</t>
  </si>
  <si>
    <r>
      <rPr>
        <sz val="10"/>
        <rFont val="宋体"/>
        <charset val="134"/>
      </rPr>
      <t>黄耀乾佛山市顺德区勒流镇富裕村委会方便街</t>
    </r>
    <r>
      <rPr>
        <sz val="10"/>
        <rFont val="Times New Roman"/>
        <charset val="134"/>
      </rPr>
      <t>2</t>
    </r>
    <r>
      <rPr>
        <sz val="10"/>
        <rFont val="宋体"/>
        <charset val="134"/>
      </rPr>
      <t>号</t>
    </r>
    <r>
      <rPr>
        <sz val="10"/>
        <rFont val="Times New Roman"/>
        <charset val="134"/>
      </rPr>
      <t>10.6</t>
    </r>
    <r>
      <rPr>
        <sz val="10"/>
        <rFont val="宋体"/>
        <charset val="134"/>
      </rPr>
      <t>千瓦分布式光伏发电项目</t>
    </r>
  </si>
  <si>
    <t>陈耀文</t>
  </si>
  <si>
    <r>
      <rPr>
        <sz val="10"/>
        <rFont val="宋体"/>
        <charset val="134"/>
      </rPr>
      <t>陈耀文顺德容桂康怡横街</t>
    </r>
    <r>
      <rPr>
        <sz val="10"/>
        <rFont val="Times New Roman"/>
        <charset val="134"/>
      </rPr>
      <t>8</t>
    </r>
    <r>
      <rPr>
        <sz val="10"/>
        <rFont val="宋体"/>
        <charset val="134"/>
      </rPr>
      <t>号</t>
    </r>
    <r>
      <rPr>
        <sz val="10"/>
        <rFont val="Times New Roman"/>
        <charset val="134"/>
      </rPr>
      <t>6</t>
    </r>
    <r>
      <rPr>
        <sz val="10"/>
        <rFont val="宋体"/>
        <charset val="134"/>
      </rPr>
      <t>千瓦分布式光伏发电项目</t>
    </r>
  </si>
  <si>
    <t>冯忠祥</t>
  </si>
  <si>
    <r>
      <rPr>
        <sz val="10"/>
        <rFont val="宋体"/>
        <charset val="134"/>
      </rPr>
      <t>冯忠祥佛山市顺德区勒流街道冲鹤村委会人和街</t>
    </r>
    <r>
      <rPr>
        <sz val="10"/>
        <rFont val="Times New Roman"/>
        <charset val="134"/>
      </rPr>
      <t>43</t>
    </r>
    <r>
      <rPr>
        <sz val="10"/>
        <rFont val="宋体"/>
        <charset val="134"/>
      </rPr>
      <t>号</t>
    </r>
    <r>
      <rPr>
        <sz val="10"/>
        <rFont val="Times New Roman"/>
        <charset val="134"/>
      </rPr>
      <t>5.13</t>
    </r>
    <r>
      <rPr>
        <sz val="10"/>
        <rFont val="宋体"/>
        <charset val="134"/>
      </rPr>
      <t>千瓦分布式光伏发电项目</t>
    </r>
  </si>
  <si>
    <t>潘国荣</t>
  </si>
  <si>
    <r>
      <rPr>
        <sz val="10"/>
        <rFont val="宋体"/>
        <charset val="134"/>
      </rPr>
      <t>潘国荣佛山市顺德区勒流街道办事处冲鹤村委会幸福街</t>
    </r>
    <r>
      <rPr>
        <sz val="10"/>
        <rFont val="Times New Roman"/>
        <charset val="134"/>
      </rPr>
      <t>2</t>
    </r>
    <r>
      <rPr>
        <sz val="10"/>
        <rFont val="宋体"/>
        <charset val="134"/>
      </rPr>
      <t>号</t>
    </r>
    <r>
      <rPr>
        <sz val="10"/>
        <rFont val="Times New Roman"/>
        <charset val="134"/>
      </rPr>
      <t>10.26</t>
    </r>
    <r>
      <rPr>
        <sz val="10"/>
        <rFont val="宋体"/>
        <charset val="134"/>
      </rPr>
      <t>千瓦分布式光伏发电项目</t>
    </r>
  </si>
  <si>
    <t>黄爵尧</t>
  </si>
  <si>
    <r>
      <rPr>
        <sz val="10"/>
        <rFont val="宋体"/>
        <charset val="134"/>
      </rPr>
      <t>黄爵尧广东省佛山市顺德区容桂兴业路旁街关源三巷横巷</t>
    </r>
    <r>
      <rPr>
        <sz val="10"/>
        <rFont val="Times New Roman"/>
        <charset val="134"/>
      </rPr>
      <t>8</t>
    </r>
    <r>
      <rPr>
        <sz val="10"/>
        <rFont val="宋体"/>
        <charset val="134"/>
      </rPr>
      <t>号</t>
    </r>
    <r>
      <rPr>
        <sz val="10"/>
        <rFont val="Times New Roman"/>
        <charset val="134"/>
      </rPr>
      <t>7.08</t>
    </r>
    <r>
      <rPr>
        <sz val="10"/>
        <rFont val="宋体"/>
        <charset val="134"/>
      </rPr>
      <t>千瓦分布式光伏发电项目</t>
    </r>
  </si>
  <si>
    <t>黄锦荣</t>
  </si>
  <si>
    <r>
      <rPr>
        <sz val="10"/>
        <rFont val="宋体"/>
        <charset val="134"/>
      </rPr>
      <t>黄锦荣龙江镇龙江居居委会东华路东华花苑</t>
    </r>
    <r>
      <rPr>
        <sz val="10"/>
        <rFont val="Times New Roman"/>
        <charset val="134"/>
      </rPr>
      <t>B16</t>
    </r>
    <r>
      <rPr>
        <sz val="10"/>
        <rFont val="宋体"/>
        <charset val="134"/>
      </rPr>
      <t>号</t>
    </r>
    <r>
      <rPr>
        <sz val="10"/>
        <rFont val="Times New Roman"/>
        <charset val="134"/>
      </rPr>
      <t>3.36</t>
    </r>
    <r>
      <rPr>
        <sz val="10"/>
        <rFont val="宋体"/>
        <charset val="134"/>
      </rPr>
      <t>千瓦分布式光伏发电项目</t>
    </r>
  </si>
  <si>
    <t>梁海健</t>
  </si>
  <si>
    <r>
      <rPr>
        <sz val="10"/>
        <rFont val="宋体"/>
        <charset val="134"/>
      </rPr>
      <t>梁海健大良近良新桂南路</t>
    </r>
    <r>
      <rPr>
        <sz val="10"/>
        <rFont val="Times New Roman"/>
        <charset val="134"/>
      </rPr>
      <t>9</t>
    </r>
    <r>
      <rPr>
        <sz val="10"/>
        <rFont val="宋体"/>
        <charset val="134"/>
      </rPr>
      <t>号</t>
    </r>
    <r>
      <rPr>
        <sz val="10"/>
        <rFont val="Times New Roman"/>
        <charset val="134"/>
      </rPr>
      <t>36</t>
    </r>
    <r>
      <rPr>
        <sz val="10"/>
        <rFont val="宋体"/>
        <charset val="134"/>
      </rPr>
      <t>千瓦分布式光伏发电项目</t>
    </r>
  </si>
  <si>
    <t>陈造</t>
  </si>
  <si>
    <r>
      <rPr>
        <sz val="10"/>
        <rFont val="宋体"/>
        <charset val="134"/>
      </rPr>
      <t>陈造广东省佛山市顺德区大良街道办事处顺峰山国际花园</t>
    </r>
    <r>
      <rPr>
        <sz val="10"/>
        <rFont val="Times New Roman"/>
        <charset val="134"/>
      </rPr>
      <t>E16</t>
    </r>
    <r>
      <rPr>
        <sz val="10"/>
        <rFont val="宋体"/>
        <charset val="134"/>
      </rPr>
      <t>号地</t>
    </r>
    <r>
      <rPr>
        <sz val="10"/>
        <rFont val="Times New Roman"/>
        <charset val="134"/>
      </rPr>
      <t>5.13</t>
    </r>
    <r>
      <rPr>
        <sz val="10"/>
        <rFont val="宋体"/>
        <charset val="134"/>
      </rPr>
      <t>千瓦分布式光伏发电项目</t>
    </r>
  </si>
  <si>
    <t>何全开</t>
  </si>
  <si>
    <r>
      <rPr>
        <sz val="10"/>
        <rFont val="宋体"/>
        <charset val="134"/>
      </rPr>
      <t>何全开佛山市顺德区杏坛镇路涌村委会金登路龙头新村</t>
    </r>
    <r>
      <rPr>
        <sz val="10"/>
        <rFont val="Times New Roman"/>
        <charset val="134"/>
      </rPr>
      <t>3.36</t>
    </r>
    <r>
      <rPr>
        <sz val="10"/>
        <rFont val="宋体"/>
        <charset val="134"/>
      </rPr>
      <t>千瓦分布式光伏发电项目</t>
    </r>
  </si>
  <si>
    <t>梁华</t>
  </si>
  <si>
    <r>
      <rPr>
        <sz val="10"/>
        <rFont val="宋体"/>
        <charset val="134"/>
      </rPr>
      <t>梁华顺德区伦教荔村村委会东苑住宅区</t>
    </r>
    <r>
      <rPr>
        <sz val="10"/>
        <rFont val="Times New Roman"/>
        <charset val="134"/>
      </rPr>
      <t>15</t>
    </r>
    <r>
      <rPr>
        <sz val="10"/>
        <rFont val="宋体"/>
        <charset val="134"/>
      </rPr>
      <t>区</t>
    </r>
    <r>
      <rPr>
        <sz val="10"/>
        <rFont val="Times New Roman"/>
        <charset val="134"/>
      </rPr>
      <t>63</t>
    </r>
    <r>
      <rPr>
        <sz val="10"/>
        <rFont val="宋体"/>
        <charset val="134"/>
      </rPr>
      <t>号</t>
    </r>
    <r>
      <rPr>
        <sz val="10"/>
        <rFont val="Times New Roman"/>
        <charset val="134"/>
      </rPr>
      <t>11.07</t>
    </r>
    <r>
      <rPr>
        <sz val="10"/>
        <rFont val="宋体"/>
        <charset val="134"/>
      </rPr>
      <t>千瓦分布式光伏发电项目</t>
    </r>
  </si>
  <si>
    <t>江国锦</t>
  </si>
  <si>
    <r>
      <rPr>
        <sz val="10"/>
        <rFont val="宋体"/>
        <charset val="134"/>
      </rPr>
      <t>江国锦广东省佛山市顺德区乐从镇沙滘居委会东村振东二路南十三巷</t>
    </r>
    <r>
      <rPr>
        <sz val="10"/>
        <rFont val="Times New Roman"/>
        <charset val="134"/>
      </rPr>
      <t>4</t>
    </r>
    <r>
      <rPr>
        <sz val="10"/>
        <rFont val="宋体"/>
        <charset val="134"/>
      </rPr>
      <t>号</t>
    </r>
    <r>
      <rPr>
        <sz val="10"/>
        <rFont val="Times New Roman"/>
        <charset val="134"/>
      </rPr>
      <t>8.1</t>
    </r>
    <r>
      <rPr>
        <sz val="10"/>
        <rFont val="宋体"/>
        <charset val="134"/>
      </rPr>
      <t>千瓦分布式光伏发电项目</t>
    </r>
  </si>
  <si>
    <t>叶季</t>
  </si>
  <si>
    <r>
      <rPr>
        <sz val="10"/>
        <rFont val="宋体"/>
        <charset val="134"/>
      </rPr>
      <t>叶季顺德区伦教居委会海景苑海华路</t>
    </r>
    <r>
      <rPr>
        <sz val="10"/>
        <rFont val="Times New Roman"/>
        <charset val="134"/>
      </rPr>
      <t>13</t>
    </r>
    <r>
      <rPr>
        <sz val="10"/>
        <rFont val="宋体"/>
        <charset val="134"/>
      </rPr>
      <t>号</t>
    </r>
    <r>
      <rPr>
        <sz val="10"/>
        <rFont val="Times New Roman"/>
        <charset val="134"/>
      </rPr>
      <t>6.325</t>
    </r>
    <r>
      <rPr>
        <sz val="10"/>
        <rFont val="宋体"/>
        <charset val="134"/>
      </rPr>
      <t>千瓦分布式光伏发电项目</t>
    </r>
  </si>
  <si>
    <t>段惠</t>
  </si>
  <si>
    <r>
      <rPr>
        <sz val="10"/>
        <rFont val="宋体"/>
        <charset val="134"/>
      </rPr>
      <t>段惠佛山市顺德区伦教街道办事处常教社区居委会海景苑海景东一巷</t>
    </r>
    <r>
      <rPr>
        <sz val="10"/>
        <rFont val="Times New Roman"/>
        <charset val="134"/>
      </rPr>
      <t>2</t>
    </r>
    <r>
      <rPr>
        <sz val="10"/>
        <rFont val="宋体"/>
        <charset val="134"/>
      </rPr>
      <t>号</t>
    </r>
    <r>
      <rPr>
        <sz val="10"/>
        <rFont val="Times New Roman"/>
        <charset val="134"/>
      </rPr>
      <t>11</t>
    </r>
    <r>
      <rPr>
        <sz val="10"/>
        <rFont val="宋体"/>
        <charset val="134"/>
      </rPr>
      <t>千瓦分布式光伏发电项目</t>
    </r>
  </si>
  <si>
    <t>穆佩东</t>
  </si>
  <si>
    <r>
      <rPr>
        <sz val="10"/>
        <rFont val="宋体"/>
        <charset val="134"/>
      </rPr>
      <t>穆佩东佛山市顺德区伦教街道办事处常教社区居委会人和路松恩街</t>
    </r>
    <r>
      <rPr>
        <sz val="10"/>
        <rFont val="Times New Roman"/>
        <charset val="134"/>
      </rPr>
      <t>7</t>
    </r>
    <r>
      <rPr>
        <sz val="10"/>
        <rFont val="宋体"/>
        <charset val="134"/>
      </rPr>
      <t>巷</t>
    </r>
    <r>
      <rPr>
        <sz val="10"/>
        <rFont val="Times New Roman"/>
        <charset val="134"/>
      </rPr>
      <t>9</t>
    </r>
    <r>
      <rPr>
        <sz val="10"/>
        <rFont val="宋体"/>
        <charset val="134"/>
      </rPr>
      <t>号</t>
    </r>
    <r>
      <rPr>
        <sz val="10"/>
        <rFont val="Times New Roman"/>
        <charset val="134"/>
      </rPr>
      <t>7.98</t>
    </r>
    <r>
      <rPr>
        <sz val="10"/>
        <rFont val="宋体"/>
        <charset val="134"/>
      </rPr>
      <t>千瓦分布式光伏发电项目</t>
    </r>
  </si>
  <si>
    <t>梁笑珍</t>
  </si>
  <si>
    <r>
      <rPr>
        <sz val="10"/>
        <rFont val="宋体"/>
        <charset val="134"/>
      </rPr>
      <t>梁笑珍佛山市顺德区伦教街道办事处常教社区居委会主帅坊四巷</t>
    </r>
    <r>
      <rPr>
        <sz val="10"/>
        <rFont val="Times New Roman"/>
        <charset val="134"/>
      </rPr>
      <t>25</t>
    </r>
    <r>
      <rPr>
        <sz val="10"/>
        <rFont val="宋体"/>
        <charset val="134"/>
      </rPr>
      <t>号</t>
    </r>
    <r>
      <rPr>
        <sz val="10"/>
        <rFont val="Times New Roman"/>
        <charset val="134"/>
      </rPr>
      <t>8.835</t>
    </r>
    <r>
      <rPr>
        <sz val="10"/>
        <rFont val="宋体"/>
        <charset val="134"/>
      </rPr>
      <t>千瓦分布式光伏发电项目</t>
    </r>
  </si>
  <si>
    <t>李新恩</t>
  </si>
  <si>
    <r>
      <rPr>
        <sz val="10"/>
        <rFont val="宋体"/>
        <charset val="134"/>
      </rPr>
      <t>李新恩顺德区伦教羊额村委会泰安路北二巷</t>
    </r>
    <r>
      <rPr>
        <sz val="10"/>
        <rFont val="Times New Roman"/>
        <charset val="134"/>
      </rPr>
      <t>A3</t>
    </r>
    <r>
      <rPr>
        <sz val="10"/>
        <rFont val="宋体"/>
        <charset val="134"/>
      </rPr>
      <t>号</t>
    </r>
    <r>
      <rPr>
        <sz val="10"/>
        <rFont val="Times New Roman"/>
        <charset val="134"/>
      </rPr>
      <t>12.15</t>
    </r>
    <r>
      <rPr>
        <sz val="10"/>
        <rFont val="宋体"/>
        <charset val="134"/>
      </rPr>
      <t>千瓦分布式光伏发电项目</t>
    </r>
  </si>
  <si>
    <t>黎志华</t>
  </si>
  <si>
    <r>
      <rPr>
        <sz val="10"/>
        <rFont val="宋体"/>
        <charset val="134"/>
      </rPr>
      <t>黎志华佛山市顺德区伦教街道办事处常教社区居委会伦北路八巷</t>
    </r>
    <r>
      <rPr>
        <sz val="10"/>
        <rFont val="Times New Roman"/>
        <charset val="134"/>
      </rPr>
      <t>5</t>
    </r>
    <r>
      <rPr>
        <sz val="10"/>
        <rFont val="宋体"/>
        <charset val="134"/>
      </rPr>
      <t>号</t>
    </r>
    <r>
      <rPr>
        <sz val="10"/>
        <rFont val="Times New Roman"/>
        <charset val="134"/>
      </rPr>
      <t>8.26</t>
    </r>
    <r>
      <rPr>
        <sz val="10"/>
        <rFont val="宋体"/>
        <charset val="134"/>
      </rPr>
      <t>千瓦分布式光伏发电项目</t>
    </r>
  </si>
  <si>
    <t>梁文光</t>
  </si>
  <si>
    <r>
      <rPr>
        <sz val="10"/>
        <rFont val="宋体"/>
        <charset val="134"/>
      </rPr>
      <t>梁文光广东省佛山市顺德区容桂红旗居委会新市路</t>
    </r>
    <r>
      <rPr>
        <sz val="10"/>
        <rFont val="Times New Roman"/>
        <charset val="134"/>
      </rPr>
      <t>18</t>
    </r>
    <r>
      <rPr>
        <sz val="10"/>
        <rFont val="宋体"/>
        <charset val="134"/>
      </rPr>
      <t>号</t>
    </r>
    <r>
      <rPr>
        <sz val="10"/>
        <rFont val="Times New Roman"/>
        <charset val="134"/>
      </rPr>
      <t>8</t>
    </r>
    <r>
      <rPr>
        <sz val="10"/>
        <rFont val="宋体"/>
        <charset val="134"/>
      </rPr>
      <t>千瓦分布式光伏发电项目</t>
    </r>
  </si>
  <si>
    <t>陈浩明</t>
  </si>
  <si>
    <r>
      <rPr>
        <sz val="10"/>
        <rFont val="宋体"/>
        <charset val="134"/>
      </rPr>
      <t>陈浩明北滘镇三洪奇社区居委会新基街</t>
    </r>
    <r>
      <rPr>
        <sz val="10"/>
        <rFont val="Times New Roman"/>
        <charset val="134"/>
      </rPr>
      <t>11</t>
    </r>
    <r>
      <rPr>
        <sz val="10"/>
        <rFont val="宋体"/>
        <charset val="134"/>
      </rPr>
      <t>号</t>
    </r>
    <r>
      <rPr>
        <sz val="10"/>
        <rFont val="Times New Roman"/>
        <charset val="134"/>
      </rPr>
      <t>8</t>
    </r>
    <r>
      <rPr>
        <sz val="10"/>
        <rFont val="宋体"/>
        <charset val="134"/>
      </rPr>
      <t>千瓦分布式光伏发电项目</t>
    </r>
  </si>
  <si>
    <t>曾宏光</t>
  </si>
  <si>
    <r>
      <rPr>
        <sz val="10"/>
        <rFont val="宋体"/>
        <charset val="134"/>
      </rPr>
      <t>曾宏光龙江镇东头村委会尖岗路旺一巷</t>
    </r>
    <r>
      <rPr>
        <sz val="10"/>
        <rFont val="Times New Roman"/>
        <charset val="134"/>
      </rPr>
      <t>1</t>
    </r>
    <r>
      <rPr>
        <sz val="10"/>
        <rFont val="宋体"/>
        <charset val="134"/>
      </rPr>
      <t>号</t>
    </r>
    <r>
      <rPr>
        <sz val="10"/>
        <rFont val="Times New Roman"/>
        <charset val="134"/>
      </rPr>
      <t>14,82</t>
    </r>
    <r>
      <rPr>
        <sz val="10"/>
        <rFont val="宋体"/>
        <charset val="134"/>
      </rPr>
      <t>千瓦分布式光伏发电项目</t>
    </r>
  </si>
  <si>
    <t>梁荣宇</t>
  </si>
  <si>
    <r>
      <rPr>
        <sz val="10"/>
        <rFont val="宋体"/>
        <charset val="134"/>
      </rPr>
      <t>梁荣宇佛山市顺德区杏坛镇龙潭北岸新光道一巷</t>
    </r>
    <r>
      <rPr>
        <sz val="10"/>
        <rFont val="Times New Roman"/>
        <charset val="134"/>
      </rPr>
      <t>7.56</t>
    </r>
    <r>
      <rPr>
        <sz val="10"/>
        <rFont val="宋体"/>
        <charset val="134"/>
      </rPr>
      <t>千瓦分布式光伏发电项目</t>
    </r>
  </si>
  <si>
    <t>尤英球</t>
  </si>
  <si>
    <r>
      <rPr>
        <sz val="10"/>
        <rFont val="宋体"/>
        <charset val="134"/>
      </rPr>
      <t>尤英球佛山市顺德区杏坛镇北水村委会花园街一巷</t>
    </r>
    <r>
      <rPr>
        <sz val="10"/>
        <rFont val="Times New Roman"/>
        <charset val="134"/>
      </rPr>
      <t>1</t>
    </r>
    <r>
      <rPr>
        <sz val="10"/>
        <rFont val="宋体"/>
        <charset val="134"/>
      </rPr>
      <t>号</t>
    </r>
    <r>
      <rPr>
        <sz val="10"/>
        <rFont val="Times New Roman"/>
        <charset val="134"/>
      </rPr>
      <t>19.43</t>
    </r>
    <r>
      <rPr>
        <sz val="10"/>
        <rFont val="宋体"/>
        <charset val="134"/>
      </rPr>
      <t>千瓦分布式光伏发电项目</t>
    </r>
  </si>
  <si>
    <t>卢永康</t>
  </si>
  <si>
    <r>
      <rPr>
        <sz val="10"/>
        <rFont val="宋体"/>
        <charset val="134"/>
      </rPr>
      <t>卢永康佛山市顺德区勒流街道办事处众涌村委会南便大街</t>
    </r>
    <r>
      <rPr>
        <sz val="10"/>
        <rFont val="Times New Roman"/>
        <charset val="134"/>
      </rPr>
      <t>19</t>
    </r>
    <r>
      <rPr>
        <sz val="10"/>
        <rFont val="宋体"/>
        <charset val="134"/>
      </rPr>
      <t>号</t>
    </r>
    <r>
      <rPr>
        <sz val="10"/>
        <rFont val="Times New Roman"/>
        <charset val="134"/>
      </rPr>
      <t>14.56</t>
    </r>
    <r>
      <rPr>
        <sz val="10"/>
        <rFont val="宋体"/>
        <charset val="134"/>
      </rPr>
      <t>千瓦分布式光伏发电项目</t>
    </r>
  </si>
  <si>
    <t>卢禧汉</t>
  </si>
  <si>
    <t>罗志恒</t>
  </si>
  <si>
    <r>
      <rPr>
        <sz val="10"/>
        <rFont val="宋体"/>
        <charset val="134"/>
      </rPr>
      <t>罗志恒佛山市顺德区大良街道办事处环城路麦地巷</t>
    </r>
    <r>
      <rPr>
        <sz val="10"/>
        <rFont val="Times New Roman"/>
        <charset val="134"/>
      </rPr>
      <t>29</t>
    </r>
    <r>
      <rPr>
        <sz val="10"/>
        <rFont val="宋体"/>
        <charset val="134"/>
      </rPr>
      <t>号</t>
    </r>
    <r>
      <rPr>
        <sz val="10"/>
        <rFont val="Times New Roman"/>
        <charset val="134"/>
      </rPr>
      <t>13.11</t>
    </r>
    <r>
      <rPr>
        <sz val="10"/>
        <rFont val="宋体"/>
        <charset val="134"/>
      </rPr>
      <t>千瓦分布式光伏发电项目</t>
    </r>
  </si>
  <si>
    <t>黄炳辉</t>
  </si>
  <si>
    <r>
      <rPr>
        <sz val="10"/>
        <rFont val="宋体"/>
        <charset val="134"/>
      </rPr>
      <t>黄炳辉北滘镇林头太平沙合成街新巷</t>
    </r>
    <r>
      <rPr>
        <sz val="10"/>
        <rFont val="Times New Roman"/>
        <charset val="134"/>
      </rPr>
      <t>10</t>
    </r>
    <r>
      <rPr>
        <sz val="10"/>
        <rFont val="宋体"/>
        <charset val="134"/>
      </rPr>
      <t>号</t>
    </r>
    <r>
      <rPr>
        <sz val="10"/>
        <rFont val="Times New Roman"/>
        <charset val="134"/>
      </rPr>
      <t>12.96</t>
    </r>
    <r>
      <rPr>
        <sz val="10"/>
        <rFont val="宋体"/>
        <charset val="134"/>
      </rPr>
      <t>千瓦分布式光伏发电项目</t>
    </r>
  </si>
  <si>
    <t>黎卫和</t>
  </si>
  <si>
    <r>
      <rPr>
        <sz val="10"/>
        <rFont val="宋体"/>
        <charset val="134"/>
      </rPr>
      <t>黎卫和广东省佛山市顺德区乐从镇大罗村委会东梁坊南边街八巷</t>
    </r>
    <r>
      <rPr>
        <sz val="10"/>
        <rFont val="Times New Roman"/>
        <charset val="134"/>
      </rPr>
      <t>7</t>
    </r>
    <r>
      <rPr>
        <sz val="10"/>
        <rFont val="宋体"/>
        <charset val="134"/>
      </rPr>
      <t>号</t>
    </r>
    <r>
      <rPr>
        <sz val="10"/>
        <rFont val="Times New Roman"/>
        <charset val="134"/>
      </rPr>
      <t>5.22</t>
    </r>
    <r>
      <rPr>
        <sz val="10"/>
        <rFont val="宋体"/>
        <charset val="134"/>
      </rPr>
      <t>千瓦分布式光伏发电项目</t>
    </r>
  </si>
  <si>
    <t>劳可竞</t>
  </si>
  <si>
    <r>
      <rPr>
        <sz val="10"/>
        <rFont val="宋体"/>
        <charset val="134"/>
      </rPr>
      <t>劳可竞广东省佛山市顺德区乐从镇劳村村委会南天得勝街一巷</t>
    </r>
    <r>
      <rPr>
        <sz val="10"/>
        <rFont val="Times New Roman"/>
        <charset val="134"/>
      </rPr>
      <t>10</t>
    </r>
    <r>
      <rPr>
        <sz val="10"/>
        <rFont val="宋体"/>
        <charset val="134"/>
      </rPr>
      <t>号</t>
    </r>
    <r>
      <rPr>
        <sz val="10"/>
        <rFont val="Times New Roman"/>
        <charset val="134"/>
      </rPr>
      <t>8.03</t>
    </r>
    <r>
      <rPr>
        <sz val="10"/>
        <rFont val="宋体"/>
        <charset val="134"/>
      </rPr>
      <t>千瓦分布式光伏发电项目</t>
    </r>
  </si>
  <si>
    <t>李少帆</t>
  </si>
  <si>
    <r>
      <rPr>
        <sz val="10"/>
        <rFont val="宋体"/>
        <charset val="134"/>
      </rPr>
      <t>李少帆顺德区伦教三洲文明西路鸿图街广源里</t>
    </r>
    <r>
      <rPr>
        <sz val="10"/>
        <rFont val="Times New Roman"/>
        <charset val="134"/>
      </rPr>
      <t>8</t>
    </r>
    <r>
      <rPr>
        <sz val="10"/>
        <rFont val="宋体"/>
        <charset val="134"/>
      </rPr>
      <t>号</t>
    </r>
    <r>
      <rPr>
        <sz val="10"/>
        <rFont val="Times New Roman"/>
        <charset val="134"/>
      </rPr>
      <t>11.2</t>
    </r>
    <r>
      <rPr>
        <sz val="10"/>
        <rFont val="宋体"/>
        <charset val="134"/>
      </rPr>
      <t>千瓦分布式光伏发电项目</t>
    </r>
  </si>
  <si>
    <t>骆毅清</t>
  </si>
  <si>
    <r>
      <rPr>
        <sz val="10"/>
        <rFont val="宋体"/>
        <charset val="134"/>
      </rPr>
      <t>骆毅清佛山市顺德区伦教街道办事处鸡洲村委会长丰苑长华东三街</t>
    </r>
    <r>
      <rPr>
        <sz val="10"/>
        <rFont val="Times New Roman"/>
        <charset val="134"/>
      </rPr>
      <t>18</t>
    </r>
    <r>
      <rPr>
        <sz val="10"/>
        <rFont val="宋体"/>
        <charset val="134"/>
      </rPr>
      <t>号</t>
    </r>
    <r>
      <rPr>
        <sz val="10"/>
        <rFont val="Times New Roman"/>
        <charset val="134"/>
      </rPr>
      <t>5.22</t>
    </r>
    <r>
      <rPr>
        <sz val="10"/>
        <rFont val="宋体"/>
        <charset val="134"/>
      </rPr>
      <t>千瓦分布式光伏发电项目</t>
    </r>
  </si>
  <si>
    <t>李锦泉</t>
  </si>
  <si>
    <r>
      <rPr>
        <sz val="10"/>
        <rFont val="宋体"/>
        <charset val="134"/>
      </rPr>
      <t>李锦泉容桂四基兴家路十八巷</t>
    </r>
    <r>
      <rPr>
        <sz val="10"/>
        <rFont val="Times New Roman"/>
        <charset val="134"/>
      </rPr>
      <t>5</t>
    </r>
    <r>
      <rPr>
        <sz val="10"/>
        <rFont val="宋体"/>
        <charset val="134"/>
      </rPr>
      <t>号</t>
    </r>
    <r>
      <rPr>
        <sz val="10"/>
        <rFont val="Times New Roman"/>
        <charset val="134"/>
      </rPr>
      <t>20.88</t>
    </r>
    <r>
      <rPr>
        <sz val="10"/>
        <rFont val="宋体"/>
        <charset val="134"/>
      </rPr>
      <t>千瓦分布式光伏发电项目</t>
    </r>
  </si>
  <si>
    <t>朱彬汉</t>
  </si>
  <si>
    <r>
      <rPr>
        <sz val="10"/>
        <rFont val="宋体"/>
        <charset val="134"/>
      </rPr>
      <t>朱彬汉佛山市顺德区陈村镇赤花社区居委会百蕙新村劲松大街</t>
    </r>
    <r>
      <rPr>
        <sz val="10"/>
        <rFont val="Times New Roman"/>
        <charset val="134"/>
      </rPr>
      <t>2</t>
    </r>
    <r>
      <rPr>
        <sz val="10"/>
        <rFont val="宋体"/>
        <charset val="134"/>
      </rPr>
      <t>号</t>
    </r>
    <r>
      <rPr>
        <sz val="10"/>
        <rFont val="Times New Roman"/>
        <charset val="134"/>
      </rPr>
      <t>10</t>
    </r>
    <r>
      <rPr>
        <sz val="10"/>
        <rFont val="宋体"/>
        <charset val="134"/>
      </rPr>
      <t>千瓦分布式光伏发电项目</t>
    </r>
  </si>
  <si>
    <t>甘泽塱</t>
  </si>
  <si>
    <r>
      <rPr>
        <sz val="10"/>
        <rFont val="宋体"/>
        <charset val="134"/>
      </rPr>
      <t>甘泽塱佛山市顺德区陈村镇绀现村委会石甲十五号</t>
    </r>
    <r>
      <rPr>
        <sz val="10"/>
        <rFont val="Times New Roman"/>
        <charset val="134"/>
      </rPr>
      <t>15.66</t>
    </r>
    <r>
      <rPr>
        <sz val="10"/>
        <rFont val="宋体"/>
        <charset val="134"/>
      </rPr>
      <t>千瓦分布式光伏发电项目</t>
    </r>
  </si>
  <si>
    <t>甘铨韬</t>
  </si>
  <si>
    <r>
      <rPr>
        <sz val="10"/>
        <rFont val="宋体"/>
        <charset val="134"/>
      </rPr>
      <t>甘铨韬佛山市顺德区陈村镇绀现村委会培英村大街花音巷</t>
    </r>
    <r>
      <rPr>
        <sz val="10"/>
        <rFont val="Times New Roman"/>
        <charset val="134"/>
      </rPr>
      <t>5</t>
    </r>
    <r>
      <rPr>
        <sz val="10"/>
        <rFont val="宋体"/>
        <charset val="134"/>
      </rPr>
      <t>号</t>
    </r>
    <r>
      <rPr>
        <sz val="10"/>
        <rFont val="Times New Roman"/>
        <charset val="134"/>
      </rPr>
      <t>15.66</t>
    </r>
    <r>
      <rPr>
        <sz val="10"/>
        <rFont val="宋体"/>
        <charset val="134"/>
      </rPr>
      <t>千瓦分布式光伏发电项目</t>
    </r>
  </si>
  <si>
    <t>陈俊发</t>
  </si>
  <si>
    <r>
      <rPr>
        <sz val="10"/>
        <rFont val="宋体"/>
        <charset val="134"/>
      </rPr>
      <t>陈俊发广东省佛山市顺德区大良北区观光路</t>
    </r>
    <r>
      <rPr>
        <sz val="10"/>
        <rFont val="Times New Roman"/>
        <charset val="134"/>
      </rPr>
      <t>43</t>
    </r>
    <r>
      <rPr>
        <sz val="10"/>
        <rFont val="宋体"/>
        <charset val="134"/>
      </rPr>
      <t>号</t>
    </r>
    <r>
      <rPr>
        <sz val="10"/>
        <rFont val="Times New Roman"/>
        <charset val="134"/>
      </rPr>
      <t>9.8</t>
    </r>
    <r>
      <rPr>
        <sz val="10"/>
        <rFont val="宋体"/>
        <charset val="134"/>
      </rPr>
      <t>千瓦分布式光伏发电项目</t>
    </r>
  </si>
  <si>
    <t>宋艺强</t>
  </si>
  <si>
    <r>
      <rPr>
        <sz val="10"/>
        <rFont val="宋体"/>
        <charset val="134"/>
      </rPr>
      <t>宋艺强容桂街道办事处竹山新村碧云街二巷</t>
    </r>
    <r>
      <rPr>
        <sz val="10"/>
        <rFont val="Times New Roman"/>
        <charset val="134"/>
      </rPr>
      <t>5</t>
    </r>
    <r>
      <rPr>
        <sz val="10"/>
        <rFont val="宋体"/>
        <charset val="134"/>
      </rPr>
      <t>号</t>
    </r>
    <r>
      <rPr>
        <sz val="10"/>
        <rFont val="Times New Roman"/>
        <charset val="134"/>
      </rPr>
      <t>17.67</t>
    </r>
    <r>
      <rPr>
        <sz val="10"/>
        <rFont val="宋体"/>
        <charset val="134"/>
      </rPr>
      <t>千瓦分布式光伏发电项目</t>
    </r>
  </si>
  <si>
    <t>吴永朝</t>
  </si>
  <si>
    <r>
      <rPr>
        <sz val="10"/>
        <rFont val="宋体"/>
        <charset val="134"/>
      </rPr>
      <t>吴永朝顺德区勒流街道办事处江义村委员祠堂直街三巷</t>
    </r>
    <r>
      <rPr>
        <sz val="10"/>
        <rFont val="Times New Roman"/>
        <charset val="134"/>
      </rPr>
      <t>4</t>
    </r>
    <r>
      <rPr>
        <sz val="10"/>
        <rFont val="宋体"/>
        <charset val="134"/>
      </rPr>
      <t>号</t>
    </r>
    <r>
      <rPr>
        <sz val="10"/>
        <rFont val="Times New Roman"/>
        <charset val="134"/>
      </rPr>
      <t>9.62</t>
    </r>
    <r>
      <rPr>
        <sz val="10"/>
        <rFont val="宋体"/>
        <charset val="134"/>
      </rPr>
      <t>千瓦分布式光伏发电项目</t>
    </r>
  </si>
  <si>
    <t>吴永昌</t>
  </si>
  <si>
    <r>
      <rPr>
        <sz val="10"/>
        <rFont val="宋体"/>
        <charset val="134"/>
      </rPr>
      <t>吴永昌顺德区勒流街道办事处江义村委会安龙麻江巷横三</t>
    </r>
    <r>
      <rPr>
        <sz val="10"/>
        <rFont val="Times New Roman"/>
        <charset val="134"/>
      </rPr>
      <t>11</t>
    </r>
    <r>
      <rPr>
        <sz val="10"/>
        <rFont val="宋体"/>
        <charset val="134"/>
      </rPr>
      <t>号</t>
    </r>
    <r>
      <rPr>
        <sz val="10"/>
        <rFont val="Times New Roman"/>
        <charset val="134"/>
      </rPr>
      <t>9.35</t>
    </r>
    <r>
      <rPr>
        <sz val="10"/>
        <rFont val="宋体"/>
        <charset val="134"/>
      </rPr>
      <t>千瓦分布式光伏发电项目</t>
    </r>
  </si>
  <si>
    <t>孔宪德</t>
  </si>
  <si>
    <r>
      <rPr>
        <sz val="10"/>
        <rFont val="宋体"/>
        <charset val="134"/>
      </rPr>
      <t>孔宪德佛山市顺德区勒流街道上涌村锦华路</t>
    </r>
    <r>
      <rPr>
        <sz val="10"/>
        <rFont val="Times New Roman"/>
        <charset val="134"/>
      </rPr>
      <t>10</t>
    </r>
    <r>
      <rPr>
        <sz val="10"/>
        <rFont val="宋体"/>
        <charset val="134"/>
      </rPr>
      <t>号</t>
    </r>
    <r>
      <rPr>
        <sz val="10"/>
        <rFont val="Times New Roman"/>
        <charset val="134"/>
      </rPr>
      <t>9.9</t>
    </r>
    <r>
      <rPr>
        <sz val="10"/>
        <rFont val="宋体"/>
        <charset val="134"/>
      </rPr>
      <t>千瓦分布式光伏发电项目</t>
    </r>
  </si>
  <si>
    <t>罗厚乐</t>
  </si>
  <si>
    <r>
      <rPr>
        <sz val="10"/>
        <rFont val="宋体"/>
        <charset val="134"/>
      </rPr>
      <t>罗厚乐北滘镇碧桂园居民委员会碧桂园豪园海景路二十二街</t>
    </r>
    <r>
      <rPr>
        <sz val="10"/>
        <rFont val="Times New Roman"/>
        <charset val="134"/>
      </rPr>
      <t>19</t>
    </r>
    <r>
      <rPr>
        <sz val="10"/>
        <rFont val="宋体"/>
        <charset val="134"/>
      </rPr>
      <t>号</t>
    </r>
    <r>
      <rPr>
        <sz val="10"/>
        <rFont val="Times New Roman"/>
        <charset val="134"/>
      </rPr>
      <t>12</t>
    </r>
    <r>
      <rPr>
        <sz val="10"/>
        <rFont val="宋体"/>
        <charset val="134"/>
      </rPr>
      <t>千瓦分布式光伏发电项目</t>
    </r>
  </si>
  <si>
    <t>梁海宾</t>
  </si>
  <si>
    <r>
      <rPr>
        <sz val="10"/>
        <rFont val="宋体"/>
        <charset val="134"/>
      </rPr>
      <t>梁海宾佛山市顺德区杏坛镇东村村委会大道北</t>
    </r>
    <r>
      <rPr>
        <sz val="10"/>
        <rFont val="Times New Roman"/>
        <charset val="134"/>
      </rPr>
      <t>36</t>
    </r>
    <r>
      <rPr>
        <sz val="10"/>
        <rFont val="宋体"/>
        <charset val="134"/>
      </rPr>
      <t>号</t>
    </r>
    <r>
      <rPr>
        <sz val="10"/>
        <rFont val="Times New Roman"/>
        <charset val="134"/>
      </rPr>
      <t>A9.8</t>
    </r>
    <r>
      <rPr>
        <sz val="10"/>
        <rFont val="宋体"/>
        <charset val="134"/>
      </rPr>
      <t>千瓦分布式光伏发电项目</t>
    </r>
  </si>
  <si>
    <t>吕盛发</t>
  </si>
  <si>
    <r>
      <rPr>
        <sz val="10"/>
        <rFont val="宋体"/>
        <charset val="134"/>
      </rPr>
      <t>吕盛发佛山市顺德区杏坛镇吕地环镇路</t>
    </r>
    <r>
      <rPr>
        <sz val="10"/>
        <rFont val="Times New Roman"/>
        <charset val="134"/>
      </rPr>
      <t>22</t>
    </r>
    <r>
      <rPr>
        <sz val="10"/>
        <rFont val="宋体"/>
        <charset val="134"/>
      </rPr>
      <t>号</t>
    </r>
    <r>
      <rPr>
        <sz val="10"/>
        <rFont val="Times New Roman"/>
        <charset val="134"/>
      </rPr>
      <t>8.835</t>
    </r>
    <r>
      <rPr>
        <sz val="10"/>
        <rFont val="宋体"/>
        <charset val="134"/>
      </rPr>
      <t>千瓦分布式光伏发电项目</t>
    </r>
  </si>
  <si>
    <t>何庆端</t>
  </si>
  <si>
    <r>
      <rPr>
        <sz val="10"/>
        <rFont val="宋体"/>
        <charset val="134"/>
      </rPr>
      <t>何庆端佛山市顺德区杏坛镇西北村委会西宁里大路涌口巷</t>
    </r>
    <r>
      <rPr>
        <sz val="10"/>
        <rFont val="Times New Roman"/>
        <charset val="134"/>
      </rPr>
      <t>5</t>
    </r>
    <r>
      <rPr>
        <sz val="10"/>
        <rFont val="宋体"/>
        <charset val="134"/>
      </rPr>
      <t>号</t>
    </r>
    <r>
      <rPr>
        <sz val="10"/>
        <rFont val="Times New Roman"/>
        <charset val="134"/>
      </rPr>
      <t>12.54</t>
    </r>
    <r>
      <rPr>
        <sz val="10"/>
        <rFont val="宋体"/>
        <charset val="134"/>
      </rPr>
      <t>千瓦分布式光伏发电项目</t>
    </r>
  </si>
  <si>
    <t>罗文珍</t>
  </si>
  <si>
    <r>
      <rPr>
        <sz val="10"/>
        <rFont val="宋体"/>
        <charset val="134"/>
      </rPr>
      <t>罗文珍广东省佛山市顺德区大良街道办事处金桂花园竹林</t>
    </r>
    <r>
      <rPr>
        <sz val="10"/>
        <rFont val="Times New Roman"/>
        <charset val="134"/>
      </rPr>
      <t>6</t>
    </r>
    <r>
      <rPr>
        <sz val="10"/>
        <rFont val="宋体"/>
        <charset val="134"/>
      </rPr>
      <t>街</t>
    </r>
    <r>
      <rPr>
        <sz val="10"/>
        <rFont val="Times New Roman"/>
        <charset val="134"/>
      </rPr>
      <t>804</t>
    </r>
    <r>
      <rPr>
        <sz val="10"/>
        <rFont val="宋体"/>
        <charset val="134"/>
      </rPr>
      <t>号</t>
    </r>
    <r>
      <rPr>
        <sz val="10"/>
        <rFont val="Times New Roman"/>
        <charset val="134"/>
      </rPr>
      <t>14.56</t>
    </r>
    <r>
      <rPr>
        <sz val="10"/>
        <rFont val="宋体"/>
        <charset val="134"/>
      </rPr>
      <t>千瓦分布式光伏发电项目</t>
    </r>
  </si>
  <si>
    <t>黄颂文</t>
  </si>
  <si>
    <r>
      <rPr>
        <sz val="10"/>
        <rFont val="宋体"/>
        <charset val="134"/>
      </rPr>
      <t>黄颂文佛山市顺德区杏坛镇齐杏社区居民委员会齐新路民康街</t>
    </r>
    <r>
      <rPr>
        <sz val="10"/>
        <rFont val="Times New Roman"/>
        <charset val="134"/>
      </rPr>
      <t>12</t>
    </r>
    <r>
      <rPr>
        <sz val="10"/>
        <rFont val="宋体"/>
        <charset val="134"/>
      </rPr>
      <t>号</t>
    </r>
    <r>
      <rPr>
        <sz val="10"/>
        <rFont val="Times New Roman"/>
        <charset val="134"/>
      </rPr>
      <t>8.37</t>
    </r>
    <r>
      <rPr>
        <sz val="10"/>
        <rFont val="宋体"/>
        <charset val="134"/>
      </rPr>
      <t>千瓦分布式光伏发电项目</t>
    </r>
  </si>
  <si>
    <t>李佳倪</t>
  </si>
  <si>
    <r>
      <rPr>
        <sz val="10"/>
        <rFont val="宋体"/>
        <charset val="134"/>
      </rPr>
      <t>李佳倪佛山市顺德区杏坛镇龙潭村委会西华二组龙古路</t>
    </r>
    <r>
      <rPr>
        <sz val="10"/>
        <rFont val="Times New Roman"/>
        <charset val="134"/>
      </rPr>
      <t>80</t>
    </r>
    <r>
      <rPr>
        <sz val="10"/>
        <rFont val="宋体"/>
        <charset val="134"/>
      </rPr>
      <t>号</t>
    </r>
    <r>
      <rPr>
        <sz val="10"/>
        <rFont val="Times New Roman"/>
        <charset val="134"/>
      </rPr>
      <t>15.93</t>
    </r>
    <r>
      <rPr>
        <sz val="10"/>
        <rFont val="宋体"/>
        <charset val="134"/>
      </rPr>
      <t>千瓦分布式光伏发电项目</t>
    </r>
  </si>
  <si>
    <t>陈定本</t>
  </si>
  <si>
    <t>陆文深</t>
  </si>
  <si>
    <r>
      <rPr>
        <sz val="10"/>
        <rFont val="宋体"/>
        <charset val="134"/>
      </rPr>
      <t>陆文深佛山市顺德区杏坛镇龙潭村委会冲元南一巷</t>
    </r>
    <r>
      <rPr>
        <sz val="10"/>
        <rFont val="Times New Roman"/>
        <charset val="134"/>
      </rPr>
      <t>6</t>
    </r>
    <r>
      <rPr>
        <sz val="10"/>
        <rFont val="宋体"/>
        <charset val="134"/>
      </rPr>
      <t>号</t>
    </r>
    <r>
      <rPr>
        <sz val="10"/>
        <rFont val="Times New Roman"/>
        <charset val="134"/>
      </rPr>
      <t>17.55</t>
    </r>
    <r>
      <rPr>
        <sz val="10"/>
        <rFont val="宋体"/>
        <charset val="134"/>
      </rPr>
      <t>千瓦分布式光伏发电项目</t>
    </r>
  </si>
  <si>
    <t>杨健鹏</t>
  </si>
  <si>
    <r>
      <rPr>
        <sz val="10"/>
        <rFont val="宋体"/>
        <charset val="134"/>
      </rPr>
      <t>杨健鹏容桂立新路</t>
    </r>
    <r>
      <rPr>
        <sz val="10"/>
        <rFont val="Times New Roman"/>
        <charset val="134"/>
      </rPr>
      <t>199</t>
    </r>
    <r>
      <rPr>
        <sz val="10"/>
        <rFont val="宋体"/>
        <charset val="134"/>
      </rPr>
      <t>号碧堤湾</t>
    </r>
    <r>
      <rPr>
        <sz val="10"/>
        <rFont val="Times New Roman"/>
        <charset val="134"/>
      </rPr>
      <t>93</t>
    </r>
    <r>
      <rPr>
        <sz val="10"/>
        <rFont val="宋体"/>
        <charset val="134"/>
      </rPr>
      <t>号</t>
    </r>
    <r>
      <rPr>
        <sz val="10"/>
        <rFont val="Times New Roman"/>
        <charset val="134"/>
      </rPr>
      <t>8.41</t>
    </r>
    <r>
      <rPr>
        <sz val="10"/>
        <rFont val="宋体"/>
        <charset val="134"/>
      </rPr>
      <t>千瓦分布式光伏发电项目</t>
    </r>
  </si>
  <si>
    <t>梁嘉敏</t>
  </si>
  <si>
    <r>
      <rPr>
        <sz val="10"/>
        <rFont val="宋体"/>
        <charset val="134"/>
      </rPr>
      <t>梁嘉敏佛山市顺德区杏坛镇光华村百安中路东</t>
    </r>
    <r>
      <rPr>
        <sz val="10"/>
        <rFont val="Times New Roman"/>
        <charset val="134"/>
      </rPr>
      <t>6</t>
    </r>
    <r>
      <rPr>
        <sz val="10"/>
        <rFont val="宋体"/>
        <charset val="134"/>
      </rPr>
      <t>号</t>
    </r>
    <r>
      <rPr>
        <sz val="10"/>
        <rFont val="Times New Roman"/>
        <charset val="134"/>
      </rPr>
      <t>19.95</t>
    </r>
    <r>
      <rPr>
        <sz val="10"/>
        <rFont val="宋体"/>
        <charset val="134"/>
      </rPr>
      <t>千瓦分布式光伏发电项目</t>
    </r>
  </si>
  <si>
    <t>梁业波</t>
  </si>
  <si>
    <t>李源禧</t>
  </si>
  <si>
    <r>
      <rPr>
        <sz val="10"/>
        <rFont val="宋体"/>
        <charset val="134"/>
      </rPr>
      <t>李源禧广东省佛山市顺德区容桂大福基龙兴路</t>
    </r>
    <r>
      <rPr>
        <sz val="10"/>
        <rFont val="Times New Roman"/>
        <charset val="134"/>
      </rPr>
      <t>16</t>
    </r>
    <r>
      <rPr>
        <sz val="10"/>
        <rFont val="宋体"/>
        <charset val="134"/>
      </rPr>
      <t>号</t>
    </r>
    <r>
      <rPr>
        <sz val="10"/>
        <rFont val="Times New Roman"/>
        <charset val="134"/>
      </rPr>
      <t>15.39</t>
    </r>
    <r>
      <rPr>
        <sz val="10"/>
        <rFont val="宋体"/>
        <charset val="134"/>
      </rPr>
      <t>千瓦分布式光伏发电项目</t>
    </r>
  </si>
  <si>
    <t>梁常发</t>
  </si>
  <si>
    <r>
      <rPr>
        <sz val="10"/>
        <rFont val="宋体"/>
        <charset val="134"/>
      </rPr>
      <t>梁常发顺德区均安镇南沙社区居民委员会永隆南路六巷</t>
    </r>
    <r>
      <rPr>
        <sz val="10"/>
        <rFont val="Times New Roman"/>
        <charset val="134"/>
      </rPr>
      <t>25</t>
    </r>
    <r>
      <rPr>
        <sz val="10"/>
        <rFont val="宋体"/>
        <charset val="134"/>
      </rPr>
      <t>号</t>
    </r>
    <r>
      <rPr>
        <sz val="10"/>
        <rFont val="Times New Roman"/>
        <charset val="134"/>
      </rPr>
      <t>13.96</t>
    </r>
    <r>
      <rPr>
        <sz val="10"/>
        <rFont val="宋体"/>
        <charset val="134"/>
      </rPr>
      <t>千瓦分布式光伏发电项目</t>
    </r>
  </si>
  <si>
    <t>卢永财</t>
  </si>
  <si>
    <r>
      <rPr>
        <sz val="10"/>
        <rFont val="宋体"/>
        <charset val="134"/>
      </rPr>
      <t>卢永财佛山市顺德区勒流街道众涌村委会南边一巷</t>
    </r>
    <r>
      <rPr>
        <sz val="10"/>
        <rFont val="Times New Roman"/>
        <charset val="134"/>
      </rPr>
      <t>12</t>
    </r>
    <r>
      <rPr>
        <sz val="10"/>
        <rFont val="宋体"/>
        <charset val="134"/>
      </rPr>
      <t>号</t>
    </r>
    <r>
      <rPr>
        <sz val="10"/>
        <rFont val="Times New Roman"/>
        <charset val="134"/>
      </rPr>
      <t>9.8</t>
    </r>
    <r>
      <rPr>
        <sz val="10"/>
        <rFont val="宋体"/>
        <charset val="134"/>
      </rPr>
      <t>千瓦分布式光伏发电项目</t>
    </r>
  </si>
  <si>
    <t>黄雄德</t>
  </si>
  <si>
    <r>
      <rPr>
        <sz val="10"/>
        <rFont val="宋体"/>
        <charset val="134"/>
      </rPr>
      <t>黄雄德龙江镇东海村委会尚义大街</t>
    </r>
    <r>
      <rPr>
        <sz val="10"/>
        <rFont val="Times New Roman"/>
        <charset val="134"/>
      </rPr>
      <t>15</t>
    </r>
    <r>
      <rPr>
        <sz val="10"/>
        <rFont val="宋体"/>
        <charset val="134"/>
      </rPr>
      <t>号</t>
    </r>
    <r>
      <rPr>
        <sz val="10"/>
        <rFont val="Times New Roman"/>
        <charset val="134"/>
      </rPr>
      <t>15.68</t>
    </r>
    <r>
      <rPr>
        <sz val="10"/>
        <rFont val="宋体"/>
        <charset val="134"/>
      </rPr>
      <t>千瓦分布式光伏发电项目</t>
    </r>
  </si>
  <si>
    <t>陈禧华</t>
  </si>
  <si>
    <r>
      <rPr>
        <sz val="10"/>
        <rFont val="宋体"/>
        <charset val="134"/>
      </rPr>
      <t>陈海文佛山市顺德区杏坛镇光华村委会接龙大街</t>
    </r>
    <r>
      <rPr>
        <sz val="10"/>
        <rFont val="Times New Roman"/>
        <charset val="134"/>
      </rPr>
      <t>39</t>
    </r>
    <r>
      <rPr>
        <sz val="10"/>
        <rFont val="宋体"/>
        <charset val="134"/>
      </rPr>
      <t>号</t>
    </r>
    <r>
      <rPr>
        <sz val="10"/>
        <rFont val="Times New Roman"/>
        <charset val="134"/>
      </rPr>
      <t>15.96</t>
    </r>
    <r>
      <rPr>
        <sz val="10"/>
        <rFont val="宋体"/>
        <charset val="134"/>
      </rPr>
      <t>千瓦分布式光伏发电项目</t>
    </r>
  </si>
  <si>
    <t>苏镇南</t>
  </si>
  <si>
    <r>
      <rPr>
        <sz val="10"/>
        <rFont val="宋体"/>
        <charset val="134"/>
      </rPr>
      <t>苏伟文佛山市顺德区杏坛镇桑麻花园大街</t>
    </r>
    <r>
      <rPr>
        <sz val="10"/>
        <rFont val="Times New Roman"/>
        <charset val="134"/>
      </rPr>
      <t>11</t>
    </r>
    <r>
      <rPr>
        <sz val="10"/>
        <rFont val="宋体"/>
        <charset val="134"/>
      </rPr>
      <t>号</t>
    </r>
    <r>
      <rPr>
        <sz val="10"/>
        <rFont val="Times New Roman"/>
        <charset val="134"/>
      </rPr>
      <t>12</t>
    </r>
    <r>
      <rPr>
        <sz val="10"/>
        <rFont val="宋体"/>
        <charset val="134"/>
      </rPr>
      <t>千瓦分布式光伏发电项目</t>
    </r>
  </si>
  <si>
    <t>康健</t>
  </si>
  <si>
    <r>
      <rPr>
        <sz val="10"/>
        <rFont val="宋体"/>
        <charset val="134"/>
      </rPr>
      <t>康志文龙江镇龙江居委会人民北路庸居巷</t>
    </r>
    <r>
      <rPr>
        <sz val="10"/>
        <rFont val="Times New Roman"/>
        <charset val="134"/>
      </rPr>
      <t>5</t>
    </r>
    <r>
      <rPr>
        <sz val="10"/>
        <rFont val="宋体"/>
        <charset val="134"/>
      </rPr>
      <t>号</t>
    </r>
    <r>
      <rPr>
        <sz val="10"/>
        <rFont val="Times New Roman"/>
        <charset val="134"/>
      </rPr>
      <t>15.4</t>
    </r>
    <r>
      <rPr>
        <sz val="10"/>
        <rFont val="宋体"/>
        <charset val="134"/>
      </rPr>
      <t>千瓦分布式光伏发电项目</t>
    </r>
  </si>
  <si>
    <t>陈少相</t>
  </si>
  <si>
    <r>
      <rPr>
        <sz val="10"/>
        <rFont val="宋体"/>
        <charset val="134"/>
      </rPr>
      <t>陈少相佛山市顺德区杏坛镇南朗木棉西二街</t>
    </r>
    <r>
      <rPr>
        <sz val="10"/>
        <rFont val="Times New Roman"/>
        <charset val="134"/>
      </rPr>
      <t>9</t>
    </r>
    <r>
      <rPr>
        <sz val="10"/>
        <rFont val="宋体"/>
        <charset val="134"/>
      </rPr>
      <t>号</t>
    </r>
    <r>
      <rPr>
        <sz val="10"/>
        <rFont val="Times New Roman"/>
        <charset val="134"/>
      </rPr>
      <t>10.92</t>
    </r>
    <r>
      <rPr>
        <sz val="10"/>
        <rFont val="宋体"/>
        <charset val="134"/>
      </rPr>
      <t>千瓦分布式光伏发电项目</t>
    </r>
  </si>
  <si>
    <t>陈排醒</t>
  </si>
  <si>
    <r>
      <rPr>
        <sz val="10"/>
        <rFont val="宋体"/>
        <charset val="134"/>
      </rPr>
      <t>陈排醒佛山市顺德区杏坛镇马宁村委会会星街五巷</t>
    </r>
    <r>
      <rPr>
        <sz val="10"/>
        <rFont val="Times New Roman"/>
        <charset val="134"/>
      </rPr>
      <t>3</t>
    </r>
    <r>
      <rPr>
        <sz val="10"/>
        <rFont val="宋体"/>
        <charset val="134"/>
      </rPr>
      <t>号</t>
    </r>
    <r>
      <rPr>
        <sz val="10"/>
        <rFont val="Times New Roman"/>
        <charset val="134"/>
      </rPr>
      <t>12.47</t>
    </r>
    <r>
      <rPr>
        <sz val="10"/>
        <rFont val="宋体"/>
        <charset val="134"/>
      </rPr>
      <t>千瓦分布式光伏发电项目</t>
    </r>
  </si>
  <si>
    <t>陈瑞兼</t>
  </si>
  <si>
    <r>
      <rPr>
        <sz val="10"/>
        <rFont val="宋体"/>
        <charset val="134"/>
      </rPr>
      <t>陈瑞兼广东省佛山市顺德区杏坛镇吕地社区居委会永明路一街</t>
    </r>
    <r>
      <rPr>
        <sz val="10"/>
        <rFont val="Times New Roman"/>
        <charset val="134"/>
      </rPr>
      <t>6</t>
    </r>
    <r>
      <rPr>
        <sz val="10"/>
        <rFont val="宋体"/>
        <charset val="134"/>
      </rPr>
      <t>号</t>
    </r>
    <r>
      <rPr>
        <sz val="10"/>
        <rFont val="Times New Roman"/>
        <charset val="134"/>
      </rPr>
      <t>14.1</t>
    </r>
    <r>
      <rPr>
        <sz val="10"/>
        <rFont val="宋体"/>
        <charset val="134"/>
      </rPr>
      <t>千瓦分布式光伏发电项目</t>
    </r>
  </si>
  <si>
    <t>吕星华</t>
  </si>
  <si>
    <r>
      <rPr>
        <sz val="10"/>
        <rFont val="宋体"/>
        <charset val="134"/>
      </rPr>
      <t>吕星华佛山市顺德区杏坛镇光华村委会北华大道</t>
    </r>
    <r>
      <rPr>
        <sz val="10"/>
        <rFont val="Times New Roman"/>
        <charset val="134"/>
      </rPr>
      <t>16</t>
    </r>
    <r>
      <rPr>
        <sz val="10"/>
        <rFont val="宋体"/>
        <charset val="134"/>
      </rPr>
      <t>号之一</t>
    </r>
    <r>
      <rPr>
        <sz val="10"/>
        <rFont val="Times New Roman"/>
        <charset val="134"/>
      </rPr>
      <t>14.8</t>
    </r>
    <r>
      <rPr>
        <sz val="10"/>
        <rFont val="宋体"/>
        <charset val="134"/>
      </rPr>
      <t>千瓦分布式光伏发电项目</t>
    </r>
  </si>
  <si>
    <t>赵湛洪</t>
  </si>
  <si>
    <r>
      <rPr>
        <sz val="10"/>
        <rFont val="宋体"/>
        <charset val="134"/>
      </rPr>
      <t>赵湛洪广东省佛山市顺德区容桂骏业路新联坊</t>
    </r>
    <r>
      <rPr>
        <sz val="10"/>
        <rFont val="Times New Roman"/>
        <charset val="134"/>
      </rPr>
      <t>8</t>
    </r>
    <r>
      <rPr>
        <sz val="10"/>
        <rFont val="宋体"/>
        <charset val="134"/>
      </rPr>
      <t>号</t>
    </r>
    <r>
      <rPr>
        <sz val="10"/>
        <rFont val="Times New Roman"/>
        <charset val="134"/>
      </rPr>
      <t>13.34</t>
    </r>
    <r>
      <rPr>
        <sz val="10"/>
        <rFont val="宋体"/>
        <charset val="134"/>
      </rPr>
      <t>千瓦分布式光伏发电项目</t>
    </r>
  </si>
  <si>
    <t>梁富初</t>
  </si>
  <si>
    <r>
      <rPr>
        <sz val="10"/>
        <rFont val="宋体"/>
        <charset val="134"/>
      </rPr>
      <t>梁富初顺德区杏坛镇龙潭村委会大巷直街聚福巷</t>
    </r>
    <r>
      <rPr>
        <sz val="10"/>
        <rFont val="Times New Roman"/>
        <charset val="134"/>
      </rPr>
      <t>10</t>
    </r>
    <r>
      <rPr>
        <sz val="10"/>
        <rFont val="宋体"/>
        <charset val="134"/>
      </rPr>
      <t>号</t>
    </r>
    <r>
      <rPr>
        <sz val="10"/>
        <rFont val="Times New Roman"/>
        <charset val="134"/>
      </rPr>
      <t>11.07</t>
    </r>
    <r>
      <rPr>
        <sz val="10"/>
        <rFont val="宋体"/>
        <charset val="134"/>
      </rPr>
      <t>千瓦分布式光伏发电项目</t>
    </r>
  </si>
  <si>
    <t>郭培松</t>
  </si>
  <si>
    <r>
      <rPr>
        <sz val="10"/>
        <rFont val="宋体"/>
        <charset val="134"/>
      </rPr>
      <t>郭培松佛山市顺德区大良街道云路太艮小区东门中路</t>
    </r>
    <r>
      <rPr>
        <sz val="10"/>
        <rFont val="Times New Roman"/>
        <charset val="134"/>
      </rPr>
      <t>111</t>
    </r>
    <r>
      <rPr>
        <sz val="10"/>
        <rFont val="宋体"/>
        <charset val="134"/>
      </rPr>
      <t>号</t>
    </r>
    <r>
      <rPr>
        <sz val="10"/>
        <rFont val="Times New Roman"/>
        <charset val="134"/>
      </rPr>
      <t>11.92</t>
    </r>
    <r>
      <rPr>
        <sz val="10"/>
        <rFont val="宋体"/>
        <charset val="134"/>
      </rPr>
      <t>千瓦分布式光伏发电项目</t>
    </r>
  </si>
  <si>
    <t>谭素</t>
  </si>
  <si>
    <r>
      <rPr>
        <sz val="10"/>
        <rFont val="宋体"/>
        <charset val="134"/>
      </rPr>
      <t>谭素佛山市顺德区大良顺峰岭东路凯丽山庄</t>
    </r>
    <r>
      <rPr>
        <sz val="10"/>
        <rFont val="Times New Roman"/>
        <charset val="134"/>
      </rPr>
      <t>1</t>
    </r>
    <r>
      <rPr>
        <sz val="10"/>
        <rFont val="宋体"/>
        <charset val="134"/>
      </rPr>
      <t>区</t>
    </r>
    <r>
      <rPr>
        <sz val="10"/>
        <rFont val="Times New Roman"/>
        <charset val="134"/>
      </rPr>
      <t>2</t>
    </r>
    <r>
      <rPr>
        <sz val="10"/>
        <rFont val="宋体"/>
        <charset val="134"/>
      </rPr>
      <t>街</t>
    </r>
    <r>
      <rPr>
        <sz val="10"/>
        <rFont val="Times New Roman"/>
        <charset val="134"/>
      </rPr>
      <t>6</t>
    </r>
    <r>
      <rPr>
        <sz val="10"/>
        <rFont val="宋体"/>
        <charset val="134"/>
      </rPr>
      <t>号</t>
    </r>
    <r>
      <rPr>
        <sz val="10"/>
        <rFont val="Times New Roman"/>
        <charset val="134"/>
      </rPr>
      <t>6.36</t>
    </r>
    <r>
      <rPr>
        <sz val="10"/>
        <rFont val="宋体"/>
        <charset val="134"/>
      </rPr>
      <t>千瓦分布式光伏发电项目</t>
    </r>
  </si>
  <si>
    <t>梁小武</t>
  </si>
  <si>
    <r>
      <rPr>
        <sz val="10"/>
        <rFont val="宋体"/>
        <charset val="134"/>
      </rPr>
      <t>梁小武佛山市顺德区容桂街道翠竹中路花彩桥横</t>
    </r>
    <r>
      <rPr>
        <sz val="10"/>
        <rFont val="Times New Roman"/>
        <charset val="134"/>
      </rPr>
      <t>3</t>
    </r>
    <r>
      <rPr>
        <sz val="10"/>
        <rFont val="宋体"/>
        <charset val="134"/>
      </rPr>
      <t>巷</t>
    </r>
    <r>
      <rPr>
        <sz val="10"/>
        <rFont val="Times New Roman"/>
        <charset val="134"/>
      </rPr>
      <t>4</t>
    </r>
    <r>
      <rPr>
        <sz val="10"/>
        <rFont val="宋体"/>
        <charset val="134"/>
      </rPr>
      <t>号</t>
    </r>
    <r>
      <rPr>
        <sz val="10"/>
        <rFont val="Times New Roman"/>
        <charset val="134"/>
      </rPr>
      <t>16.96</t>
    </r>
    <r>
      <rPr>
        <sz val="10"/>
        <rFont val="宋体"/>
        <charset val="134"/>
      </rPr>
      <t>千瓦分布式光伏发电项目</t>
    </r>
  </si>
  <si>
    <t>梁巧玲</t>
  </si>
  <si>
    <r>
      <rPr>
        <sz val="10"/>
        <rFont val="宋体"/>
        <charset val="134"/>
      </rPr>
      <t>梁巧玲容桂海尾居委会汇昌街四巷</t>
    </r>
    <r>
      <rPr>
        <sz val="10"/>
        <rFont val="Times New Roman"/>
        <charset val="134"/>
      </rPr>
      <t>2</t>
    </r>
    <r>
      <rPr>
        <sz val="10"/>
        <rFont val="宋体"/>
        <charset val="134"/>
      </rPr>
      <t>号</t>
    </r>
    <r>
      <rPr>
        <sz val="10"/>
        <rFont val="Times New Roman"/>
        <charset val="134"/>
      </rPr>
      <t>7</t>
    </r>
    <r>
      <rPr>
        <sz val="10"/>
        <rFont val="宋体"/>
        <charset val="134"/>
      </rPr>
      <t>千瓦分布式光伏发电项目</t>
    </r>
  </si>
  <si>
    <t>冯国炯</t>
  </si>
  <si>
    <r>
      <rPr>
        <sz val="10"/>
        <rFont val="宋体"/>
        <charset val="134"/>
      </rPr>
      <t>冯国炯广东省佛山市顺德区乐从镇沙滘居委会东村新村南街</t>
    </r>
    <r>
      <rPr>
        <sz val="10"/>
        <rFont val="Times New Roman"/>
        <charset val="134"/>
      </rPr>
      <t>1</t>
    </r>
    <r>
      <rPr>
        <sz val="10"/>
        <rFont val="宋体"/>
        <charset val="134"/>
      </rPr>
      <t>号</t>
    </r>
    <r>
      <rPr>
        <sz val="10"/>
        <rFont val="Times New Roman"/>
        <charset val="134"/>
      </rPr>
      <t>21.83</t>
    </r>
    <r>
      <rPr>
        <sz val="10"/>
        <rFont val="宋体"/>
        <charset val="134"/>
      </rPr>
      <t>千瓦分布式光伏发电项目</t>
    </r>
  </si>
  <si>
    <t>黎知勇</t>
  </si>
  <si>
    <r>
      <rPr>
        <sz val="10"/>
        <rFont val="宋体"/>
        <charset val="134"/>
      </rPr>
      <t>黎知勇广东省佛山市顺德区乐从镇大罗村委会大社横街二巷</t>
    </r>
    <r>
      <rPr>
        <sz val="10"/>
        <rFont val="Times New Roman"/>
        <charset val="134"/>
      </rPr>
      <t>5</t>
    </r>
    <r>
      <rPr>
        <sz val="10"/>
        <rFont val="宋体"/>
        <charset val="134"/>
      </rPr>
      <t>号</t>
    </r>
    <r>
      <rPr>
        <sz val="10"/>
        <rFont val="Times New Roman"/>
        <charset val="134"/>
      </rPr>
      <t>6.72</t>
    </r>
    <r>
      <rPr>
        <sz val="10"/>
        <rFont val="宋体"/>
        <charset val="134"/>
      </rPr>
      <t>千瓦分布式光伏发电项目</t>
    </r>
  </si>
  <si>
    <t>马芷柔</t>
  </si>
  <si>
    <r>
      <rPr>
        <sz val="10"/>
        <rFont val="宋体"/>
        <charset val="134"/>
      </rPr>
      <t>马芷柔广东省佛山市顺德区乐从镇南村村委会大道</t>
    </r>
    <r>
      <rPr>
        <sz val="10"/>
        <rFont val="Times New Roman"/>
        <charset val="134"/>
      </rPr>
      <t>2</t>
    </r>
    <r>
      <rPr>
        <sz val="10"/>
        <rFont val="宋体"/>
        <charset val="134"/>
      </rPr>
      <t>号</t>
    </r>
    <r>
      <rPr>
        <sz val="10"/>
        <rFont val="Times New Roman"/>
        <charset val="134"/>
      </rPr>
      <t>5.7</t>
    </r>
    <r>
      <rPr>
        <sz val="10"/>
        <rFont val="宋体"/>
        <charset val="134"/>
      </rPr>
      <t>千瓦分布式光伏发电项目</t>
    </r>
  </si>
  <si>
    <t>马景辉</t>
  </si>
  <si>
    <t>冼永锦</t>
  </si>
  <si>
    <r>
      <rPr>
        <sz val="10"/>
        <rFont val="宋体"/>
        <charset val="134"/>
      </rPr>
      <t>冼永锦广东省佛山市顺德区乐从镇大罗村委会冼家进仕东街四巷</t>
    </r>
    <r>
      <rPr>
        <sz val="10"/>
        <rFont val="Times New Roman"/>
        <charset val="134"/>
      </rPr>
      <t>1</t>
    </r>
    <r>
      <rPr>
        <sz val="10"/>
        <rFont val="宋体"/>
        <charset val="134"/>
      </rPr>
      <t>号</t>
    </r>
    <r>
      <rPr>
        <sz val="10"/>
        <rFont val="Times New Roman"/>
        <charset val="134"/>
      </rPr>
      <t>7.84</t>
    </r>
    <r>
      <rPr>
        <sz val="10"/>
        <rFont val="宋体"/>
        <charset val="134"/>
      </rPr>
      <t>千瓦分布式光伏发电项目</t>
    </r>
  </si>
  <si>
    <t>陈秀霞</t>
  </si>
  <si>
    <r>
      <rPr>
        <sz val="10"/>
        <rFont val="宋体"/>
        <charset val="134"/>
      </rPr>
      <t>陈秀霞广东省佛山市顺德区乐从镇大闸村委会华湖大街</t>
    </r>
    <r>
      <rPr>
        <sz val="10"/>
        <rFont val="Times New Roman"/>
        <charset val="134"/>
      </rPr>
      <t>22</t>
    </r>
    <r>
      <rPr>
        <sz val="10"/>
        <rFont val="宋体"/>
        <charset val="134"/>
      </rPr>
      <t>号</t>
    </r>
    <r>
      <rPr>
        <sz val="10"/>
        <rFont val="Times New Roman"/>
        <charset val="134"/>
      </rPr>
      <t>10.92</t>
    </r>
    <r>
      <rPr>
        <sz val="10"/>
        <rFont val="宋体"/>
        <charset val="134"/>
      </rPr>
      <t>千瓦分布式光伏发电项目</t>
    </r>
  </si>
  <si>
    <t>岑绮雪</t>
  </si>
  <si>
    <r>
      <rPr>
        <sz val="10"/>
        <rFont val="宋体"/>
        <charset val="134"/>
      </rPr>
      <t>岑绮雪广东省佛山市顺德区乐从镇葛岸村村委会东区住宅新村仁德路六巷</t>
    </r>
    <r>
      <rPr>
        <sz val="10"/>
        <rFont val="Times New Roman"/>
        <charset val="134"/>
      </rPr>
      <t>5</t>
    </r>
    <r>
      <rPr>
        <sz val="10"/>
        <rFont val="宋体"/>
        <charset val="134"/>
      </rPr>
      <t>号</t>
    </r>
    <r>
      <rPr>
        <sz val="10"/>
        <rFont val="Times New Roman"/>
        <charset val="134"/>
      </rPr>
      <t>16.24</t>
    </r>
    <r>
      <rPr>
        <sz val="10"/>
        <rFont val="宋体"/>
        <charset val="134"/>
      </rPr>
      <t>千瓦分布式光伏发电项目</t>
    </r>
  </si>
  <si>
    <t>何杰辉</t>
  </si>
  <si>
    <r>
      <rPr>
        <sz val="10"/>
        <rFont val="宋体"/>
        <charset val="134"/>
      </rPr>
      <t>何杰辉广东省佛山市顺德区乐从镇乐从居委会荔南路四巷</t>
    </r>
    <r>
      <rPr>
        <sz val="10"/>
        <rFont val="Times New Roman"/>
        <charset val="134"/>
      </rPr>
      <t>3</t>
    </r>
    <r>
      <rPr>
        <sz val="10"/>
        <rFont val="宋体"/>
        <charset val="134"/>
      </rPr>
      <t>号</t>
    </r>
    <r>
      <rPr>
        <sz val="10"/>
        <rFont val="Times New Roman"/>
        <charset val="134"/>
      </rPr>
      <t>15.39</t>
    </r>
    <r>
      <rPr>
        <sz val="10"/>
        <rFont val="宋体"/>
        <charset val="134"/>
      </rPr>
      <t>千瓦分布式光伏发电项目</t>
    </r>
  </si>
  <si>
    <t>陈俊朗</t>
  </si>
  <si>
    <r>
      <rPr>
        <sz val="10"/>
        <rFont val="宋体"/>
        <charset val="134"/>
      </rPr>
      <t>陈俊朗广东省佛山市顺德区乐从镇大闸村委会叙龙大街</t>
    </r>
    <r>
      <rPr>
        <sz val="10"/>
        <rFont val="Times New Roman"/>
        <charset val="134"/>
      </rPr>
      <t>16</t>
    </r>
    <r>
      <rPr>
        <sz val="10"/>
        <rFont val="宋体"/>
        <charset val="134"/>
      </rPr>
      <t>号</t>
    </r>
    <r>
      <rPr>
        <sz val="10"/>
        <rFont val="Times New Roman"/>
        <charset val="134"/>
      </rPr>
      <t>26.79</t>
    </r>
    <r>
      <rPr>
        <sz val="10"/>
        <rFont val="宋体"/>
        <charset val="134"/>
      </rPr>
      <t>千瓦分布式光伏发电项目</t>
    </r>
  </si>
  <si>
    <t>李志刚</t>
  </si>
  <si>
    <r>
      <rPr>
        <sz val="10"/>
        <rFont val="宋体"/>
        <charset val="134"/>
      </rPr>
      <t>李志刚佛山市顺德区勒流镇南水村委会南兴北路</t>
    </r>
    <r>
      <rPr>
        <sz val="10"/>
        <rFont val="Times New Roman"/>
        <charset val="134"/>
      </rPr>
      <t>4</t>
    </r>
    <r>
      <rPr>
        <sz val="10"/>
        <rFont val="宋体"/>
        <charset val="134"/>
      </rPr>
      <t>号</t>
    </r>
    <r>
      <rPr>
        <sz val="10"/>
        <rFont val="Times New Roman"/>
        <charset val="134"/>
      </rPr>
      <t>12.37</t>
    </r>
    <r>
      <rPr>
        <sz val="10"/>
        <rFont val="宋体"/>
        <charset val="134"/>
      </rPr>
      <t>千瓦分布式光伏发电项目</t>
    </r>
  </si>
  <si>
    <t>伍瑞意</t>
  </si>
  <si>
    <r>
      <rPr>
        <sz val="10"/>
        <rFont val="宋体"/>
        <charset val="134"/>
      </rPr>
      <t>伍瑞意佛山市顺德区勒流街道东风村委会东风工业大道</t>
    </r>
    <r>
      <rPr>
        <sz val="10"/>
        <rFont val="Times New Roman"/>
        <charset val="134"/>
      </rPr>
      <t>257</t>
    </r>
    <r>
      <rPr>
        <sz val="10"/>
        <rFont val="宋体"/>
        <charset val="134"/>
      </rPr>
      <t>号之一</t>
    </r>
    <r>
      <rPr>
        <sz val="10"/>
        <rFont val="Times New Roman"/>
        <charset val="134"/>
      </rPr>
      <t>6.05</t>
    </r>
    <r>
      <rPr>
        <sz val="10"/>
        <rFont val="宋体"/>
        <charset val="134"/>
      </rPr>
      <t>千瓦分布式光伏发电项目</t>
    </r>
  </si>
  <si>
    <t>洪志雄</t>
  </si>
  <si>
    <r>
      <rPr>
        <sz val="10"/>
        <rFont val="宋体"/>
        <charset val="134"/>
      </rPr>
      <t>洪志雄佛山市顺德区勒流街道办事处新城社区居民委员会锦丰西路</t>
    </r>
    <r>
      <rPr>
        <sz val="10"/>
        <rFont val="Times New Roman"/>
        <charset val="134"/>
      </rPr>
      <t>12</t>
    </r>
    <r>
      <rPr>
        <sz val="10"/>
        <rFont val="宋体"/>
        <charset val="134"/>
      </rPr>
      <t>号</t>
    </r>
    <r>
      <rPr>
        <sz val="10"/>
        <rFont val="Times New Roman"/>
        <charset val="134"/>
      </rPr>
      <t>6.6</t>
    </r>
    <r>
      <rPr>
        <sz val="10"/>
        <rFont val="宋体"/>
        <charset val="134"/>
      </rPr>
      <t>千瓦分布式光伏发电项目</t>
    </r>
  </si>
  <si>
    <t>严伟镜</t>
  </si>
  <si>
    <r>
      <rPr>
        <sz val="10"/>
        <rFont val="宋体"/>
        <charset val="134"/>
      </rPr>
      <t>严伟镜佛山市顺德区伦教街道办事处荔村村委会丁字路大塘街</t>
    </r>
    <r>
      <rPr>
        <sz val="10"/>
        <rFont val="Times New Roman"/>
        <charset val="134"/>
      </rPr>
      <t>15</t>
    </r>
    <r>
      <rPr>
        <sz val="10"/>
        <rFont val="宋体"/>
        <charset val="134"/>
      </rPr>
      <t>号</t>
    </r>
    <r>
      <rPr>
        <sz val="10"/>
        <rFont val="Times New Roman"/>
        <charset val="134"/>
      </rPr>
      <t>8.55</t>
    </r>
    <r>
      <rPr>
        <sz val="10"/>
        <rFont val="宋体"/>
        <charset val="134"/>
      </rPr>
      <t>千瓦分布式光伏发电项目</t>
    </r>
  </si>
  <si>
    <t>吴华群</t>
  </si>
  <si>
    <r>
      <rPr>
        <sz val="10"/>
        <rFont val="宋体"/>
        <charset val="134"/>
      </rPr>
      <t>吴华群佛山市顺德区勒流街道大晚居委会联大西街</t>
    </r>
    <r>
      <rPr>
        <sz val="10"/>
        <rFont val="Times New Roman"/>
        <charset val="134"/>
      </rPr>
      <t>12</t>
    </r>
    <r>
      <rPr>
        <sz val="10"/>
        <rFont val="宋体"/>
        <charset val="134"/>
      </rPr>
      <t>号</t>
    </r>
    <r>
      <rPr>
        <sz val="10"/>
        <rFont val="Times New Roman"/>
        <charset val="134"/>
      </rPr>
      <t>11</t>
    </r>
    <r>
      <rPr>
        <sz val="10"/>
        <rFont val="宋体"/>
        <charset val="134"/>
      </rPr>
      <t>千瓦分布式光伏发电项目</t>
    </r>
  </si>
  <si>
    <t>梁发康</t>
  </si>
  <si>
    <r>
      <rPr>
        <sz val="10"/>
        <rFont val="宋体"/>
        <charset val="134"/>
      </rPr>
      <t>梁发康顺德容桂乐善丰顺中路</t>
    </r>
    <r>
      <rPr>
        <sz val="10"/>
        <rFont val="Times New Roman"/>
        <charset val="134"/>
      </rPr>
      <t>9</t>
    </r>
    <r>
      <rPr>
        <sz val="10"/>
        <rFont val="宋体"/>
        <charset val="134"/>
      </rPr>
      <t>巷</t>
    </r>
    <r>
      <rPr>
        <sz val="10"/>
        <rFont val="Times New Roman"/>
        <charset val="134"/>
      </rPr>
      <t>11</t>
    </r>
    <r>
      <rPr>
        <sz val="10"/>
        <rFont val="宋体"/>
        <charset val="134"/>
      </rPr>
      <t>号</t>
    </r>
    <r>
      <rPr>
        <sz val="10"/>
        <rFont val="Times New Roman"/>
        <charset val="134"/>
      </rPr>
      <t>7</t>
    </r>
    <r>
      <rPr>
        <sz val="10"/>
        <rFont val="宋体"/>
        <charset val="134"/>
      </rPr>
      <t>千瓦分布式光伏发电项目</t>
    </r>
  </si>
  <si>
    <t>梁耀文</t>
  </si>
  <si>
    <r>
      <rPr>
        <sz val="10"/>
        <rFont val="宋体"/>
        <charset val="134"/>
      </rPr>
      <t>梁耀文顺德区伦教街道永丰村委会年丰路</t>
    </r>
    <r>
      <rPr>
        <sz val="10"/>
        <rFont val="Times New Roman"/>
        <charset val="134"/>
      </rPr>
      <t>1</t>
    </r>
    <r>
      <rPr>
        <sz val="10"/>
        <rFont val="宋体"/>
        <charset val="134"/>
      </rPr>
      <t>号之一</t>
    </r>
    <r>
      <rPr>
        <sz val="10"/>
        <rFont val="Times New Roman"/>
        <charset val="134"/>
      </rPr>
      <t>5.04</t>
    </r>
    <r>
      <rPr>
        <sz val="10"/>
        <rFont val="宋体"/>
        <charset val="134"/>
      </rPr>
      <t>千瓦分布式光伏发电项目</t>
    </r>
  </si>
  <si>
    <t>郑健涛</t>
  </si>
  <si>
    <r>
      <rPr>
        <sz val="10"/>
        <rFont val="宋体"/>
        <charset val="134"/>
      </rPr>
      <t>郑健涛广东省佛山市顺德区北滘镇林头北村粮站街</t>
    </r>
    <r>
      <rPr>
        <sz val="10"/>
        <rFont val="Times New Roman"/>
        <charset val="134"/>
      </rPr>
      <t>48</t>
    </r>
    <r>
      <rPr>
        <sz val="10"/>
        <rFont val="宋体"/>
        <charset val="134"/>
      </rPr>
      <t>号</t>
    </r>
    <r>
      <rPr>
        <sz val="10"/>
        <rFont val="Times New Roman"/>
        <charset val="134"/>
      </rPr>
      <t>8</t>
    </r>
    <r>
      <rPr>
        <sz val="10"/>
        <rFont val="宋体"/>
        <charset val="134"/>
      </rPr>
      <t>千瓦分布式光伏发电项目</t>
    </r>
  </si>
  <si>
    <t>刘燕芬</t>
  </si>
  <si>
    <r>
      <rPr>
        <sz val="10"/>
        <rFont val="宋体"/>
        <charset val="134"/>
      </rPr>
      <t>刘燕芬佛山市顺德区勒流街道办事处上涌村委会昌平路</t>
    </r>
    <r>
      <rPr>
        <sz val="10"/>
        <rFont val="Times New Roman"/>
        <charset val="134"/>
      </rPr>
      <t>26</t>
    </r>
    <r>
      <rPr>
        <sz val="10"/>
        <rFont val="宋体"/>
        <charset val="134"/>
      </rPr>
      <t>号</t>
    </r>
    <r>
      <rPr>
        <sz val="10"/>
        <rFont val="Times New Roman"/>
        <charset val="134"/>
      </rPr>
      <t>20</t>
    </r>
    <r>
      <rPr>
        <sz val="10"/>
        <rFont val="宋体"/>
        <charset val="134"/>
      </rPr>
      <t>千瓦分布式光伏发电项目</t>
    </r>
  </si>
  <si>
    <t>郑军海</t>
  </si>
  <si>
    <r>
      <rPr>
        <sz val="10"/>
        <rFont val="宋体"/>
        <charset val="134"/>
      </rPr>
      <t>郑军海佛山市顺德区北滘镇林头社区居民会商业大道北十巷</t>
    </r>
    <r>
      <rPr>
        <sz val="10"/>
        <rFont val="Times New Roman"/>
        <charset val="134"/>
      </rPr>
      <t>1</t>
    </r>
    <r>
      <rPr>
        <sz val="10"/>
        <rFont val="宋体"/>
        <charset val="134"/>
      </rPr>
      <t>号</t>
    </r>
    <r>
      <rPr>
        <sz val="10"/>
        <rFont val="Times New Roman"/>
        <charset val="134"/>
      </rPr>
      <t>6</t>
    </r>
    <r>
      <rPr>
        <sz val="10"/>
        <rFont val="宋体"/>
        <charset val="134"/>
      </rPr>
      <t>千瓦分布式光伏发电项目</t>
    </r>
  </si>
  <si>
    <t>李少兰</t>
  </si>
  <si>
    <r>
      <rPr>
        <sz val="10"/>
        <rFont val="宋体"/>
        <charset val="134"/>
      </rPr>
      <t>李少兰顺德区容桂振华路东莘路四街</t>
    </r>
    <r>
      <rPr>
        <sz val="10"/>
        <rFont val="Times New Roman"/>
        <charset val="134"/>
      </rPr>
      <t>9</t>
    </r>
    <r>
      <rPr>
        <sz val="10"/>
        <rFont val="宋体"/>
        <charset val="134"/>
      </rPr>
      <t>号</t>
    </r>
    <r>
      <rPr>
        <sz val="10"/>
        <rFont val="Times New Roman"/>
        <charset val="134"/>
      </rPr>
      <t>15.12</t>
    </r>
    <r>
      <rPr>
        <sz val="10"/>
        <rFont val="宋体"/>
        <charset val="134"/>
      </rPr>
      <t>千瓦分布式光伏发电项目</t>
    </r>
  </si>
  <si>
    <t>李海英</t>
  </si>
  <si>
    <r>
      <rPr>
        <sz val="10"/>
        <rFont val="宋体"/>
        <charset val="134"/>
      </rPr>
      <t>李海英容桂振华居委会乐莘新村前街六巷</t>
    </r>
    <r>
      <rPr>
        <sz val="10"/>
        <rFont val="Times New Roman"/>
        <charset val="134"/>
      </rPr>
      <t>2</t>
    </r>
    <r>
      <rPr>
        <sz val="10"/>
        <rFont val="宋体"/>
        <charset val="134"/>
      </rPr>
      <t>号</t>
    </r>
    <r>
      <rPr>
        <sz val="10"/>
        <rFont val="Times New Roman"/>
        <charset val="134"/>
      </rPr>
      <t>10</t>
    </r>
    <r>
      <rPr>
        <sz val="10"/>
        <rFont val="宋体"/>
        <charset val="134"/>
      </rPr>
      <t>千瓦分布式光伏发电项目</t>
    </r>
  </si>
  <si>
    <t>邱运华</t>
  </si>
  <si>
    <r>
      <rPr>
        <sz val="10"/>
        <rFont val="宋体"/>
        <charset val="134"/>
      </rPr>
      <t>邱运华广东省佛山市顺德区容桂振华中兴大街五巷</t>
    </r>
    <r>
      <rPr>
        <sz val="10"/>
        <rFont val="Times New Roman"/>
        <charset val="134"/>
      </rPr>
      <t>2</t>
    </r>
    <r>
      <rPr>
        <sz val="10"/>
        <rFont val="宋体"/>
        <charset val="134"/>
      </rPr>
      <t>号之一</t>
    </r>
    <r>
      <rPr>
        <sz val="10"/>
        <rFont val="Times New Roman"/>
        <charset val="134"/>
      </rPr>
      <t>13</t>
    </r>
    <r>
      <rPr>
        <sz val="10"/>
        <rFont val="宋体"/>
        <charset val="134"/>
      </rPr>
      <t>千瓦分布式光伏发电项目</t>
    </r>
  </si>
  <si>
    <t>梁就开</t>
  </si>
  <si>
    <r>
      <rPr>
        <sz val="10"/>
        <rFont val="宋体"/>
        <charset val="134"/>
      </rPr>
      <t>梁就开顺德区容桂德胜居委会金晖四巷</t>
    </r>
    <r>
      <rPr>
        <sz val="10"/>
        <rFont val="Times New Roman"/>
        <charset val="134"/>
      </rPr>
      <t>10</t>
    </r>
    <r>
      <rPr>
        <sz val="10"/>
        <rFont val="宋体"/>
        <charset val="134"/>
      </rPr>
      <t>号</t>
    </r>
    <r>
      <rPr>
        <sz val="10"/>
        <rFont val="Times New Roman"/>
        <charset val="134"/>
      </rPr>
      <t>11.2</t>
    </r>
    <r>
      <rPr>
        <sz val="10"/>
        <rFont val="宋体"/>
        <charset val="134"/>
      </rPr>
      <t>千瓦分布式光伏发电项目</t>
    </r>
  </si>
  <si>
    <t>何赖基</t>
  </si>
  <si>
    <r>
      <rPr>
        <sz val="10"/>
        <rFont val="宋体"/>
        <charset val="134"/>
      </rPr>
      <t>何赖基广东省佛山市顺德区容桂街道办事处青华</t>
    </r>
    <r>
      <rPr>
        <sz val="10"/>
        <rFont val="Times New Roman"/>
        <charset val="134"/>
      </rPr>
      <t>3</t>
    </r>
    <r>
      <rPr>
        <sz val="10"/>
        <rFont val="宋体"/>
        <charset val="134"/>
      </rPr>
      <t>街</t>
    </r>
    <r>
      <rPr>
        <sz val="10"/>
        <rFont val="Times New Roman"/>
        <charset val="134"/>
      </rPr>
      <t>2</t>
    </r>
    <r>
      <rPr>
        <sz val="10"/>
        <rFont val="宋体"/>
        <charset val="134"/>
      </rPr>
      <t>巷</t>
    </r>
    <r>
      <rPr>
        <sz val="10"/>
        <rFont val="Times New Roman"/>
        <charset val="134"/>
      </rPr>
      <t>7</t>
    </r>
    <r>
      <rPr>
        <sz val="10"/>
        <rFont val="宋体"/>
        <charset val="134"/>
      </rPr>
      <t>号</t>
    </r>
    <r>
      <rPr>
        <sz val="10"/>
        <rFont val="Times New Roman"/>
        <charset val="134"/>
      </rPr>
      <t>21.28</t>
    </r>
    <r>
      <rPr>
        <sz val="10"/>
        <rFont val="宋体"/>
        <charset val="134"/>
      </rPr>
      <t>千瓦分布式光伏发电项目</t>
    </r>
  </si>
  <si>
    <t>梁志伟</t>
  </si>
  <si>
    <r>
      <rPr>
        <sz val="10"/>
        <rFont val="宋体"/>
        <charset val="134"/>
      </rPr>
      <t>梁志伟顺德容桂青华</t>
    </r>
    <r>
      <rPr>
        <sz val="10"/>
        <rFont val="Times New Roman"/>
        <charset val="134"/>
      </rPr>
      <t>3</t>
    </r>
    <r>
      <rPr>
        <sz val="10"/>
        <rFont val="宋体"/>
        <charset val="134"/>
      </rPr>
      <t>街</t>
    </r>
    <r>
      <rPr>
        <sz val="10"/>
        <rFont val="Times New Roman"/>
        <charset val="134"/>
      </rPr>
      <t>4</t>
    </r>
    <r>
      <rPr>
        <sz val="10"/>
        <rFont val="宋体"/>
        <charset val="134"/>
      </rPr>
      <t>巷</t>
    </r>
    <r>
      <rPr>
        <sz val="10"/>
        <rFont val="Times New Roman"/>
        <charset val="134"/>
      </rPr>
      <t>4</t>
    </r>
    <r>
      <rPr>
        <sz val="10"/>
        <rFont val="宋体"/>
        <charset val="134"/>
      </rPr>
      <t>号</t>
    </r>
    <r>
      <rPr>
        <sz val="10"/>
        <rFont val="Times New Roman"/>
        <charset val="134"/>
      </rPr>
      <t>14</t>
    </r>
    <r>
      <rPr>
        <sz val="10"/>
        <rFont val="宋体"/>
        <charset val="134"/>
      </rPr>
      <t>千瓦分布式光伏发电项目</t>
    </r>
  </si>
  <si>
    <t>罗裕强</t>
  </si>
  <si>
    <r>
      <rPr>
        <sz val="10"/>
        <rFont val="宋体"/>
        <charset val="134"/>
      </rPr>
      <t>罗裕强佛山市顺德区勒流街道黄连居委会勒连东路</t>
    </r>
    <r>
      <rPr>
        <sz val="10"/>
        <rFont val="Times New Roman"/>
        <charset val="134"/>
      </rPr>
      <t>18</t>
    </r>
    <r>
      <rPr>
        <sz val="10"/>
        <rFont val="宋体"/>
        <charset val="134"/>
      </rPr>
      <t>号</t>
    </r>
    <r>
      <rPr>
        <sz val="10"/>
        <rFont val="Times New Roman"/>
        <charset val="134"/>
      </rPr>
      <t>8.55</t>
    </r>
    <r>
      <rPr>
        <sz val="10"/>
        <rFont val="宋体"/>
        <charset val="134"/>
      </rPr>
      <t>千瓦分布式光伏发电项目</t>
    </r>
  </si>
  <si>
    <t>何伟波</t>
  </si>
  <si>
    <r>
      <rPr>
        <sz val="10"/>
        <rFont val="宋体"/>
        <charset val="134"/>
      </rPr>
      <t>何伟波顺德区容桂四基竹山新村观云街六巷</t>
    </r>
    <r>
      <rPr>
        <sz val="10"/>
        <rFont val="Times New Roman"/>
        <charset val="134"/>
      </rPr>
      <t>6</t>
    </r>
    <r>
      <rPr>
        <sz val="10"/>
        <rFont val="宋体"/>
        <charset val="134"/>
      </rPr>
      <t>号</t>
    </r>
    <r>
      <rPr>
        <sz val="10"/>
        <rFont val="Times New Roman"/>
        <charset val="134"/>
      </rPr>
      <t>5.6</t>
    </r>
    <r>
      <rPr>
        <sz val="10"/>
        <rFont val="宋体"/>
        <charset val="134"/>
      </rPr>
      <t>千瓦分布式光伏发电项目</t>
    </r>
  </si>
  <si>
    <t>梁兆煊</t>
  </si>
  <si>
    <r>
      <rPr>
        <sz val="10"/>
        <rFont val="宋体"/>
        <charset val="134"/>
      </rPr>
      <t>梁兆煊伦教街道办事处常教社区居民委员会康乐路康乐街</t>
    </r>
    <r>
      <rPr>
        <sz val="10"/>
        <rFont val="Times New Roman"/>
        <charset val="134"/>
      </rPr>
      <t>33</t>
    </r>
    <r>
      <rPr>
        <sz val="10"/>
        <rFont val="宋体"/>
        <charset val="134"/>
      </rPr>
      <t>号</t>
    </r>
    <r>
      <rPr>
        <sz val="10"/>
        <rFont val="Times New Roman"/>
        <charset val="134"/>
      </rPr>
      <t>6</t>
    </r>
    <r>
      <rPr>
        <sz val="10"/>
        <rFont val="宋体"/>
        <charset val="134"/>
      </rPr>
      <t>千瓦分布式光伏发电项目</t>
    </r>
  </si>
  <si>
    <t>叶国辉</t>
  </si>
  <si>
    <r>
      <rPr>
        <sz val="10"/>
        <rFont val="宋体"/>
        <charset val="134"/>
      </rPr>
      <t>叶国辉佛山市顺德区陈村镇勒竹社区居民委员会云贵路</t>
    </r>
    <r>
      <rPr>
        <sz val="10"/>
        <rFont val="Times New Roman"/>
        <charset val="134"/>
      </rPr>
      <t>10</t>
    </r>
    <r>
      <rPr>
        <sz val="10"/>
        <rFont val="宋体"/>
        <charset val="134"/>
      </rPr>
      <t>号</t>
    </r>
    <r>
      <rPr>
        <sz val="10"/>
        <rFont val="Times New Roman"/>
        <charset val="134"/>
      </rPr>
      <t>5</t>
    </r>
    <r>
      <rPr>
        <sz val="10"/>
        <rFont val="宋体"/>
        <charset val="134"/>
      </rPr>
      <t>千瓦分布式光伏发电项目</t>
    </r>
  </si>
  <si>
    <t>蔡小甜</t>
  </si>
  <si>
    <r>
      <rPr>
        <sz val="10"/>
        <rFont val="宋体"/>
        <charset val="134"/>
      </rPr>
      <t>蔡小甜广东省佛山市顺德区大良街道办事处逢沙村委会逢顺街</t>
    </r>
    <r>
      <rPr>
        <sz val="10"/>
        <rFont val="Times New Roman"/>
        <charset val="134"/>
      </rPr>
      <t>13</t>
    </r>
    <r>
      <rPr>
        <sz val="10"/>
        <rFont val="宋体"/>
        <charset val="134"/>
      </rPr>
      <t>号</t>
    </r>
    <r>
      <rPr>
        <sz val="10"/>
        <rFont val="Times New Roman"/>
        <charset val="134"/>
      </rPr>
      <t>8.76</t>
    </r>
    <r>
      <rPr>
        <sz val="10"/>
        <rFont val="宋体"/>
        <charset val="134"/>
      </rPr>
      <t>千瓦分布式光伏发电项目</t>
    </r>
  </si>
  <si>
    <t>岑汉杰</t>
  </si>
  <si>
    <r>
      <rPr>
        <sz val="10"/>
        <rFont val="宋体"/>
        <charset val="134"/>
      </rPr>
      <t>岑汉杰顺德容桂华茂路</t>
    </r>
    <r>
      <rPr>
        <sz val="10"/>
        <rFont val="Times New Roman"/>
        <charset val="134"/>
      </rPr>
      <t>1</t>
    </r>
    <r>
      <rPr>
        <sz val="10"/>
        <rFont val="宋体"/>
        <charset val="134"/>
      </rPr>
      <t>街</t>
    </r>
    <r>
      <rPr>
        <sz val="10"/>
        <rFont val="Times New Roman"/>
        <charset val="134"/>
      </rPr>
      <t>12</t>
    </r>
    <r>
      <rPr>
        <sz val="10"/>
        <rFont val="宋体"/>
        <charset val="134"/>
      </rPr>
      <t>号</t>
    </r>
    <r>
      <rPr>
        <sz val="10"/>
        <rFont val="Times New Roman"/>
        <charset val="134"/>
      </rPr>
      <t>15.39</t>
    </r>
    <r>
      <rPr>
        <sz val="10"/>
        <rFont val="宋体"/>
        <charset val="134"/>
      </rPr>
      <t>千瓦分布式光伏发电项目</t>
    </r>
  </si>
  <si>
    <t>朱彩凤</t>
  </si>
  <si>
    <r>
      <rPr>
        <sz val="10"/>
        <rFont val="宋体"/>
        <charset val="134"/>
      </rPr>
      <t>朱彩凤佛山市顺德区勒流街道龙眼村委会伦桂路</t>
    </r>
    <r>
      <rPr>
        <sz val="10"/>
        <rFont val="Times New Roman"/>
        <charset val="134"/>
      </rPr>
      <t>1</t>
    </r>
    <r>
      <rPr>
        <sz val="10"/>
        <rFont val="宋体"/>
        <charset val="134"/>
      </rPr>
      <t>号博澳城愉景湾</t>
    </r>
    <r>
      <rPr>
        <sz val="10"/>
        <rFont val="Times New Roman"/>
        <charset val="134"/>
      </rPr>
      <t>81</t>
    </r>
    <r>
      <rPr>
        <sz val="10"/>
        <rFont val="宋体"/>
        <charset val="134"/>
      </rPr>
      <t>号</t>
    </r>
    <r>
      <rPr>
        <sz val="10"/>
        <rFont val="Times New Roman"/>
        <charset val="134"/>
      </rPr>
      <t>7.98</t>
    </r>
    <r>
      <rPr>
        <sz val="10"/>
        <rFont val="宋体"/>
        <charset val="134"/>
      </rPr>
      <t>千瓦分布式光伏发电项目</t>
    </r>
  </si>
  <si>
    <t>梁淑萍</t>
  </si>
  <si>
    <r>
      <rPr>
        <sz val="10"/>
        <rFont val="宋体"/>
        <charset val="134"/>
      </rPr>
      <t>梁淑萍顺德区容桂南源路南街</t>
    </r>
    <r>
      <rPr>
        <sz val="10"/>
        <rFont val="Times New Roman"/>
        <charset val="134"/>
      </rPr>
      <t>3</t>
    </r>
    <r>
      <rPr>
        <sz val="10"/>
        <rFont val="宋体"/>
        <charset val="134"/>
      </rPr>
      <t>巷</t>
    </r>
    <r>
      <rPr>
        <sz val="10"/>
        <rFont val="Times New Roman"/>
        <charset val="134"/>
      </rPr>
      <t>16</t>
    </r>
    <r>
      <rPr>
        <sz val="10"/>
        <rFont val="宋体"/>
        <charset val="134"/>
      </rPr>
      <t>号</t>
    </r>
    <r>
      <rPr>
        <sz val="10"/>
        <rFont val="Times New Roman"/>
        <charset val="134"/>
      </rPr>
      <t>9.975</t>
    </r>
    <r>
      <rPr>
        <sz val="10"/>
        <rFont val="宋体"/>
        <charset val="134"/>
      </rPr>
      <t>千瓦分布式光伏发电项目</t>
    </r>
  </si>
  <si>
    <t>吕赋恩</t>
  </si>
  <si>
    <r>
      <rPr>
        <sz val="10"/>
        <rFont val="宋体"/>
        <charset val="134"/>
      </rPr>
      <t>吕赋恩佛山市顺德区杏坛镇吕地居委会西元狮子巷</t>
    </r>
    <r>
      <rPr>
        <sz val="10"/>
        <rFont val="Times New Roman"/>
        <charset val="134"/>
      </rPr>
      <t>4</t>
    </r>
    <r>
      <rPr>
        <sz val="10"/>
        <rFont val="宋体"/>
        <charset val="134"/>
      </rPr>
      <t>号</t>
    </r>
    <r>
      <rPr>
        <sz val="10"/>
        <rFont val="Times New Roman"/>
        <charset val="134"/>
      </rPr>
      <t>20</t>
    </r>
    <r>
      <rPr>
        <sz val="10"/>
        <rFont val="宋体"/>
        <charset val="134"/>
      </rPr>
      <t>千瓦分布式光伏发电项目</t>
    </r>
  </si>
  <si>
    <t>梁婵颜</t>
  </si>
  <si>
    <r>
      <rPr>
        <sz val="10"/>
        <rFont val="宋体"/>
        <charset val="134"/>
      </rPr>
      <t>梁婵颜广东省佛山市顺德区容桂红旗竹山新村瑞云街六巷</t>
    </r>
    <r>
      <rPr>
        <sz val="10"/>
        <rFont val="Times New Roman"/>
        <charset val="134"/>
      </rPr>
      <t>1</t>
    </r>
    <r>
      <rPr>
        <sz val="10"/>
        <rFont val="宋体"/>
        <charset val="134"/>
      </rPr>
      <t>号</t>
    </r>
    <r>
      <rPr>
        <sz val="10"/>
        <rFont val="Times New Roman"/>
        <charset val="134"/>
      </rPr>
      <t>7.4</t>
    </r>
    <r>
      <rPr>
        <sz val="10"/>
        <rFont val="宋体"/>
        <charset val="134"/>
      </rPr>
      <t>千瓦分布式光伏发电项目</t>
    </r>
  </si>
  <si>
    <t>马锡朋</t>
  </si>
  <si>
    <r>
      <rPr>
        <sz val="10"/>
        <rFont val="宋体"/>
        <charset val="134"/>
      </rPr>
      <t>马锡朋容桂四基华基路</t>
    </r>
    <r>
      <rPr>
        <sz val="10"/>
        <rFont val="Times New Roman"/>
        <charset val="134"/>
      </rPr>
      <t>69</t>
    </r>
    <r>
      <rPr>
        <sz val="10"/>
        <rFont val="宋体"/>
        <charset val="134"/>
      </rPr>
      <t>号</t>
    </r>
    <r>
      <rPr>
        <sz val="10"/>
        <rFont val="Times New Roman"/>
        <charset val="134"/>
      </rPr>
      <t>7.12</t>
    </r>
    <r>
      <rPr>
        <sz val="10"/>
        <rFont val="宋体"/>
        <charset val="134"/>
      </rPr>
      <t>千瓦分布式光伏发电项目</t>
    </r>
  </si>
  <si>
    <r>
      <rPr>
        <sz val="10"/>
        <rFont val="宋体"/>
        <charset val="134"/>
      </rPr>
      <t>郭志勇广东省佛山市顺德区陈村镇赤花社区居委会吴家围东区三巷</t>
    </r>
    <r>
      <rPr>
        <sz val="10"/>
        <rFont val="Times New Roman"/>
        <charset val="134"/>
      </rPr>
      <t>9</t>
    </r>
    <r>
      <rPr>
        <sz val="10"/>
        <rFont val="宋体"/>
        <charset val="134"/>
      </rPr>
      <t>号</t>
    </r>
    <r>
      <rPr>
        <sz val="10"/>
        <rFont val="Times New Roman"/>
        <charset val="134"/>
      </rPr>
      <t>22.33</t>
    </r>
    <r>
      <rPr>
        <sz val="10"/>
        <rFont val="宋体"/>
        <charset val="134"/>
      </rPr>
      <t>千瓦分布式光伏发电项目</t>
    </r>
    <r>
      <rPr>
        <sz val="10"/>
        <rFont val="Times New Roman"/>
        <charset val="134"/>
      </rPr>
      <t xml:space="preserve">
</t>
    </r>
  </si>
  <si>
    <t>梁炳松</t>
  </si>
  <si>
    <r>
      <rPr>
        <sz val="10"/>
        <rFont val="宋体"/>
        <charset val="134"/>
      </rPr>
      <t>梁炳松广东省佛山市顺德区陈村镇赤花社区居委会吴家围东区三巷</t>
    </r>
    <r>
      <rPr>
        <sz val="10"/>
        <rFont val="Times New Roman"/>
        <charset val="134"/>
      </rPr>
      <t>15</t>
    </r>
    <r>
      <rPr>
        <sz val="10"/>
        <rFont val="宋体"/>
        <charset val="134"/>
      </rPr>
      <t>号</t>
    </r>
    <r>
      <rPr>
        <sz val="10"/>
        <rFont val="Times New Roman"/>
        <charset val="134"/>
      </rPr>
      <t>13.92</t>
    </r>
    <r>
      <rPr>
        <sz val="10"/>
        <rFont val="宋体"/>
        <charset val="134"/>
      </rPr>
      <t>千瓦分布式光伏发电项目</t>
    </r>
  </si>
  <si>
    <t>梁建华</t>
  </si>
  <si>
    <r>
      <rPr>
        <sz val="10"/>
        <rFont val="宋体"/>
        <charset val="134"/>
      </rPr>
      <t>梁建华佛山市顺德区陈村镇赤社区居民委员会赤花吴家围东区三巷</t>
    </r>
    <r>
      <rPr>
        <sz val="10"/>
        <rFont val="Times New Roman"/>
        <charset val="134"/>
      </rPr>
      <t>18</t>
    </r>
    <r>
      <rPr>
        <sz val="10"/>
        <rFont val="宋体"/>
        <charset val="134"/>
      </rPr>
      <t>号</t>
    </r>
    <r>
      <rPr>
        <sz val="10"/>
        <rFont val="Times New Roman"/>
        <charset val="134"/>
      </rPr>
      <t>13.92</t>
    </r>
    <r>
      <rPr>
        <sz val="10"/>
        <rFont val="宋体"/>
        <charset val="134"/>
      </rPr>
      <t>千瓦分布式光伏发电项目</t>
    </r>
  </si>
  <si>
    <t>郭志江</t>
  </si>
  <si>
    <r>
      <rPr>
        <sz val="10"/>
        <rFont val="宋体"/>
        <charset val="134"/>
      </rPr>
      <t>郭志江佛山市顺德区陈村镇赤花社区居民委员吴家围南区六巷</t>
    </r>
    <r>
      <rPr>
        <sz val="10"/>
        <rFont val="Times New Roman"/>
        <charset val="134"/>
      </rPr>
      <t>1</t>
    </r>
    <r>
      <rPr>
        <sz val="10"/>
        <rFont val="宋体"/>
        <charset val="134"/>
      </rPr>
      <t>号</t>
    </r>
    <r>
      <rPr>
        <sz val="10"/>
        <rFont val="Times New Roman"/>
        <charset val="134"/>
      </rPr>
      <t>15.3</t>
    </r>
    <r>
      <rPr>
        <sz val="10"/>
        <rFont val="宋体"/>
        <charset val="134"/>
      </rPr>
      <t>千瓦分布式光伏发电项目</t>
    </r>
  </si>
  <si>
    <t>梁俊丰</t>
  </si>
  <si>
    <r>
      <rPr>
        <sz val="10"/>
        <rFont val="宋体"/>
        <charset val="134"/>
      </rPr>
      <t>梁俊丰佛山市顺德区陈村镇赤花社区居民委员会吴家围中路</t>
    </r>
    <r>
      <rPr>
        <sz val="10"/>
        <rFont val="Times New Roman"/>
        <charset val="134"/>
      </rPr>
      <t>25</t>
    </r>
    <r>
      <rPr>
        <sz val="10"/>
        <rFont val="宋体"/>
        <charset val="134"/>
      </rPr>
      <t>号</t>
    </r>
    <r>
      <rPr>
        <sz val="10"/>
        <rFont val="Times New Roman"/>
        <charset val="134"/>
      </rPr>
      <t>13.34</t>
    </r>
    <r>
      <rPr>
        <sz val="10"/>
        <rFont val="宋体"/>
        <charset val="134"/>
      </rPr>
      <t>千瓦分布式光伏发电项目</t>
    </r>
  </si>
  <si>
    <t>莫洁玲</t>
  </si>
  <si>
    <r>
      <rPr>
        <sz val="10"/>
        <rFont val="宋体"/>
        <charset val="134"/>
      </rPr>
      <t>莫洁玲容桂卫红居委会立新路</t>
    </r>
    <r>
      <rPr>
        <sz val="10"/>
        <rFont val="Times New Roman"/>
        <charset val="134"/>
      </rPr>
      <t>172</t>
    </r>
    <r>
      <rPr>
        <sz val="10"/>
        <rFont val="宋体"/>
        <charset val="134"/>
      </rPr>
      <t>号</t>
    </r>
    <r>
      <rPr>
        <sz val="10"/>
        <rFont val="Times New Roman"/>
        <charset val="134"/>
      </rPr>
      <t>15.08</t>
    </r>
    <r>
      <rPr>
        <sz val="10"/>
        <rFont val="宋体"/>
        <charset val="134"/>
      </rPr>
      <t>千瓦分布式光伏发电项目</t>
    </r>
  </si>
  <si>
    <t>周淑秋</t>
  </si>
  <si>
    <r>
      <rPr>
        <sz val="10"/>
        <rFont val="宋体"/>
        <charset val="134"/>
      </rPr>
      <t>周淑秋佛山市顺德区陈村镇勒竹社区居民委员会金华路石街巷</t>
    </r>
    <r>
      <rPr>
        <sz val="10"/>
        <rFont val="Times New Roman"/>
        <charset val="134"/>
      </rPr>
      <t>52</t>
    </r>
    <r>
      <rPr>
        <sz val="10"/>
        <rFont val="宋体"/>
        <charset val="134"/>
      </rPr>
      <t>号</t>
    </r>
    <r>
      <rPr>
        <sz val="10"/>
        <rFont val="Times New Roman"/>
        <charset val="134"/>
      </rPr>
      <t>10.2</t>
    </r>
    <r>
      <rPr>
        <sz val="10"/>
        <rFont val="宋体"/>
        <charset val="134"/>
      </rPr>
      <t>千瓦分布式光伏发电项目</t>
    </r>
  </si>
  <si>
    <t>黄珍珍</t>
  </si>
  <si>
    <r>
      <rPr>
        <sz val="10"/>
        <rFont val="宋体"/>
        <charset val="134"/>
      </rPr>
      <t>黄珍珍容桂街道办事处德胜社区居委会容奇大道东</t>
    </r>
    <r>
      <rPr>
        <sz val="10"/>
        <rFont val="Times New Roman"/>
        <charset val="134"/>
      </rPr>
      <t>35</t>
    </r>
    <r>
      <rPr>
        <sz val="10"/>
        <rFont val="宋体"/>
        <charset val="134"/>
      </rPr>
      <t>号水悦云天花园</t>
    </r>
    <r>
      <rPr>
        <sz val="10"/>
        <rFont val="Times New Roman"/>
        <charset val="134"/>
      </rPr>
      <t>29</t>
    </r>
    <r>
      <rPr>
        <sz val="10"/>
        <rFont val="宋体"/>
        <charset val="134"/>
      </rPr>
      <t>号楼</t>
    </r>
    <r>
      <rPr>
        <sz val="10"/>
        <rFont val="Times New Roman"/>
        <charset val="134"/>
      </rPr>
      <t>102</t>
    </r>
    <r>
      <rPr>
        <sz val="10"/>
        <rFont val="宋体"/>
        <charset val="134"/>
      </rPr>
      <t>号</t>
    </r>
    <r>
      <rPr>
        <sz val="10"/>
        <rFont val="Times New Roman"/>
        <charset val="134"/>
      </rPr>
      <t>9.45</t>
    </r>
    <r>
      <rPr>
        <sz val="10"/>
        <rFont val="宋体"/>
        <charset val="134"/>
      </rPr>
      <t>千瓦分布式光伏发电项目</t>
    </r>
  </si>
  <si>
    <t>陈爱明</t>
  </si>
  <si>
    <r>
      <rPr>
        <sz val="10"/>
        <rFont val="宋体"/>
        <charset val="134"/>
      </rPr>
      <t>陈爱明容桂德胜容奇大道东</t>
    </r>
    <r>
      <rPr>
        <sz val="10"/>
        <rFont val="Times New Roman"/>
        <charset val="134"/>
      </rPr>
      <t>39</t>
    </r>
    <r>
      <rPr>
        <sz val="10"/>
        <rFont val="宋体"/>
        <charset val="134"/>
      </rPr>
      <t>号骏景金晖花园二期之二</t>
    </r>
    <r>
      <rPr>
        <sz val="10"/>
        <rFont val="Times New Roman"/>
        <charset val="134"/>
      </rPr>
      <t>253#</t>
    </r>
    <r>
      <rPr>
        <sz val="10"/>
        <rFont val="宋体"/>
        <charset val="134"/>
      </rPr>
      <t>住宅</t>
    </r>
    <r>
      <rPr>
        <sz val="10"/>
        <rFont val="Times New Roman"/>
        <charset val="134"/>
      </rPr>
      <t>(</t>
    </r>
    <r>
      <rPr>
        <sz val="10"/>
        <rFont val="宋体"/>
        <charset val="134"/>
      </rPr>
      <t>二</t>
    </r>
    <r>
      <rPr>
        <sz val="10"/>
        <rFont val="Times New Roman"/>
        <charset val="134"/>
      </rPr>
      <t>-</t>
    </r>
    <r>
      <rPr>
        <sz val="10"/>
        <rFont val="宋体"/>
        <charset val="134"/>
      </rPr>
      <t>六层</t>
    </r>
    <r>
      <rPr>
        <sz val="10"/>
        <rFont val="Times New Roman"/>
        <charset val="134"/>
      </rPr>
      <t>)5.4</t>
    </r>
    <r>
      <rPr>
        <sz val="10"/>
        <rFont val="宋体"/>
        <charset val="134"/>
      </rPr>
      <t>千瓦分布式光伏发电项目</t>
    </r>
  </si>
  <si>
    <t>张淑兰</t>
  </si>
  <si>
    <r>
      <rPr>
        <sz val="10"/>
        <rFont val="宋体"/>
        <charset val="134"/>
      </rPr>
      <t>张淑兰容桂华口华城路二街</t>
    </r>
    <r>
      <rPr>
        <sz val="10"/>
        <rFont val="Times New Roman"/>
        <charset val="134"/>
      </rPr>
      <t>8</t>
    </r>
    <r>
      <rPr>
        <sz val="10"/>
        <rFont val="宋体"/>
        <charset val="134"/>
      </rPr>
      <t>号</t>
    </r>
    <r>
      <rPr>
        <sz val="10"/>
        <rFont val="Times New Roman"/>
        <charset val="134"/>
      </rPr>
      <t>9.72</t>
    </r>
    <r>
      <rPr>
        <sz val="10"/>
        <rFont val="宋体"/>
        <charset val="134"/>
      </rPr>
      <t>千瓦分布式光伏发电项目</t>
    </r>
  </si>
  <si>
    <t>黄新和</t>
  </si>
  <si>
    <r>
      <rPr>
        <sz val="10"/>
        <rFont val="宋体"/>
        <charset val="134"/>
      </rPr>
      <t>黄新和容桂德胜容奇大道东</t>
    </r>
    <r>
      <rPr>
        <sz val="10"/>
        <rFont val="Times New Roman"/>
        <charset val="134"/>
      </rPr>
      <t>39</t>
    </r>
    <r>
      <rPr>
        <sz val="10"/>
        <rFont val="宋体"/>
        <charset val="134"/>
      </rPr>
      <t>号骏景金晖花园二期之二</t>
    </r>
    <r>
      <rPr>
        <sz val="10"/>
        <rFont val="Times New Roman"/>
        <charset val="134"/>
      </rPr>
      <t>252#</t>
    </r>
    <r>
      <rPr>
        <sz val="10"/>
        <rFont val="宋体"/>
        <charset val="134"/>
      </rPr>
      <t>住宅（二</t>
    </r>
    <r>
      <rPr>
        <sz val="10"/>
        <rFont val="Times New Roman"/>
        <charset val="134"/>
      </rPr>
      <t>-</t>
    </r>
    <r>
      <rPr>
        <sz val="10"/>
        <rFont val="宋体"/>
        <charset val="134"/>
      </rPr>
      <t>六层）</t>
    </r>
    <r>
      <rPr>
        <sz val="10"/>
        <rFont val="Times New Roman"/>
        <charset val="134"/>
      </rPr>
      <t>5.04</t>
    </r>
    <r>
      <rPr>
        <sz val="10"/>
        <rFont val="宋体"/>
        <charset val="134"/>
      </rPr>
      <t>千瓦分布式光伏发电项目</t>
    </r>
  </si>
  <si>
    <t>邓淑燕</t>
  </si>
  <si>
    <r>
      <rPr>
        <sz val="10"/>
        <rFont val="宋体"/>
        <charset val="134"/>
      </rPr>
      <t>邓淑燕广东省佛山市顺德区乐从镇沙边村庙边圹大道西二巷</t>
    </r>
    <r>
      <rPr>
        <sz val="10"/>
        <rFont val="Times New Roman"/>
        <charset val="134"/>
      </rPr>
      <t>1</t>
    </r>
    <r>
      <rPr>
        <sz val="10"/>
        <rFont val="宋体"/>
        <charset val="134"/>
      </rPr>
      <t>号</t>
    </r>
    <r>
      <rPr>
        <sz val="10"/>
        <rFont val="Times New Roman"/>
        <charset val="134"/>
      </rPr>
      <t>5.6</t>
    </r>
    <r>
      <rPr>
        <sz val="10"/>
        <rFont val="宋体"/>
        <charset val="134"/>
      </rPr>
      <t>千瓦分布式光伏发电项目</t>
    </r>
  </si>
  <si>
    <t>梁永祥</t>
  </si>
  <si>
    <r>
      <rPr>
        <sz val="10"/>
        <rFont val="宋体"/>
        <charset val="134"/>
      </rPr>
      <t>梁永祥容桂容奇大道东</t>
    </r>
    <r>
      <rPr>
        <sz val="10"/>
        <rFont val="Times New Roman"/>
        <charset val="134"/>
      </rPr>
      <t>35</t>
    </r>
    <r>
      <rPr>
        <sz val="10"/>
        <rFont val="宋体"/>
        <charset val="134"/>
      </rPr>
      <t>号水悦云天花园</t>
    </r>
    <r>
      <rPr>
        <sz val="10"/>
        <rFont val="Times New Roman"/>
        <charset val="134"/>
      </rPr>
      <t>26</t>
    </r>
    <r>
      <rPr>
        <sz val="10"/>
        <rFont val="宋体"/>
        <charset val="134"/>
      </rPr>
      <t>号楼</t>
    </r>
    <r>
      <rPr>
        <sz val="10"/>
        <rFont val="Times New Roman"/>
        <charset val="134"/>
      </rPr>
      <t>101 4.32</t>
    </r>
    <r>
      <rPr>
        <sz val="10"/>
        <rFont val="宋体"/>
        <charset val="134"/>
      </rPr>
      <t>千瓦分布式光伏发电项目</t>
    </r>
  </si>
  <si>
    <t>黄爱娟</t>
  </si>
  <si>
    <r>
      <rPr>
        <sz val="10"/>
        <rFont val="宋体"/>
        <charset val="134"/>
      </rPr>
      <t>黄爱娟广东省佛山市顺德区容桂幸福汇贤街十四巷</t>
    </r>
    <r>
      <rPr>
        <sz val="10"/>
        <rFont val="Times New Roman"/>
        <charset val="134"/>
      </rPr>
      <t>2</t>
    </r>
    <r>
      <rPr>
        <sz val="10"/>
        <rFont val="宋体"/>
        <charset val="134"/>
      </rPr>
      <t>号</t>
    </r>
    <r>
      <rPr>
        <sz val="10"/>
        <rFont val="Times New Roman"/>
        <charset val="134"/>
      </rPr>
      <t>20.16</t>
    </r>
    <r>
      <rPr>
        <sz val="10"/>
        <rFont val="宋体"/>
        <charset val="134"/>
      </rPr>
      <t>千瓦分布式光伏发电项目</t>
    </r>
  </si>
  <si>
    <t>林垣业</t>
  </si>
  <si>
    <r>
      <rPr>
        <sz val="10"/>
        <rFont val="宋体"/>
        <charset val="134"/>
      </rPr>
      <t>林垣业容桂小黄圃旗山路</t>
    </r>
    <r>
      <rPr>
        <sz val="10"/>
        <rFont val="Times New Roman"/>
        <charset val="134"/>
      </rPr>
      <t>3</t>
    </r>
    <r>
      <rPr>
        <sz val="10"/>
        <rFont val="宋体"/>
        <charset val="134"/>
      </rPr>
      <t>号</t>
    </r>
    <r>
      <rPr>
        <sz val="10"/>
        <rFont val="Times New Roman"/>
        <charset val="134"/>
      </rPr>
      <t>6.48</t>
    </r>
    <r>
      <rPr>
        <sz val="10"/>
        <rFont val="宋体"/>
        <charset val="134"/>
      </rPr>
      <t>千瓦分布式光伏发电项目</t>
    </r>
  </si>
  <si>
    <t>简锐禧</t>
  </si>
  <si>
    <r>
      <rPr>
        <sz val="10"/>
        <rFont val="宋体"/>
        <charset val="134"/>
      </rPr>
      <t>简锐禧北滘镇简岸路简家街七巷</t>
    </r>
    <r>
      <rPr>
        <sz val="10"/>
        <rFont val="Times New Roman"/>
        <charset val="134"/>
      </rPr>
      <t>7</t>
    </r>
    <r>
      <rPr>
        <sz val="10"/>
        <rFont val="宋体"/>
        <charset val="134"/>
      </rPr>
      <t>号</t>
    </r>
    <r>
      <rPr>
        <sz val="10"/>
        <rFont val="Times New Roman"/>
        <charset val="134"/>
      </rPr>
      <t>20</t>
    </r>
    <r>
      <rPr>
        <sz val="10"/>
        <rFont val="宋体"/>
        <charset val="134"/>
      </rPr>
      <t>千瓦分布式光伏发电项目</t>
    </r>
  </si>
  <si>
    <t>林达廷</t>
  </si>
  <si>
    <r>
      <rPr>
        <sz val="10"/>
        <rFont val="宋体"/>
        <charset val="134"/>
      </rPr>
      <t>林达廷容桂扁滘新区三横路四街</t>
    </r>
    <r>
      <rPr>
        <sz val="10"/>
        <rFont val="Times New Roman"/>
        <charset val="134"/>
      </rPr>
      <t>3</t>
    </r>
    <r>
      <rPr>
        <sz val="10"/>
        <rFont val="宋体"/>
        <charset val="134"/>
      </rPr>
      <t>号</t>
    </r>
    <r>
      <rPr>
        <sz val="10"/>
        <rFont val="Times New Roman"/>
        <charset val="134"/>
      </rPr>
      <t>15</t>
    </r>
    <r>
      <rPr>
        <sz val="10"/>
        <rFont val="宋体"/>
        <charset val="134"/>
      </rPr>
      <t>千瓦分布式光伏发电项目</t>
    </r>
  </si>
  <si>
    <t>吴业庆</t>
  </si>
  <si>
    <r>
      <rPr>
        <sz val="10"/>
        <rFont val="宋体"/>
        <charset val="134"/>
      </rPr>
      <t>吴业庆佛山市顺德区勒流街道新城居委会联南路昌福巷</t>
    </r>
    <r>
      <rPr>
        <sz val="10"/>
        <rFont val="Times New Roman"/>
        <charset val="134"/>
      </rPr>
      <t>6</t>
    </r>
    <r>
      <rPr>
        <sz val="10"/>
        <rFont val="宋体"/>
        <charset val="134"/>
      </rPr>
      <t>号</t>
    </r>
    <r>
      <rPr>
        <sz val="10"/>
        <rFont val="Times New Roman"/>
        <charset val="134"/>
      </rPr>
      <t>10.45</t>
    </r>
    <r>
      <rPr>
        <sz val="10"/>
        <rFont val="宋体"/>
        <charset val="134"/>
      </rPr>
      <t>千瓦分布式光伏发电项目</t>
    </r>
  </si>
  <si>
    <t>廖志聪</t>
  </si>
  <si>
    <r>
      <rPr>
        <sz val="10"/>
        <rFont val="宋体"/>
        <charset val="134"/>
      </rPr>
      <t>廖志聪佛山市顺德区勒流街道大晚居委会大同大路横巷</t>
    </r>
    <r>
      <rPr>
        <sz val="10"/>
        <rFont val="Times New Roman"/>
        <charset val="134"/>
      </rPr>
      <t>4</t>
    </r>
    <r>
      <rPr>
        <sz val="10"/>
        <rFont val="宋体"/>
        <charset val="134"/>
      </rPr>
      <t>号</t>
    </r>
    <r>
      <rPr>
        <sz val="10"/>
        <rFont val="Times New Roman"/>
        <charset val="134"/>
      </rPr>
      <t>20.07</t>
    </r>
    <r>
      <rPr>
        <sz val="10"/>
        <rFont val="宋体"/>
        <charset val="134"/>
      </rPr>
      <t>千瓦分布式光伏发电项目</t>
    </r>
  </si>
  <si>
    <t>何素华</t>
  </si>
  <si>
    <r>
      <rPr>
        <sz val="10"/>
        <rFont val="宋体"/>
        <charset val="134"/>
      </rPr>
      <t>何素华佛山市顺德区勒流街道勒流居委会银塘一路</t>
    </r>
    <r>
      <rPr>
        <sz val="10"/>
        <rFont val="Times New Roman"/>
        <charset val="134"/>
      </rPr>
      <t>25</t>
    </r>
    <r>
      <rPr>
        <sz val="10"/>
        <rFont val="宋体"/>
        <charset val="134"/>
      </rPr>
      <t>号</t>
    </r>
    <r>
      <rPr>
        <sz val="10"/>
        <rFont val="Times New Roman"/>
        <charset val="134"/>
      </rPr>
      <t>13.2</t>
    </r>
    <r>
      <rPr>
        <sz val="10"/>
        <rFont val="宋体"/>
        <charset val="134"/>
      </rPr>
      <t>千瓦分布式光伏发电项目</t>
    </r>
  </si>
  <si>
    <t>高志洪</t>
  </si>
  <si>
    <r>
      <rPr>
        <sz val="10"/>
        <rFont val="宋体"/>
        <charset val="134"/>
      </rPr>
      <t>高志洪广东省佛山市顺德区大良街道办事处福寿街</t>
    </r>
    <r>
      <rPr>
        <sz val="10"/>
        <rFont val="Times New Roman"/>
        <charset val="134"/>
      </rPr>
      <t>1</t>
    </r>
    <r>
      <rPr>
        <sz val="10"/>
        <rFont val="宋体"/>
        <charset val="134"/>
      </rPr>
      <t>巷</t>
    </r>
    <r>
      <rPr>
        <sz val="10"/>
        <rFont val="Times New Roman"/>
        <charset val="134"/>
      </rPr>
      <t>4</t>
    </r>
    <r>
      <rPr>
        <sz val="10"/>
        <rFont val="宋体"/>
        <charset val="134"/>
      </rPr>
      <t>号</t>
    </r>
    <r>
      <rPr>
        <sz val="10"/>
        <rFont val="Times New Roman"/>
        <charset val="134"/>
      </rPr>
      <t>18</t>
    </r>
    <r>
      <rPr>
        <sz val="10"/>
        <rFont val="宋体"/>
        <charset val="134"/>
      </rPr>
      <t>千瓦分布式光伏发电项目</t>
    </r>
  </si>
  <si>
    <t>陈发焯</t>
  </si>
  <si>
    <r>
      <rPr>
        <sz val="10"/>
        <rFont val="宋体"/>
        <charset val="134"/>
      </rPr>
      <t>陈发焯佛山市顺德区大良街道办事处金榜上街</t>
    </r>
    <r>
      <rPr>
        <sz val="10"/>
        <rFont val="Times New Roman"/>
        <charset val="134"/>
      </rPr>
      <t>4</t>
    </r>
    <r>
      <rPr>
        <sz val="10"/>
        <rFont val="宋体"/>
        <charset val="134"/>
      </rPr>
      <t>巷</t>
    </r>
    <r>
      <rPr>
        <sz val="10"/>
        <rFont val="Times New Roman"/>
        <charset val="134"/>
      </rPr>
      <t>3</t>
    </r>
    <r>
      <rPr>
        <sz val="10"/>
        <rFont val="宋体"/>
        <charset val="134"/>
      </rPr>
      <t>号</t>
    </r>
    <r>
      <rPr>
        <sz val="10"/>
        <rFont val="Times New Roman"/>
        <charset val="134"/>
      </rPr>
      <t>10</t>
    </r>
    <r>
      <rPr>
        <sz val="10"/>
        <rFont val="宋体"/>
        <charset val="134"/>
      </rPr>
      <t>千瓦分布式光伏发电项目</t>
    </r>
  </si>
  <si>
    <t>马文礼</t>
  </si>
  <si>
    <r>
      <rPr>
        <sz val="10"/>
        <rFont val="宋体"/>
        <charset val="134"/>
      </rPr>
      <t>马文礼广东省佛山市顺德区乐从镇乐从居委会莲塘二路东十六巷</t>
    </r>
    <r>
      <rPr>
        <sz val="10"/>
        <rFont val="Times New Roman"/>
        <charset val="134"/>
      </rPr>
      <t>10</t>
    </r>
    <r>
      <rPr>
        <sz val="10"/>
        <rFont val="宋体"/>
        <charset val="134"/>
      </rPr>
      <t>号</t>
    </r>
    <r>
      <rPr>
        <sz val="10"/>
        <rFont val="Times New Roman"/>
        <charset val="134"/>
      </rPr>
      <t>17.95</t>
    </r>
    <r>
      <rPr>
        <sz val="10"/>
        <rFont val="宋体"/>
        <charset val="134"/>
      </rPr>
      <t>千瓦分布式光伏发电项目</t>
    </r>
  </si>
  <si>
    <t>唐子驹</t>
  </si>
  <si>
    <r>
      <rPr>
        <sz val="10"/>
        <rFont val="宋体"/>
        <charset val="134"/>
      </rPr>
      <t>唐子驹广东省佛山市顺德区乐从镇杨滘新村南三巷</t>
    </r>
    <r>
      <rPr>
        <sz val="10"/>
        <rFont val="Times New Roman"/>
        <charset val="134"/>
      </rPr>
      <t>4</t>
    </r>
    <r>
      <rPr>
        <sz val="10"/>
        <rFont val="宋体"/>
        <charset val="134"/>
      </rPr>
      <t>号</t>
    </r>
    <r>
      <rPr>
        <sz val="10"/>
        <rFont val="Times New Roman"/>
        <charset val="134"/>
      </rPr>
      <t>13.6</t>
    </r>
    <r>
      <rPr>
        <sz val="10"/>
        <rFont val="宋体"/>
        <charset val="134"/>
      </rPr>
      <t>千瓦分布式光伏发电项目</t>
    </r>
  </si>
  <si>
    <t>曾庆迎</t>
  </si>
  <si>
    <r>
      <rPr>
        <sz val="10"/>
        <rFont val="宋体"/>
        <charset val="134"/>
      </rPr>
      <t>曾庆迎广东省佛山市顺德区乐从镇罗沙涌横大道一巷</t>
    </r>
    <r>
      <rPr>
        <sz val="10"/>
        <rFont val="Times New Roman"/>
        <charset val="134"/>
      </rPr>
      <t>9</t>
    </r>
    <r>
      <rPr>
        <sz val="10"/>
        <rFont val="宋体"/>
        <charset val="134"/>
      </rPr>
      <t>号</t>
    </r>
    <r>
      <rPr>
        <sz val="10"/>
        <rFont val="Times New Roman"/>
        <charset val="134"/>
      </rPr>
      <t>25.3</t>
    </r>
    <r>
      <rPr>
        <sz val="10"/>
        <rFont val="宋体"/>
        <charset val="134"/>
      </rPr>
      <t>千瓦分布式光伏发电项目</t>
    </r>
  </si>
  <si>
    <t>陈伟荣</t>
  </si>
  <si>
    <r>
      <rPr>
        <sz val="10"/>
        <rFont val="宋体"/>
        <charset val="134"/>
      </rPr>
      <t>陈伟荣佛山市顺德区大良近良永同路</t>
    </r>
    <r>
      <rPr>
        <sz val="10"/>
        <rFont val="Times New Roman"/>
        <charset val="134"/>
      </rPr>
      <t>9</t>
    </r>
    <r>
      <rPr>
        <sz val="10"/>
        <rFont val="宋体"/>
        <charset val="134"/>
      </rPr>
      <t>街</t>
    </r>
    <r>
      <rPr>
        <sz val="10"/>
        <rFont val="Times New Roman"/>
        <charset val="134"/>
      </rPr>
      <t>9</t>
    </r>
    <r>
      <rPr>
        <sz val="10"/>
        <rFont val="宋体"/>
        <charset val="134"/>
      </rPr>
      <t>号</t>
    </r>
    <r>
      <rPr>
        <sz val="10"/>
        <rFont val="Times New Roman"/>
        <charset val="134"/>
      </rPr>
      <t>8</t>
    </r>
    <r>
      <rPr>
        <sz val="10"/>
        <rFont val="宋体"/>
        <charset val="134"/>
      </rPr>
      <t>千瓦分布式光伏发电项目</t>
    </r>
  </si>
  <si>
    <t>佛山市新喜乐化妆品有限公司</t>
  </si>
  <si>
    <r>
      <rPr>
        <sz val="10"/>
        <rFont val="宋体"/>
        <charset val="134"/>
      </rPr>
      <t>佛山市新喜乐化妆品有限公司</t>
    </r>
    <r>
      <rPr>
        <sz val="10"/>
        <rFont val="Times New Roman"/>
        <charset val="134"/>
      </rPr>
      <t>100</t>
    </r>
    <r>
      <rPr>
        <sz val="10"/>
        <rFont val="宋体"/>
        <charset val="134"/>
      </rPr>
      <t>千瓦分布式光伏发电项目</t>
    </r>
  </si>
  <si>
    <t>刘劲帮</t>
  </si>
  <si>
    <r>
      <rPr>
        <sz val="10"/>
        <rFont val="宋体"/>
        <charset val="134"/>
      </rPr>
      <t>刘劲帮佛山市顺德区杏坛镇逢简村委会厚街</t>
    </r>
    <r>
      <rPr>
        <sz val="10"/>
        <rFont val="Times New Roman"/>
        <charset val="134"/>
      </rPr>
      <t>25</t>
    </r>
    <r>
      <rPr>
        <sz val="10"/>
        <rFont val="宋体"/>
        <charset val="134"/>
      </rPr>
      <t>号</t>
    </r>
    <r>
      <rPr>
        <sz val="10"/>
        <rFont val="Times New Roman"/>
        <charset val="134"/>
      </rPr>
      <t>8</t>
    </r>
    <r>
      <rPr>
        <sz val="10"/>
        <rFont val="宋体"/>
        <charset val="134"/>
      </rPr>
      <t>千瓦分布式光伏发电项目</t>
    </r>
  </si>
  <si>
    <t>郭荣欢</t>
  </si>
  <si>
    <r>
      <rPr>
        <sz val="10"/>
        <rFont val="宋体"/>
        <charset val="134"/>
      </rPr>
      <t>郭荣欢广东省佛山市顺德区容桂街道高黎福晏坊</t>
    </r>
    <r>
      <rPr>
        <sz val="10"/>
        <rFont val="Times New Roman"/>
        <charset val="134"/>
      </rPr>
      <t>8</t>
    </r>
    <r>
      <rPr>
        <sz val="10"/>
        <rFont val="宋体"/>
        <charset val="134"/>
      </rPr>
      <t>号</t>
    </r>
    <r>
      <rPr>
        <sz val="10"/>
        <rFont val="Times New Roman"/>
        <charset val="134"/>
      </rPr>
      <t>6</t>
    </r>
    <r>
      <rPr>
        <sz val="10"/>
        <rFont val="宋体"/>
        <charset val="134"/>
      </rPr>
      <t>千瓦分布式光伏发电项目</t>
    </r>
  </si>
  <si>
    <t>廖照文</t>
  </si>
  <si>
    <r>
      <rPr>
        <sz val="10"/>
        <rFont val="宋体"/>
        <charset val="134"/>
      </rPr>
      <t>廖照文广东省佛山市顺德区大良街道办事处茶园南街</t>
    </r>
    <r>
      <rPr>
        <sz val="10"/>
        <rFont val="Times New Roman"/>
        <charset val="134"/>
      </rPr>
      <t>6</t>
    </r>
    <r>
      <rPr>
        <sz val="10"/>
        <rFont val="宋体"/>
        <charset val="134"/>
      </rPr>
      <t>巷</t>
    </r>
    <r>
      <rPr>
        <sz val="10"/>
        <rFont val="Times New Roman"/>
        <charset val="134"/>
      </rPr>
      <t>5</t>
    </r>
    <r>
      <rPr>
        <sz val="10"/>
        <rFont val="宋体"/>
        <charset val="134"/>
      </rPr>
      <t>号</t>
    </r>
    <r>
      <rPr>
        <sz val="10"/>
        <rFont val="Times New Roman"/>
        <charset val="134"/>
      </rPr>
      <t>18.4</t>
    </r>
    <r>
      <rPr>
        <sz val="10"/>
        <rFont val="宋体"/>
        <charset val="134"/>
      </rPr>
      <t>千瓦分布式光伏发电项目</t>
    </r>
  </si>
  <si>
    <t>曾啟法</t>
  </si>
  <si>
    <r>
      <rPr>
        <sz val="10"/>
        <rFont val="宋体"/>
        <charset val="134"/>
      </rPr>
      <t>曾啟法佛山市顺德区容桂永新北路</t>
    </r>
    <r>
      <rPr>
        <sz val="10"/>
        <rFont val="Times New Roman"/>
        <charset val="134"/>
      </rPr>
      <t>4</t>
    </r>
    <r>
      <rPr>
        <sz val="10"/>
        <rFont val="宋体"/>
        <charset val="134"/>
      </rPr>
      <t>街</t>
    </r>
    <r>
      <rPr>
        <sz val="10"/>
        <rFont val="Times New Roman"/>
        <charset val="134"/>
      </rPr>
      <t>1</t>
    </r>
    <r>
      <rPr>
        <sz val="10"/>
        <rFont val="宋体"/>
        <charset val="134"/>
      </rPr>
      <t>号</t>
    </r>
    <r>
      <rPr>
        <sz val="10"/>
        <rFont val="Times New Roman"/>
        <charset val="134"/>
      </rPr>
      <t>5</t>
    </r>
    <r>
      <rPr>
        <sz val="10"/>
        <rFont val="宋体"/>
        <charset val="134"/>
      </rPr>
      <t>千瓦分布式光伏发电项目</t>
    </r>
  </si>
  <si>
    <t>冼有志</t>
  </si>
  <si>
    <r>
      <rPr>
        <sz val="10"/>
        <rFont val="宋体"/>
        <charset val="134"/>
      </rPr>
      <t>冼有志佛山市顺德区大良河东片控制性详细规划</t>
    </r>
    <r>
      <rPr>
        <sz val="10"/>
        <rFont val="Times New Roman"/>
        <charset val="134"/>
      </rPr>
      <t>A55-2-3</t>
    </r>
    <r>
      <rPr>
        <sz val="10"/>
        <rFont val="宋体"/>
        <charset val="134"/>
      </rPr>
      <t>号地</t>
    </r>
    <r>
      <rPr>
        <sz val="10"/>
        <rFont val="Times New Roman"/>
        <charset val="134"/>
      </rPr>
      <t>10</t>
    </r>
    <r>
      <rPr>
        <sz val="10"/>
        <rFont val="宋体"/>
        <charset val="134"/>
      </rPr>
      <t>千瓦分布式光伏发电项目</t>
    </r>
  </si>
  <si>
    <t>梁桂荣</t>
  </si>
  <si>
    <r>
      <rPr>
        <sz val="10"/>
        <rFont val="宋体"/>
        <charset val="134"/>
      </rPr>
      <t>梁桂荣广东省佛山市顺德区大良街道办事处逢沙合耕新村大道</t>
    </r>
    <r>
      <rPr>
        <sz val="10"/>
        <rFont val="Times New Roman"/>
        <charset val="134"/>
      </rPr>
      <t>5</t>
    </r>
    <r>
      <rPr>
        <sz val="10"/>
        <rFont val="宋体"/>
        <charset val="134"/>
      </rPr>
      <t>巷</t>
    </r>
    <r>
      <rPr>
        <sz val="10"/>
        <rFont val="Times New Roman"/>
        <charset val="134"/>
      </rPr>
      <t>10</t>
    </r>
    <r>
      <rPr>
        <sz val="10"/>
        <rFont val="宋体"/>
        <charset val="134"/>
      </rPr>
      <t>号</t>
    </r>
    <r>
      <rPr>
        <sz val="10"/>
        <rFont val="Times New Roman"/>
        <charset val="134"/>
      </rPr>
      <t>14.7</t>
    </r>
    <r>
      <rPr>
        <sz val="10"/>
        <rFont val="宋体"/>
        <charset val="134"/>
      </rPr>
      <t>千瓦分布式光伏发电项目</t>
    </r>
  </si>
  <si>
    <t>黎经宏</t>
  </si>
  <si>
    <r>
      <rPr>
        <sz val="10"/>
        <rFont val="宋体"/>
        <charset val="134"/>
      </rPr>
      <t>黎经宏龙江镇陈涌社区居民委员会桂花邨南湖路富康街</t>
    </r>
    <r>
      <rPr>
        <sz val="10"/>
        <rFont val="Times New Roman"/>
        <charset val="134"/>
      </rPr>
      <t>13</t>
    </r>
    <r>
      <rPr>
        <sz val="10"/>
        <rFont val="宋体"/>
        <charset val="134"/>
      </rPr>
      <t>号</t>
    </r>
    <r>
      <rPr>
        <sz val="10"/>
        <rFont val="Times New Roman"/>
        <charset val="134"/>
      </rPr>
      <t>17.4</t>
    </r>
    <r>
      <rPr>
        <sz val="10"/>
        <rFont val="宋体"/>
        <charset val="134"/>
      </rPr>
      <t>千瓦分布式光伏发电项目</t>
    </r>
  </si>
  <si>
    <t>彭添源</t>
  </si>
  <si>
    <r>
      <rPr>
        <sz val="10"/>
        <rFont val="宋体"/>
        <charset val="134"/>
      </rPr>
      <t>彭添源顺德区均安镇南沙社区居民委员会南隆路东二街</t>
    </r>
    <r>
      <rPr>
        <sz val="10"/>
        <rFont val="Times New Roman"/>
        <charset val="134"/>
      </rPr>
      <t>37</t>
    </r>
    <r>
      <rPr>
        <sz val="10"/>
        <rFont val="宋体"/>
        <charset val="134"/>
      </rPr>
      <t>号</t>
    </r>
    <r>
      <rPr>
        <sz val="10"/>
        <rFont val="Times New Roman"/>
        <charset val="134"/>
      </rPr>
      <t>9.2</t>
    </r>
    <r>
      <rPr>
        <sz val="10"/>
        <rFont val="宋体"/>
        <charset val="134"/>
      </rPr>
      <t>千瓦分布式光伏发电项目</t>
    </r>
  </si>
  <si>
    <t>黄冠亮</t>
  </si>
  <si>
    <r>
      <rPr>
        <sz val="10"/>
        <rFont val="宋体"/>
        <charset val="134"/>
      </rPr>
      <t>黄冠亮北滘镇碧桂园西苑翠云峰</t>
    </r>
    <r>
      <rPr>
        <sz val="10"/>
        <rFont val="Times New Roman"/>
        <charset val="134"/>
      </rPr>
      <t>9</t>
    </r>
    <r>
      <rPr>
        <sz val="10"/>
        <rFont val="宋体"/>
        <charset val="134"/>
      </rPr>
      <t>号</t>
    </r>
    <r>
      <rPr>
        <sz val="10"/>
        <rFont val="Times New Roman"/>
        <charset val="134"/>
      </rPr>
      <t>12.8</t>
    </r>
    <r>
      <rPr>
        <sz val="10"/>
        <rFont val="宋体"/>
        <charset val="134"/>
      </rPr>
      <t>千瓦分布式光伏发电项目</t>
    </r>
  </si>
  <si>
    <t>梁伟德</t>
  </si>
  <si>
    <r>
      <rPr>
        <sz val="10"/>
        <rFont val="宋体"/>
        <charset val="134"/>
      </rPr>
      <t>梁伟德广东省佛山市顺德区伦教街道办事处荔村村委会荔景北路南三横</t>
    </r>
    <r>
      <rPr>
        <sz val="10"/>
        <rFont val="Times New Roman"/>
        <charset val="134"/>
      </rPr>
      <t>2</t>
    </r>
    <r>
      <rPr>
        <sz val="10"/>
        <rFont val="宋体"/>
        <charset val="134"/>
      </rPr>
      <t>号</t>
    </r>
    <r>
      <rPr>
        <sz val="10"/>
        <rFont val="Times New Roman"/>
        <charset val="134"/>
      </rPr>
      <t>5</t>
    </r>
    <r>
      <rPr>
        <sz val="10"/>
        <rFont val="宋体"/>
        <charset val="134"/>
      </rPr>
      <t>千瓦分布式光伏发电项目</t>
    </r>
  </si>
  <si>
    <t>叶浩文</t>
  </si>
  <si>
    <r>
      <rPr>
        <sz val="10"/>
        <rFont val="宋体"/>
        <charset val="134"/>
      </rPr>
      <t>叶浩文广东省佛山市顺德区伦教街道办事处常教社区居委会北海先锋路</t>
    </r>
    <r>
      <rPr>
        <sz val="10"/>
        <rFont val="Times New Roman"/>
        <charset val="134"/>
      </rPr>
      <t>8</t>
    </r>
    <r>
      <rPr>
        <sz val="10"/>
        <rFont val="宋体"/>
        <charset val="134"/>
      </rPr>
      <t>号</t>
    </r>
    <r>
      <rPr>
        <sz val="10"/>
        <rFont val="Times New Roman"/>
        <charset val="134"/>
      </rPr>
      <t>7</t>
    </r>
    <r>
      <rPr>
        <sz val="10"/>
        <rFont val="宋体"/>
        <charset val="134"/>
      </rPr>
      <t>千瓦分布式光伏发电项目</t>
    </r>
  </si>
  <si>
    <t>佘仲球</t>
  </si>
  <si>
    <r>
      <rPr>
        <sz val="10"/>
        <rFont val="宋体"/>
        <charset val="134"/>
      </rPr>
      <t>佘仲球佛山市顺德区容桂街道办事处马岗马中始平街六巷</t>
    </r>
    <r>
      <rPr>
        <sz val="10"/>
        <rFont val="Times New Roman"/>
        <charset val="134"/>
      </rPr>
      <t>1</t>
    </r>
    <r>
      <rPr>
        <sz val="10"/>
        <rFont val="宋体"/>
        <charset val="134"/>
      </rPr>
      <t>号</t>
    </r>
    <r>
      <rPr>
        <sz val="10"/>
        <rFont val="Times New Roman"/>
        <charset val="134"/>
      </rPr>
      <t>10</t>
    </r>
    <r>
      <rPr>
        <sz val="10"/>
        <rFont val="宋体"/>
        <charset val="134"/>
      </rPr>
      <t>千瓦分布式光伏发电项目</t>
    </r>
  </si>
  <si>
    <t>杜结玲</t>
  </si>
  <si>
    <r>
      <rPr>
        <sz val="10"/>
        <rFont val="宋体"/>
        <charset val="134"/>
      </rPr>
      <t>杜结玲佛山市顺德区北滘镇龙涌村低街坊</t>
    </r>
    <r>
      <rPr>
        <sz val="10"/>
        <rFont val="Times New Roman"/>
        <charset val="134"/>
      </rPr>
      <t>19</t>
    </r>
    <r>
      <rPr>
        <sz val="10"/>
        <rFont val="宋体"/>
        <charset val="134"/>
      </rPr>
      <t>号</t>
    </r>
    <r>
      <rPr>
        <sz val="10"/>
        <rFont val="Times New Roman"/>
        <charset val="134"/>
      </rPr>
      <t>10</t>
    </r>
    <r>
      <rPr>
        <sz val="10"/>
        <rFont val="宋体"/>
        <charset val="134"/>
      </rPr>
      <t>千瓦光伏发电项目</t>
    </r>
  </si>
  <si>
    <t>欧伟保</t>
  </si>
  <si>
    <r>
      <rPr>
        <sz val="10"/>
        <rFont val="宋体"/>
        <charset val="134"/>
      </rPr>
      <t>欧伟保佛山市顺德区杏坛镇齐杏社区居民委员会齐安路新村大街十字东街</t>
    </r>
    <r>
      <rPr>
        <sz val="10"/>
        <rFont val="Times New Roman"/>
        <charset val="134"/>
      </rPr>
      <t>9</t>
    </r>
    <r>
      <rPr>
        <sz val="10"/>
        <rFont val="宋体"/>
        <charset val="134"/>
      </rPr>
      <t>号</t>
    </r>
    <r>
      <rPr>
        <sz val="10"/>
        <rFont val="Times New Roman"/>
        <charset val="134"/>
      </rPr>
      <t>4.13</t>
    </r>
    <r>
      <rPr>
        <sz val="10"/>
        <rFont val="宋体"/>
        <charset val="134"/>
      </rPr>
      <t>千瓦分布式光伏发电项目</t>
    </r>
  </si>
  <si>
    <t>周雪婷</t>
  </si>
  <si>
    <r>
      <rPr>
        <sz val="10"/>
        <rFont val="宋体"/>
        <charset val="134"/>
      </rPr>
      <t>周雪婷广东省佛山市顺德区乐从镇大闸村兴隆二街二号</t>
    </r>
    <r>
      <rPr>
        <sz val="10"/>
        <rFont val="Times New Roman"/>
        <charset val="134"/>
      </rPr>
      <t>6.84</t>
    </r>
    <r>
      <rPr>
        <sz val="10"/>
        <rFont val="宋体"/>
        <charset val="134"/>
      </rPr>
      <t>千瓦分布式光伏发电项目</t>
    </r>
  </si>
  <si>
    <t>何蝶霞</t>
  </si>
  <si>
    <r>
      <rPr>
        <sz val="10"/>
        <rFont val="宋体"/>
        <charset val="134"/>
      </rPr>
      <t>何蝶霞顺德区容桂潮源直街五巷</t>
    </r>
    <r>
      <rPr>
        <sz val="10"/>
        <rFont val="Times New Roman"/>
        <charset val="134"/>
      </rPr>
      <t>8</t>
    </r>
    <r>
      <rPr>
        <sz val="10"/>
        <rFont val="宋体"/>
        <charset val="134"/>
      </rPr>
      <t>号</t>
    </r>
    <r>
      <rPr>
        <sz val="10"/>
        <rFont val="Times New Roman"/>
        <charset val="134"/>
      </rPr>
      <t>4.72</t>
    </r>
    <r>
      <rPr>
        <sz val="10"/>
        <rFont val="宋体"/>
        <charset val="134"/>
      </rPr>
      <t>千瓦分布式光伏发电项目</t>
    </r>
  </si>
  <si>
    <t>陈家进</t>
  </si>
  <si>
    <r>
      <rPr>
        <sz val="10"/>
        <rFont val="宋体"/>
        <charset val="134"/>
      </rPr>
      <t>陈家进北滘镇水口村委会张家大街</t>
    </r>
    <r>
      <rPr>
        <sz val="10"/>
        <rFont val="Times New Roman"/>
        <charset val="134"/>
      </rPr>
      <t>15</t>
    </r>
    <r>
      <rPr>
        <sz val="10"/>
        <rFont val="宋体"/>
        <charset val="134"/>
      </rPr>
      <t>号</t>
    </r>
    <r>
      <rPr>
        <sz val="10"/>
        <rFont val="Times New Roman"/>
        <charset val="134"/>
      </rPr>
      <t>8.7</t>
    </r>
    <r>
      <rPr>
        <sz val="10"/>
        <rFont val="宋体"/>
        <charset val="134"/>
      </rPr>
      <t>千瓦分布式光伏发电项目</t>
    </r>
  </si>
  <si>
    <t>周润金</t>
  </si>
  <si>
    <r>
      <rPr>
        <sz val="10"/>
        <rFont val="宋体"/>
        <charset val="134"/>
      </rPr>
      <t>周润金广东省佛山市顺德区乐从镇大闸村委会保接南街</t>
    </r>
    <r>
      <rPr>
        <sz val="10"/>
        <rFont val="Times New Roman"/>
        <charset val="134"/>
      </rPr>
      <t>5</t>
    </r>
    <r>
      <rPr>
        <sz val="10"/>
        <rFont val="宋体"/>
        <charset val="134"/>
      </rPr>
      <t>号之一</t>
    </r>
    <r>
      <rPr>
        <sz val="10"/>
        <rFont val="Times New Roman"/>
        <charset val="134"/>
      </rPr>
      <t>4.56</t>
    </r>
    <r>
      <rPr>
        <sz val="10"/>
        <rFont val="宋体"/>
        <charset val="134"/>
      </rPr>
      <t>千瓦分布式光伏发电项目</t>
    </r>
  </si>
  <si>
    <t>黄有祥</t>
  </si>
  <si>
    <r>
      <rPr>
        <sz val="10"/>
        <rFont val="宋体"/>
        <charset val="134"/>
      </rPr>
      <t>黄有祥北滘镇上僚僚龙路丽莎上苑三街</t>
    </r>
    <r>
      <rPr>
        <sz val="10"/>
        <rFont val="Times New Roman"/>
        <charset val="134"/>
      </rPr>
      <t>1</t>
    </r>
    <r>
      <rPr>
        <sz val="10"/>
        <rFont val="宋体"/>
        <charset val="134"/>
      </rPr>
      <t>号</t>
    </r>
    <r>
      <rPr>
        <sz val="10"/>
        <rFont val="Times New Roman"/>
        <charset val="134"/>
      </rPr>
      <t>3</t>
    </r>
    <r>
      <rPr>
        <sz val="10"/>
        <rFont val="宋体"/>
        <charset val="134"/>
      </rPr>
      <t>千瓦分布式光伏发电项目</t>
    </r>
  </si>
  <si>
    <t>周锡钊</t>
  </si>
  <si>
    <r>
      <rPr>
        <sz val="10"/>
        <rFont val="宋体"/>
        <charset val="134"/>
      </rPr>
      <t>周锡钊佛山市顺德区伦教街道办事处荔村村委会北街路北街</t>
    </r>
    <r>
      <rPr>
        <sz val="10"/>
        <rFont val="Times New Roman"/>
        <charset val="134"/>
      </rPr>
      <t>15</t>
    </r>
    <r>
      <rPr>
        <sz val="10"/>
        <rFont val="宋体"/>
        <charset val="134"/>
      </rPr>
      <t>号</t>
    </r>
    <r>
      <rPr>
        <sz val="10"/>
        <rFont val="Times New Roman"/>
        <charset val="134"/>
      </rPr>
      <t>15.105</t>
    </r>
    <r>
      <rPr>
        <sz val="10"/>
        <rFont val="宋体"/>
        <charset val="134"/>
      </rPr>
      <t>千瓦分布式光伏发电项目</t>
    </r>
  </si>
  <si>
    <t>吴国深</t>
  </si>
  <si>
    <r>
      <rPr>
        <sz val="10"/>
        <rFont val="宋体"/>
        <charset val="134"/>
      </rPr>
      <t>吴国深佛山市顺德区勒流街道新城居委会锦丰南路新宁巷</t>
    </r>
    <r>
      <rPr>
        <sz val="10"/>
        <rFont val="Times New Roman"/>
        <charset val="134"/>
      </rPr>
      <t>14</t>
    </r>
    <r>
      <rPr>
        <sz val="10"/>
        <rFont val="宋体"/>
        <charset val="134"/>
      </rPr>
      <t>号</t>
    </r>
    <r>
      <rPr>
        <sz val="10"/>
        <rFont val="Times New Roman"/>
        <charset val="134"/>
      </rPr>
      <t>19.38</t>
    </r>
    <r>
      <rPr>
        <sz val="10"/>
        <rFont val="宋体"/>
        <charset val="134"/>
      </rPr>
      <t>千瓦分布式光伏发电项目</t>
    </r>
  </si>
  <si>
    <t>吴流明</t>
  </si>
  <si>
    <r>
      <rPr>
        <sz val="10"/>
        <rFont val="宋体"/>
        <charset val="134"/>
      </rPr>
      <t>吴显和佛山市顺德区勒流街道新城居委会锦丰南路永兴巷</t>
    </r>
    <r>
      <rPr>
        <sz val="10"/>
        <rFont val="Times New Roman"/>
        <charset val="134"/>
      </rPr>
      <t>4</t>
    </r>
    <r>
      <rPr>
        <sz val="10"/>
        <rFont val="宋体"/>
        <charset val="134"/>
      </rPr>
      <t>号</t>
    </r>
    <r>
      <rPr>
        <sz val="10"/>
        <rFont val="Times New Roman"/>
        <charset val="134"/>
      </rPr>
      <t>19.95</t>
    </r>
    <r>
      <rPr>
        <sz val="10"/>
        <rFont val="宋体"/>
        <charset val="134"/>
      </rPr>
      <t>千瓦分布式光伏发电项目</t>
    </r>
  </si>
  <si>
    <t>梁永德</t>
  </si>
  <si>
    <r>
      <rPr>
        <sz val="10"/>
        <rFont val="宋体"/>
        <charset val="134"/>
      </rPr>
      <t>梁永德佛山市顺德区勒流街道连杜村冠裳十一巷</t>
    </r>
    <r>
      <rPr>
        <sz val="10"/>
        <rFont val="Times New Roman"/>
        <charset val="134"/>
      </rPr>
      <t>3</t>
    </r>
    <r>
      <rPr>
        <sz val="10"/>
        <rFont val="宋体"/>
        <charset val="134"/>
      </rPr>
      <t>号</t>
    </r>
    <r>
      <rPr>
        <sz val="10"/>
        <rFont val="Times New Roman"/>
        <charset val="134"/>
      </rPr>
      <t>18.52</t>
    </r>
    <r>
      <rPr>
        <sz val="10"/>
        <rFont val="宋体"/>
        <charset val="134"/>
      </rPr>
      <t>千瓦分布式光伏发电项目</t>
    </r>
  </si>
  <si>
    <t>冯镜湖</t>
  </si>
  <si>
    <r>
      <rPr>
        <sz val="10"/>
        <rFont val="宋体"/>
        <charset val="134"/>
      </rPr>
      <t>冯镜湖广东省佛山市顺德区大良街道办事处古鉴村委会大邑始平直街三巷</t>
    </r>
    <r>
      <rPr>
        <sz val="10"/>
        <rFont val="Times New Roman"/>
        <charset val="134"/>
      </rPr>
      <t>3</t>
    </r>
    <r>
      <rPr>
        <sz val="10"/>
        <rFont val="宋体"/>
        <charset val="134"/>
      </rPr>
      <t>号</t>
    </r>
    <r>
      <rPr>
        <sz val="10"/>
        <rFont val="Times New Roman"/>
        <charset val="134"/>
      </rPr>
      <t>16.5</t>
    </r>
    <r>
      <rPr>
        <sz val="10"/>
        <rFont val="宋体"/>
        <charset val="134"/>
      </rPr>
      <t>千瓦分布式光伏发电项目</t>
    </r>
  </si>
  <si>
    <t>冯仕豪</t>
  </si>
  <si>
    <r>
      <rPr>
        <sz val="10"/>
        <rFont val="宋体"/>
        <charset val="134"/>
      </rPr>
      <t>冯仕豪佛山市顺德区大良街道办事处古鉴村委会荣阳街</t>
    </r>
    <r>
      <rPr>
        <sz val="10"/>
        <rFont val="Times New Roman"/>
        <charset val="134"/>
      </rPr>
      <t>12</t>
    </r>
    <r>
      <rPr>
        <sz val="10"/>
        <rFont val="宋体"/>
        <charset val="134"/>
      </rPr>
      <t>号</t>
    </r>
    <r>
      <rPr>
        <sz val="10"/>
        <rFont val="Times New Roman"/>
        <charset val="134"/>
      </rPr>
      <t>17.36</t>
    </r>
    <r>
      <rPr>
        <sz val="10"/>
        <rFont val="宋体"/>
        <charset val="134"/>
      </rPr>
      <t>千瓦分布式光伏发电项目</t>
    </r>
  </si>
  <si>
    <t>何铨恩</t>
  </si>
  <si>
    <r>
      <rPr>
        <sz val="10"/>
        <rFont val="宋体"/>
        <charset val="134"/>
      </rPr>
      <t>何镜程佛山市顺德区伦教街道办事处新塘村委会会龙路海珠东</t>
    </r>
    <r>
      <rPr>
        <sz val="10"/>
        <rFont val="Times New Roman"/>
        <charset val="134"/>
      </rPr>
      <t>2</t>
    </r>
    <r>
      <rPr>
        <sz val="10"/>
        <rFont val="宋体"/>
        <charset val="134"/>
      </rPr>
      <t>号</t>
    </r>
    <r>
      <rPr>
        <sz val="10"/>
        <rFont val="Times New Roman"/>
        <charset val="134"/>
      </rPr>
      <t>5.7</t>
    </r>
    <r>
      <rPr>
        <sz val="10"/>
        <rFont val="宋体"/>
        <charset val="134"/>
      </rPr>
      <t>千瓦分布式光伏发电项目</t>
    </r>
  </si>
  <si>
    <t>陈富源</t>
  </si>
  <si>
    <r>
      <rPr>
        <sz val="10"/>
        <rFont val="宋体"/>
        <charset val="134"/>
      </rPr>
      <t>陈富源佛山市顺德区杏坛镇马齐社区居民委员会关东大道六宅巷</t>
    </r>
    <r>
      <rPr>
        <sz val="10"/>
        <rFont val="Times New Roman"/>
        <charset val="134"/>
      </rPr>
      <t>5</t>
    </r>
    <r>
      <rPr>
        <sz val="10"/>
        <rFont val="宋体"/>
        <charset val="134"/>
      </rPr>
      <t>号</t>
    </r>
    <r>
      <rPr>
        <sz val="10"/>
        <rFont val="Times New Roman"/>
        <charset val="134"/>
      </rPr>
      <t>15.675</t>
    </r>
    <r>
      <rPr>
        <sz val="10"/>
        <rFont val="宋体"/>
        <charset val="134"/>
      </rPr>
      <t>千瓦分布式光伏发电项目</t>
    </r>
  </si>
  <si>
    <t>陈中元</t>
  </si>
  <si>
    <r>
      <rPr>
        <sz val="10"/>
        <rFont val="宋体"/>
        <charset val="134"/>
      </rPr>
      <t>陈文雄佛山顺德区杏坛镇马齐社区居民委员会关东大道六宅巷</t>
    </r>
    <r>
      <rPr>
        <sz val="10"/>
        <rFont val="Times New Roman"/>
        <charset val="134"/>
      </rPr>
      <t>8</t>
    </r>
    <r>
      <rPr>
        <sz val="10"/>
        <rFont val="宋体"/>
        <charset val="134"/>
      </rPr>
      <t>号</t>
    </r>
    <r>
      <rPr>
        <sz val="10"/>
        <rFont val="Times New Roman"/>
        <charset val="134"/>
      </rPr>
      <t>11.115</t>
    </r>
    <r>
      <rPr>
        <sz val="10"/>
        <rFont val="宋体"/>
        <charset val="134"/>
      </rPr>
      <t>千瓦分布式光伏发电项目</t>
    </r>
  </si>
  <si>
    <t>陈文雄</t>
  </si>
  <si>
    <t>胡柱常</t>
  </si>
  <si>
    <r>
      <rPr>
        <sz val="10"/>
        <rFont val="宋体"/>
        <charset val="134"/>
      </rPr>
      <t>胡柱常佛山市顺德区勒流街道连杜村委会沙地一路尾巷</t>
    </r>
    <r>
      <rPr>
        <sz val="10"/>
        <rFont val="Times New Roman"/>
        <charset val="134"/>
      </rPr>
      <t>7</t>
    </r>
    <r>
      <rPr>
        <sz val="10"/>
        <rFont val="宋体"/>
        <charset val="134"/>
      </rPr>
      <t>号</t>
    </r>
    <r>
      <rPr>
        <sz val="10"/>
        <rFont val="Times New Roman"/>
        <charset val="134"/>
      </rPr>
      <t>13.68</t>
    </r>
    <r>
      <rPr>
        <sz val="10"/>
        <rFont val="宋体"/>
        <charset val="134"/>
      </rPr>
      <t>千瓦分布式光伏发电项目</t>
    </r>
  </si>
  <si>
    <t>吴裕南</t>
  </si>
  <si>
    <r>
      <rPr>
        <sz val="10"/>
        <rFont val="宋体"/>
        <charset val="134"/>
      </rPr>
      <t>吴裕南广东省佛山市顺德区乐从镇水藤村委会兴仁新村一巷</t>
    </r>
    <r>
      <rPr>
        <sz val="10"/>
        <rFont val="Times New Roman"/>
        <charset val="134"/>
      </rPr>
      <t>3</t>
    </r>
    <r>
      <rPr>
        <sz val="10"/>
        <rFont val="宋体"/>
        <charset val="134"/>
      </rPr>
      <t>号</t>
    </r>
    <r>
      <rPr>
        <sz val="10"/>
        <rFont val="Times New Roman"/>
        <charset val="134"/>
      </rPr>
      <t>17</t>
    </r>
    <r>
      <rPr>
        <sz val="10"/>
        <rFont val="宋体"/>
        <charset val="134"/>
      </rPr>
      <t>千瓦分布式光伏发电项目</t>
    </r>
  </si>
  <si>
    <t>陈文薏</t>
  </si>
  <si>
    <r>
      <rPr>
        <sz val="10"/>
        <rFont val="宋体"/>
        <charset val="134"/>
      </rPr>
      <t>陈文薏广东省佛山市顺德区乐从镇大闸村委会盛大新邨</t>
    </r>
    <r>
      <rPr>
        <sz val="10"/>
        <rFont val="Times New Roman"/>
        <charset val="134"/>
      </rPr>
      <t>5</t>
    </r>
    <r>
      <rPr>
        <sz val="10"/>
        <rFont val="宋体"/>
        <charset val="134"/>
      </rPr>
      <t>区</t>
    </r>
    <r>
      <rPr>
        <sz val="10"/>
        <rFont val="Times New Roman"/>
        <charset val="134"/>
      </rPr>
      <t>A09</t>
    </r>
    <r>
      <rPr>
        <sz val="10"/>
        <rFont val="宋体"/>
        <charset val="134"/>
      </rPr>
      <t>号</t>
    </r>
    <r>
      <rPr>
        <sz val="10"/>
        <rFont val="Times New Roman"/>
        <charset val="134"/>
      </rPr>
      <t>27.65</t>
    </r>
    <r>
      <rPr>
        <sz val="10"/>
        <rFont val="宋体"/>
        <charset val="134"/>
      </rPr>
      <t>千瓦分布式光伏发电项目</t>
    </r>
  </si>
  <si>
    <t>梁伟建</t>
  </si>
  <si>
    <r>
      <rPr>
        <sz val="10"/>
        <rFont val="宋体"/>
        <charset val="134"/>
      </rPr>
      <t>梁伟建广东省佛山市顺德区勒流街道办事处扶闾村委会见龙南一街</t>
    </r>
    <r>
      <rPr>
        <sz val="10"/>
        <rFont val="Times New Roman"/>
        <charset val="134"/>
      </rPr>
      <t>17</t>
    </r>
    <r>
      <rPr>
        <sz val="10"/>
        <rFont val="宋体"/>
        <charset val="134"/>
      </rPr>
      <t>号</t>
    </r>
    <r>
      <rPr>
        <sz val="10"/>
        <rFont val="Times New Roman"/>
        <charset val="134"/>
      </rPr>
      <t>9.98</t>
    </r>
    <r>
      <rPr>
        <sz val="10"/>
        <rFont val="宋体"/>
        <charset val="134"/>
      </rPr>
      <t>千瓦分布式光伏发电项目</t>
    </r>
  </si>
  <si>
    <r>
      <rPr>
        <sz val="10"/>
        <rFont val="宋体"/>
        <charset val="134"/>
      </rPr>
      <t>陈浩祺广东省佛山市顺德区乐从镇大闸村委会盛大新邨</t>
    </r>
    <r>
      <rPr>
        <sz val="10"/>
        <rFont val="Times New Roman"/>
        <charset val="134"/>
      </rPr>
      <t>5</t>
    </r>
    <r>
      <rPr>
        <sz val="10"/>
        <rFont val="宋体"/>
        <charset val="134"/>
      </rPr>
      <t>区</t>
    </r>
    <r>
      <rPr>
        <sz val="10"/>
        <rFont val="Times New Roman"/>
        <charset val="134"/>
      </rPr>
      <t>A12</t>
    </r>
    <r>
      <rPr>
        <sz val="10"/>
        <rFont val="宋体"/>
        <charset val="134"/>
      </rPr>
      <t>号</t>
    </r>
    <r>
      <rPr>
        <sz val="10"/>
        <rFont val="Times New Roman"/>
        <charset val="134"/>
      </rPr>
      <t>22.4</t>
    </r>
    <r>
      <rPr>
        <sz val="10"/>
        <rFont val="宋体"/>
        <charset val="134"/>
      </rPr>
      <t>千瓦分布式光伏发电项目</t>
    </r>
  </si>
  <si>
    <t>何远强</t>
  </si>
  <si>
    <r>
      <rPr>
        <sz val="10"/>
        <rFont val="宋体"/>
        <charset val="134"/>
      </rPr>
      <t>何远强杏坛镇麦南大道南龙大巷</t>
    </r>
    <r>
      <rPr>
        <sz val="10"/>
        <rFont val="Times New Roman"/>
        <charset val="134"/>
      </rPr>
      <t>23</t>
    </r>
    <r>
      <rPr>
        <sz val="10"/>
        <rFont val="宋体"/>
        <charset val="134"/>
      </rPr>
      <t>号</t>
    </r>
    <r>
      <rPr>
        <sz val="10"/>
        <rFont val="Times New Roman"/>
        <charset val="134"/>
      </rPr>
      <t>6</t>
    </r>
    <r>
      <rPr>
        <sz val="10"/>
        <rFont val="宋体"/>
        <charset val="134"/>
      </rPr>
      <t>千瓦分布式光伏发电项目</t>
    </r>
  </si>
  <si>
    <t>廖云英</t>
  </si>
  <si>
    <r>
      <rPr>
        <sz val="10"/>
        <rFont val="宋体"/>
        <charset val="134"/>
      </rPr>
      <t>廖云英佛山市顺德区勒流街道众涌村委会众裕路一街东一巷</t>
    </r>
    <r>
      <rPr>
        <sz val="10"/>
        <rFont val="Times New Roman"/>
        <charset val="134"/>
      </rPr>
      <t>5</t>
    </r>
    <r>
      <rPr>
        <sz val="10"/>
        <rFont val="宋体"/>
        <charset val="134"/>
      </rPr>
      <t>号</t>
    </r>
    <r>
      <rPr>
        <sz val="10"/>
        <rFont val="Times New Roman"/>
        <charset val="134"/>
      </rPr>
      <t>32.4</t>
    </r>
    <r>
      <rPr>
        <sz val="10"/>
        <rFont val="宋体"/>
        <charset val="134"/>
      </rPr>
      <t>千瓦分布式光伏发电项目</t>
    </r>
  </si>
  <si>
    <t>王从宽</t>
  </si>
  <si>
    <r>
      <rPr>
        <sz val="10"/>
        <rFont val="宋体"/>
        <charset val="134"/>
      </rPr>
      <t>王从宽佛山市顺德区北滘镇碧桂园居委会碧桂园西苑蓝天花语十一街</t>
    </r>
    <r>
      <rPr>
        <sz val="10"/>
        <rFont val="Times New Roman"/>
        <charset val="134"/>
      </rPr>
      <t>60</t>
    </r>
    <r>
      <rPr>
        <sz val="10"/>
        <rFont val="宋体"/>
        <charset val="134"/>
      </rPr>
      <t>号</t>
    </r>
    <r>
      <rPr>
        <sz val="10"/>
        <rFont val="Times New Roman"/>
        <charset val="134"/>
      </rPr>
      <t>8.4</t>
    </r>
    <r>
      <rPr>
        <sz val="10"/>
        <rFont val="宋体"/>
        <charset val="134"/>
      </rPr>
      <t>千瓦分布式光伏发电项目</t>
    </r>
  </si>
  <si>
    <t>崔槟榔</t>
  </si>
  <si>
    <r>
      <rPr>
        <sz val="10"/>
        <rFont val="宋体"/>
        <charset val="134"/>
      </rPr>
      <t>崔槟榔北滘镇碧桂园蓝天花语二十二街</t>
    </r>
    <r>
      <rPr>
        <sz val="10"/>
        <rFont val="Times New Roman"/>
        <charset val="134"/>
      </rPr>
      <t>5</t>
    </r>
    <r>
      <rPr>
        <sz val="10"/>
        <rFont val="宋体"/>
        <charset val="134"/>
      </rPr>
      <t>号</t>
    </r>
    <r>
      <rPr>
        <sz val="10"/>
        <rFont val="Times New Roman"/>
        <charset val="134"/>
      </rPr>
      <t>9.9</t>
    </r>
    <r>
      <rPr>
        <sz val="10"/>
        <rFont val="宋体"/>
        <charset val="134"/>
      </rPr>
      <t>千瓦分布式光伏发电项目</t>
    </r>
  </si>
  <si>
    <t>陈嘉锷</t>
  </si>
  <si>
    <r>
      <rPr>
        <sz val="10"/>
        <rFont val="宋体"/>
        <charset val="134"/>
      </rPr>
      <t>陈嘉锷北滘镇碧桂园西苑蓝天花语二街</t>
    </r>
    <r>
      <rPr>
        <sz val="10"/>
        <rFont val="Times New Roman"/>
        <charset val="134"/>
      </rPr>
      <t>27</t>
    </r>
    <r>
      <rPr>
        <sz val="10"/>
        <rFont val="宋体"/>
        <charset val="134"/>
      </rPr>
      <t>号</t>
    </r>
    <r>
      <rPr>
        <sz val="10"/>
        <rFont val="Times New Roman"/>
        <charset val="134"/>
      </rPr>
      <t>8</t>
    </r>
    <r>
      <rPr>
        <sz val="10"/>
        <rFont val="宋体"/>
        <charset val="134"/>
      </rPr>
      <t>千瓦分布式光伏发电项目</t>
    </r>
  </si>
  <si>
    <t>朱文莹</t>
  </si>
  <si>
    <r>
      <rPr>
        <sz val="10"/>
        <rFont val="宋体"/>
        <charset val="134"/>
      </rPr>
      <t>朱文莹北滘碧桂园西苑蓝天花语二街</t>
    </r>
    <r>
      <rPr>
        <sz val="10"/>
        <rFont val="Times New Roman"/>
        <charset val="134"/>
      </rPr>
      <t>30</t>
    </r>
    <r>
      <rPr>
        <sz val="10"/>
        <rFont val="宋体"/>
        <charset val="134"/>
      </rPr>
      <t>号</t>
    </r>
    <r>
      <rPr>
        <sz val="10"/>
        <rFont val="Times New Roman"/>
        <charset val="134"/>
      </rPr>
      <t>5.28</t>
    </r>
    <r>
      <rPr>
        <sz val="10"/>
        <rFont val="宋体"/>
        <charset val="134"/>
      </rPr>
      <t>千瓦分布式光伏发电项目</t>
    </r>
  </si>
  <si>
    <t>吴少珊</t>
  </si>
  <si>
    <r>
      <rPr>
        <sz val="10"/>
        <rFont val="宋体"/>
        <charset val="134"/>
      </rPr>
      <t>吴少珊广东省佛山市顺德区大良逢沙村固化宅基地</t>
    </r>
    <r>
      <rPr>
        <sz val="10"/>
        <rFont val="Times New Roman"/>
        <charset val="134"/>
      </rPr>
      <t>4-06-2</t>
    </r>
    <r>
      <rPr>
        <sz val="10"/>
        <rFont val="宋体"/>
        <charset val="134"/>
      </rPr>
      <t>号</t>
    </r>
    <r>
      <rPr>
        <sz val="10"/>
        <rFont val="Times New Roman"/>
        <charset val="134"/>
      </rPr>
      <t>25</t>
    </r>
    <r>
      <rPr>
        <sz val="10"/>
        <rFont val="宋体"/>
        <charset val="134"/>
      </rPr>
      <t>千瓦分布式光伏发电项目</t>
    </r>
  </si>
  <si>
    <t>佛山市顺德区长兴超声设备有限公司</t>
  </si>
  <si>
    <r>
      <rPr>
        <sz val="10"/>
        <rFont val="宋体"/>
        <charset val="134"/>
      </rPr>
      <t>佛山市顺德区长兴超声设备有限公司</t>
    </r>
    <r>
      <rPr>
        <sz val="10"/>
        <rFont val="Times New Roman"/>
        <charset val="134"/>
      </rPr>
      <t>15</t>
    </r>
    <r>
      <rPr>
        <sz val="10"/>
        <rFont val="宋体"/>
        <charset val="134"/>
      </rPr>
      <t>千瓦分布式光伏发电项目</t>
    </r>
  </si>
  <si>
    <t>何荣树</t>
  </si>
  <si>
    <r>
      <rPr>
        <sz val="10"/>
        <rFont val="宋体"/>
        <charset val="134"/>
      </rPr>
      <t>何荣树北滘镇三桂长源路</t>
    </r>
    <r>
      <rPr>
        <sz val="10"/>
        <rFont val="Times New Roman"/>
        <charset val="134"/>
      </rPr>
      <t>41</t>
    </r>
    <r>
      <rPr>
        <sz val="10"/>
        <rFont val="宋体"/>
        <charset val="134"/>
      </rPr>
      <t>号</t>
    </r>
    <r>
      <rPr>
        <sz val="10"/>
        <rFont val="Times New Roman"/>
        <charset val="134"/>
      </rPr>
      <t>8</t>
    </r>
    <r>
      <rPr>
        <sz val="10"/>
        <rFont val="宋体"/>
        <charset val="134"/>
      </rPr>
      <t>千瓦分布式光伏发电项目</t>
    </r>
  </si>
  <si>
    <t>郭炳源</t>
  </si>
  <si>
    <r>
      <rPr>
        <sz val="10"/>
        <rFont val="宋体"/>
        <charset val="134"/>
      </rPr>
      <t>郭炳源广东省佛山市顺德区大良街道办事处来鸥街</t>
    </r>
    <r>
      <rPr>
        <sz val="10"/>
        <rFont val="Times New Roman"/>
        <charset val="134"/>
      </rPr>
      <t>13</t>
    </r>
    <r>
      <rPr>
        <sz val="10"/>
        <rFont val="宋体"/>
        <charset val="134"/>
      </rPr>
      <t>号之</t>
    </r>
    <r>
      <rPr>
        <sz val="10"/>
        <rFont val="Times New Roman"/>
        <charset val="134"/>
      </rPr>
      <t>3 8</t>
    </r>
    <r>
      <rPr>
        <sz val="10"/>
        <rFont val="宋体"/>
        <charset val="134"/>
      </rPr>
      <t>千瓦分布式光伏发电项目</t>
    </r>
  </si>
  <si>
    <t>赵里平</t>
  </si>
  <si>
    <r>
      <rPr>
        <sz val="10"/>
        <rFont val="宋体"/>
        <charset val="134"/>
      </rPr>
      <t>赵里平广东省佛山市顺德区大良街道办事处金桂花园枣林</t>
    </r>
    <r>
      <rPr>
        <sz val="10"/>
        <rFont val="Times New Roman"/>
        <charset val="134"/>
      </rPr>
      <t>1</t>
    </r>
    <r>
      <rPr>
        <sz val="10"/>
        <rFont val="宋体"/>
        <charset val="134"/>
      </rPr>
      <t>街</t>
    </r>
    <r>
      <rPr>
        <sz val="10"/>
        <rFont val="Times New Roman"/>
        <charset val="134"/>
      </rPr>
      <t>801</t>
    </r>
    <r>
      <rPr>
        <sz val="10"/>
        <rFont val="宋体"/>
        <charset val="134"/>
      </rPr>
      <t>号</t>
    </r>
    <r>
      <rPr>
        <sz val="10"/>
        <rFont val="Times New Roman"/>
        <charset val="134"/>
      </rPr>
      <t xml:space="preserve"> 10</t>
    </r>
    <r>
      <rPr>
        <sz val="10"/>
        <rFont val="宋体"/>
        <charset val="134"/>
      </rPr>
      <t>千瓦分布式光伏发电项目</t>
    </r>
  </si>
  <si>
    <t>欧阳琼芳</t>
  </si>
  <si>
    <r>
      <rPr>
        <sz val="10"/>
        <rFont val="宋体"/>
        <charset val="134"/>
      </rPr>
      <t>欧阳琼芳广东省佛山市顺德区大良街道办理处新桂南路湖景花苑景怡路</t>
    </r>
    <r>
      <rPr>
        <sz val="10"/>
        <rFont val="Times New Roman"/>
        <charset val="134"/>
      </rPr>
      <t>10</t>
    </r>
    <r>
      <rPr>
        <sz val="10"/>
        <rFont val="宋体"/>
        <charset val="134"/>
      </rPr>
      <t>号</t>
    </r>
    <r>
      <rPr>
        <sz val="10"/>
        <rFont val="Times New Roman"/>
        <charset val="134"/>
      </rPr>
      <t>27</t>
    </r>
    <r>
      <rPr>
        <sz val="10"/>
        <rFont val="宋体"/>
        <charset val="134"/>
      </rPr>
      <t>千瓦分布式光伏发电项目</t>
    </r>
  </si>
  <si>
    <t>麦壬掌</t>
  </si>
  <si>
    <r>
      <rPr>
        <sz val="10"/>
        <rFont val="宋体"/>
        <charset val="134"/>
      </rPr>
      <t>麦壬掌佛山市顺德区杏坛镇麦村村委会东北大道石狮街横巷</t>
    </r>
    <r>
      <rPr>
        <sz val="10"/>
        <rFont val="Times New Roman"/>
        <charset val="134"/>
      </rPr>
      <t>4</t>
    </r>
    <r>
      <rPr>
        <sz val="10"/>
        <rFont val="宋体"/>
        <charset val="134"/>
      </rPr>
      <t>号之一</t>
    </r>
    <r>
      <rPr>
        <sz val="10"/>
        <rFont val="Times New Roman"/>
        <charset val="134"/>
      </rPr>
      <t>8</t>
    </r>
    <r>
      <rPr>
        <sz val="10"/>
        <rFont val="宋体"/>
        <charset val="134"/>
      </rPr>
      <t>千瓦分布式光伏发电项目</t>
    </r>
  </si>
  <si>
    <t>冯典昭</t>
  </si>
  <si>
    <r>
      <rPr>
        <sz val="10"/>
        <rFont val="宋体"/>
        <charset val="134"/>
      </rPr>
      <t>冯典昭大良街道顺峰居委会金桂花园椰林三街</t>
    </r>
    <r>
      <rPr>
        <sz val="10"/>
        <rFont val="Times New Roman"/>
        <charset val="134"/>
      </rPr>
      <t>831</t>
    </r>
    <r>
      <rPr>
        <sz val="10"/>
        <rFont val="宋体"/>
        <charset val="134"/>
      </rPr>
      <t>号</t>
    </r>
    <r>
      <rPr>
        <sz val="10"/>
        <rFont val="Times New Roman"/>
        <charset val="134"/>
      </rPr>
      <t>8</t>
    </r>
    <r>
      <rPr>
        <sz val="10"/>
        <rFont val="宋体"/>
        <charset val="134"/>
      </rPr>
      <t>千瓦分布式光伏发电项目</t>
    </r>
  </si>
  <si>
    <t>卢志林</t>
  </si>
  <si>
    <r>
      <rPr>
        <sz val="10"/>
        <rFont val="宋体"/>
        <charset val="134"/>
      </rPr>
      <t>卢志林大良街道顺峰居委会顺峰山果园街</t>
    </r>
    <r>
      <rPr>
        <sz val="10"/>
        <rFont val="Times New Roman"/>
        <charset val="134"/>
      </rPr>
      <t>11</t>
    </r>
    <r>
      <rPr>
        <sz val="10"/>
        <rFont val="宋体"/>
        <charset val="134"/>
      </rPr>
      <t>号</t>
    </r>
    <r>
      <rPr>
        <sz val="10"/>
        <rFont val="Times New Roman"/>
        <charset val="134"/>
      </rPr>
      <t>10</t>
    </r>
    <r>
      <rPr>
        <sz val="10"/>
        <rFont val="宋体"/>
        <charset val="134"/>
      </rPr>
      <t>千瓦分布式光伏发电项目</t>
    </r>
  </si>
  <si>
    <t>郭浩林</t>
  </si>
  <si>
    <r>
      <rPr>
        <sz val="10"/>
        <rFont val="宋体"/>
        <charset val="134"/>
      </rPr>
      <t>郭浩林广东省佛山市顺德区大良逢沙村固化宅基地</t>
    </r>
    <r>
      <rPr>
        <sz val="10"/>
        <rFont val="Times New Roman"/>
        <charset val="134"/>
      </rPr>
      <t>3-04-9-01</t>
    </r>
    <r>
      <rPr>
        <sz val="10"/>
        <rFont val="宋体"/>
        <charset val="134"/>
      </rPr>
      <t>号地</t>
    </r>
    <r>
      <rPr>
        <sz val="10"/>
        <rFont val="Times New Roman"/>
        <charset val="134"/>
      </rPr>
      <t>20</t>
    </r>
    <r>
      <rPr>
        <sz val="10"/>
        <rFont val="宋体"/>
        <charset val="134"/>
      </rPr>
      <t>千瓦分布式光伏发电项目</t>
    </r>
  </si>
  <si>
    <t>卢骚</t>
  </si>
  <si>
    <r>
      <rPr>
        <sz val="10"/>
        <rFont val="宋体"/>
        <charset val="134"/>
      </rPr>
      <t>卢骚顺德区容桂街道朝凤街</t>
    </r>
    <r>
      <rPr>
        <sz val="10"/>
        <rFont val="Times New Roman"/>
        <charset val="134"/>
      </rPr>
      <t>7</t>
    </r>
    <r>
      <rPr>
        <sz val="10"/>
        <rFont val="宋体"/>
        <charset val="134"/>
      </rPr>
      <t>号</t>
    </r>
    <r>
      <rPr>
        <sz val="10"/>
        <rFont val="Times New Roman"/>
        <charset val="134"/>
      </rPr>
      <t>10</t>
    </r>
    <r>
      <rPr>
        <sz val="10"/>
        <rFont val="宋体"/>
        <charset val="134"/>
      </rPr>
      <t>千瓦分布式光伏发电项目</t>
    </r>
  </si>
  <si>
    <t>胡宝珊</t>
  </si>
  <si>
    <r>
      <rPr>
        <sz val="10"/>
        <rFont val="宋体"/>
        <charset val="134"/>
      </rPr>
      <t>胡宝珊广东省佛山市顺德区大良升平紫微前街</t>
    </r>
    <r>
      <rPr>
        <sz val="10"/>
        <rFont val="Times New Roman"/>
        <charset val="134"/>
      </rPr>
      <t>8</t>
    </r>
    <r>
      <rPr>
        <sz val="10"/>
        <rFont val="宋体"/>
        <charset val="134"/>
      </rPr>
      <t>号</t>
    </r>
    <r>
      <rPr>
        <sz val="10"/>
        <rFont val="Times New Roman"/>
        <charset val="134"/>
      </rPr>
      <t>5</t>
    </r>
    <r>
      <rPr>
        <sz val="10"/>
        <rFont val="宋体"/>
        <charset val="134"/>
      </rPr>
      <t>千瓦分布式光伏发电项目</t>
    </r>
  </si>
  <si>
    <t>卢宪奔</t>
  </si>
  <si>
    <r>
      <rPr>
        <sz val="10"/>
        <rFont val="宋体"/>
        <charset val="134"/>
      </rPr>
      <t>卢宪奔顺德区容桂小黄圃东逸湾紫荆苑三街</t>
    </r>
    <r>
      <rPr>
        <sz val="10"/>
        <rFont val="Times New Roman"/>
        <charset val="134"/>
      </rPr>
      <t>31</t>
    </r>
    <r>
      <rPr>
        <sz val="10"/>
        <rFont val="宋体"/>
        <charset val="134"/>
      </rPr>
      <t>号</t>
    </r>
    <r>
      <rPr>
        <sz val="10"/>
        <rFont val="Times New Roman"/>
        <charset val="134"/>
      </rPr>
      <t>20</t>
    </r>
    <r>
      <rPr>
        <sz val="10"/>
        <rFont val="宋体"/>
        <charset val="134"/>
      </rPr>
      <t>千瓦分布式光伏发电项目</t>
    </r>
  </si>
  <si>
    <t>伍建玲</t>
  </si>
  <si>
    <r>
      <rPr>
        <sz val="10"/>
        <rFont val="宋体"/>
        <charset val="134"/>
      </rPr>
      <t>伍建玲广东省佛山市顺德区大良街道办事处和桂路</t>
    </r>
    <r>
      <rPr>
        <sz val="10"/>
        <rFont val="Times New Roman"/>
        <charset val="134"/>
      </rPr>
      <t>5</t>
    </r>
    <r>
      <rPr>
        <sz val="10"/>
        <rFont val="宋体"/>
        <charset val="134"/>
      </rPr>
      <t>街</t>
    </r>
    <r>
      <rPr>
        <sz val="10"/>
        <rFont val="Times New Roman"/>
        <charset val="134"/>
      </rPr>
      <t>10</t>
    </r>
    <r>
      <rPr>
        <sz val="10"/>
        <rFont val="宋体"/>
        <charset val="134"/>
      </rPr>
      <t>号</t>
    </r>
    <r>
      <rPr>
        <sz val="10"/>
        <rFont val="Times New Roman"/>
        <charset val="134"/>
      </rPr>
      <t>7</t>
    </r>
    <r>
      <rPr>
        <sz val="10"/>
        <rFont val="宋体"/>
        <charset val="134"/>
      </rPr>
      <t>千瓦分布式光伏发电项目</t>
    </r>
  </si>
  <si>
    <t>黄颜苗</t>
  </si>
  <si>
    <r>
      <rPr>
        <sz val="10"/>
        <rFont val="宋体"/>
        <charset val="134"/>
      </rPr>
      <t>黄颜苗容桂业华西路</t>
    </r>
    <r>
      <rPr>
        <sz val="10"/>
        <rFont val="Times New Roman"/>
        <charset val="134"/>
      </rPr>
      <t>2</t>
    </r>
    <r>
      <rPr>
        <sz val="10"/>
        <rFont val="宋体"/>
        <charset val="134"/>
      </rPr>
      <t>号</t>
    </r>
    <r>
      <rPr>
        <sz val="10"/>
        <rFont val="Times New Roman"/>
        <charset val="134"/>
      </rPr>
      <t>15</t>
    </r>
    <r>
      <rPr>
        <sz val="10"/>
        <rFont val="宋体"/>
        <charset val="134"/>
      </rPr>
      <t>千瓦分布式光伏发电项目</t>
    </r>
  </si>
  <si>
    <t>仇淑仪</t>
  </si>
  <si>
    <r>
      <rPr>
        <sz val="10"/>
        <rFont val="宋体"/>
        <charset val="134"/>
      </rPr>
      <t>仇淑仪广东省佛山市顺德区大良街道办事处金桂花园茶园</t>
    </r>
    <r>
      <rPr>
        <sz val="10"/>
        <rFont val="Times New Roman"/>
        <charset val="134"/>
      </rPr>
      <t>3</t>
    </r>
    <r>
      <rPr>
        <sz val="10"/>
        <rFont val="宋体"/>
        <charset val="134"/>
      </rPr>
      <t>街</t>
    </r>
    <r>
      <rPr>
        <sz val="10"/>
        <rFont val="Times New Roman"/>
        <charset val="134"/>
      </rPr>
      <t>2</t>
    </r>
    <r>
      <rPr>
        <sz val="10"/>
        <rFont val="宋体"/>
        <charset val="134"/>
      </rPr>
      <t>号</t>
    </r>
    <r>
      <rPr>
        <sz val="10"/>
        <rFont val="Times New Roman"/>
        <charset val="134"/>
      </rPr>
      <t>12</t>
    </r>
    <r>
      <rPr>
        <sz val="10"/>
        <rFont val="宋体"/>
        <charset val="134"/>
      </rPr>
      <t>千瓦分布式光伏发电项目</t>
    </r>
  </si>
  <si>
    <t>余力</t>
  </si>
  <si>
    <r>
      <rPr>
        <sz val="10"/>
        <rFont val="宋体"/>
        <charset val="134"/>
      </rPr>
      <t>余力广东省佛山市顺德区大良街道办事处苏龙街</t>
    </r>
    <r>
      <rPr>
        <sz val="10"/>
        <rFont val="Times New Roman"/>
        <charset val="134"/>
      </rPr>
      <t>5</t>
    </r>
    <r>
      <rPr>
        <sz val="10"/>
        <rFont val="宋体"/>
        <charset val="134"/>
      </rPr>
      <t>巷</t>
    </r>
    <r>
      <rPr>
        <sz val="10"/>
        <rFont val="Times New Roman"/>
        <charset val="134"/>
      </rPr>
      <t>11</t>
    </r>
    <r>
      <rPr>
        <sz val="10"/>
        <rFont val="宋体"/>
        <charset val="134"/>
      </rPr>
      <t>号之一</t>
    </r>
    <r>
      <rPr>
        <sz val="10"/>
        <rFont val="Times New Roman"/>
        <charset val="134"/>
      </rPr>
      <t>4.827</t>
    </r>
    <r>
      <rPr>
        <sz val="10"/>
        <rFont val="宋体"/>
        <charset val="134"/>
      </rPr>
      <t>千瓦分布式光伏发电项目</t>
    </r>
  </si>
  <si>
    <t>周文坚</t>
  </si>
  <si>
    <r>
      <rPr>
        <sz val="10"/>
        <rFont val="宋体"/>
        <charset val="134"/>
      </rPr>
      <t>周文坚广东省佛山市顺德区乐从镇腾冲居委会周宅坊隔涌后街七巷</t>
    </r>
    <r>
      <rPr>
        <sz val="10"/>
        <rFont val="Times New Roman"/>
        <charset val="134"/>
      </rPr>
      <t>1</t>
    </r>
    <r>
      <rPr>
        <sz val="10"/>
        <rFont val="宋体"/>
        <charset val="134"/>
      </rPr>
      <t>号</t>
    </r>
    <r>
      <rPr>
        <sz val="10"/>
        <rFont val="Times New Roman"/>
        <charset val="134"/>
      </rPr>
      <t>9.35</t>
    </r>
    <r>
      <rPr>
        <sz val="10"/>
        <rFont val="宋体"/>
        <charset val="134"/>
      </rPr>
      <t>千瓦分布式光伏发电项目</t>
    </r>
  </si>
  <si>
    <t>潘永安</t>
  </si>
  <si>
    <r>
      <rPr>
        <sz val="10"/>
        <rFont val="宋体"/>
        <charset val="134"/>
      </rPr>
      <t>潘永安广东省佛山市顺德区乐从镇大闸村委会盛大新邨</t>
    </r>
    <r>
      <rPr>
        <sz val="10"/>
        <rFont val="Times New Roman"/>
        <charset val="134"/>
      </rPr>
      <t>4</t>
    </r>
    <r>
      <rPr>
        <sz val="10"/>
        <rFont val="宋体"/>
        <charset val="134"/>
      </rPr>
      <t>区</t>
    </r>
    <r>
      <rPr>
        <sz val="10"/>
        <rFont val="Times New Roman"/>
        <charset val="134"/>
      </rPr>
      <t>L8</t>
    </r>
    <r>
      <rPr>
        <sz val="10"/>
        <rFont val="宋体"/>
        <charset val="134"/>
      </rPr>
      <t>号</t>
    </r>
    <r>
      <rPr>
        <sz val="10"/>
        <rFont val="Times New Roman"/>
        <charset val="134"/>
      </rPr>
      <t>12</t>
    </r>
    <r>
      <rPr>
        <sz val="10"/>
        <rFont val="宋体"/>
        <charset val="134"/>
      </rPr>
      <t>千瓦分布式光伏发电项目</t>
    </r>
  </si>
  <si>
    <t>岑锦明</t>
  </si>
  <si>
    <r>
      <rPr>
        <sz val="10"/>
        <rFont val="宋体"/>
        <charset val="134"/>
      </rPr>
      <t>岑锦明广东省佛山市顺德区乐从镇葛岸村委会西区安胜大街七巷</t>
    </r>
    <r>
      <rPr>
        <sz val="10"/>
        <rFont val="Times New Roman"/>
        <charset val="134"/>
      </rPr>
      <t>16</t>
    </r>
    <r>
      <rPr>
        <sz val="10"/>
        <rFont val="宋体"/>
        <charset val="134"/>
      </rPr>
      <t>号</t>
    </r>
    <r>
      <rPr>
        <sz val="10"/>
        <rFont val="Times New Roman"/>
        <charset val="134"/>
      </rPr>
      <t>16.5</t>
    </r>
    <r>
      <rPr>
        <sz val="10"/>
        <rFont val="宋体"/>
        <charset val="134"/>
      </rPr>
      <t>千瓦分布式光伏发电项目</t>
    </r>
  </si>
  <si>
    <t>林群兴</t>
  </si>
  <si>
    <r>
      <rPr>
        <sz val="10"/>
        <rFont val="宋体"/>
        <charset val="134"/>
      </rPr>
      <t>林群兴广东省佛山市顺德区大良街道办事处金桂花园茶园</t>
    </r>
    <r>
      <rPr>
        <sz val="10"/>
        <rFont val="Times New Roman"/>
        <charset val="134"/>
      </rPr>
      <t>4</t>
    </r>
    <r>
      <rPr>
        <sz val="10"/>
        <rFont val="宋体"/>
        <charset val="134"/>
      </rPr>
      <t>街</t>
    </r>
    <r>
      <rPr>
        <sz val="10"/>
        <rFont val="Times New Roman"/>
        <charset val="134"/>
      </rPr>
      <t>803</t>
    </r>
    <r>
      <rPr>
        <sz val="10"/>
        <rFont val="宋体"/>
        <charset val="134"/>
      </rPr>
      <t>号</t>
    </r>
    <r>
      <rPr>
        <sz val="10"/>
        <rFont val="Times New Roman"/>
        <charset val="134"/>
      </rPr>
      <t>11.55</t>
    </r>
    <r>
      <rPr>
        <sz val="10"/>
        <rFont val="宋体"/>
        <charset val="134"/>
      </rPr>
      <t>千瓦分布式光伏发电项目</t>
    </r>
  </si>
  <si>
    <t>潘义安</t>
  </si>
  <si>
    <r>
      <rPr>
        <sz val="10"/>
        <rFont val="宋体"/>
        <charset val="134"/>
      </rPr>
      <t>潘义安广东省佛山市顺德区大良金桂西园</t>
    </r>
    <r>
      <rPr>
        <sz val="10"/>
        <rFont val="Times New Roman"/>
        <charset val="134"/>
      </rPr>
      <t>4</t>
    </r>
    <r>
      <rPr>
        <sz val="10"/>
        <rFont val="宋体"/>
        <charset val="134"/>
      </rPr>
      <t>街</t>
    </r>
    <r>
      <rPr>
        <sz val="10"/>
        <rFont val="Times New Roman"/>
        <charset val="134"/>
      </rPr>
      <t>809</t>
    </r>
    <r>
      <rPr>
        <sz val="10"/>
        <rFont val="宋体"/>
        <charset val="134"/>
      </rPr>
      <t>号</t>
    </r>
    <r>
      <rPr>
        <sz val="10"/>
        <rFont val="Times New Roman"/>
        <charset val="134"/>
      </rPr>
      <t>10</t>
    </r>
    <r>
      <rPr>
        <sz val="10"/>
        <rFont val="宋体"/>
        <charset val="134"/>
      </rPr>
      <t>千瓦分布式光伏发电项目</t>
    </r>
  </si>
  <si>
    <t>梅杰灿</t>
  </si>
  <si>
    <r>
      <rPr>
        <sz val="10"/>
        <rFont val="宋体"/>
        <charset val="134"/>
      </rPr>
      <t>梅杰灿龙江镇陈涌居委会镇南路镇南坊街</t>
    </r>
    <r>
      <rPr>
        <sz val="10"/>
        <rFont val="Times New Roman"/>
        <charset val="134"/>
      </rPr>
      <t>2</t>
    </r>
    <r>
      <rPr>
        <sz val="10"/>
        <rFont val="宋体"/>
        <charset val="134"/>
      </rPr>
      <t>号</t>
    </r>
    <r>
      <rPr>
        <sz val="10"/>
        <rFont val="Times New Roman"/>
        <charset val="134"/>
      </rPr>
      <t>15</t>
    </r>
    <r>
      <rPr>
        <sz val="10"/>
        <rFont val="宋体"/>
        <charset val="134"/>
      </rPr>
      <t>千瓦分布式光伏发电项目</t>
    </r>
  </si>
  <si>
    <t>关铨声</t>
  </si>
  <si>
    <r>
      <rPr>
        <sz val="10"/>
        <rFont val="宋体"/>
        <charset val="134"/>
      </rPr>
      <t>关铨声广东省佛山市顺德区乐从镇路州村委会关家大宅街</t>
    </r>
    <r>
      <rPr>
        <sz val="10"/>
        <rFont val="Times New Roman"/>
        <charset val="134"/>
      </rPr>
      <t>17</t>
    </r>
    <r>
      <rPr>
        <sz val="10"/>
        <rFont val="宋体"/>
        <charset val="134"/>
      </rPr>
      <t>号</t>
    </r>
    <r>
      <rPr>
        <sz val="10"/>
        <rFont val="Times New Roman"/>
        <charset val="134"/>
      </rPr>
      <t>12.5</t>
    </r>
    <r>
      <rPr>
        <sz val="10"/>
        <rFont val="宋体"/>
        <charset val="134"/>
      </rPr>
      <t>千瓦分布式光伏发电项目</t>
    </r>
  </si>
  <si>
    <t>陈汉江</t>
  </si>
  <si>
    <r>
      <rPr>
        <sz val="10"/>
        <rFont val="宋体"/>
        <charset val="134"/>
      </rPr>
      <t>陈汉江广东省佛山市顺德区乐从镇沙滘居委会东区后街海边坊二巷</t>
    </r>
    <r>
      <rPr>
        <sz val="10"/>
        <rFont val="Times New Roman"/>
        <charset val="134"/>
      </rPr>
      <t>2</t>
    </r>
    <r>
      <rPr>
        <sz val="10"/>
        <rFont val="宋体"/>
        <charset val="134"/>
      </rPr>
      <t>号</t>
    </r>
    <r>
      <rPr>
        <sz val="10"/>
        <rFont val="Times New Roman"/>
        <charset val="134"/>
      </rPr>
      <t>14</t>
    </r>
    <r>
      <rPr>
        <sz val="10"/>
        <rFont val="宋体"/>
        <charset val="134"/>
      </rPr>
      <t>千瓦分布式光伏发电项目</t>
    </r>
  </si>
  <si>
    <t>刘兆滔</t>
  </si>
  <si>
    <r>
      <rPr>
        <sz val="10"/>
        <rFont val="宋体"/>
        <charset val="134"/>
      </rPr>
      <t>刘兆滔广东省佛山市顺德区乐从镇腾冲居委会海边坊海边大街</t>
    </r>
    <r>
      <rPr>
        <sz val="10"/>
        <rFont val="Times New Roman"/>
        <charset val="134"/>
      </rPr>
      <t>12</t>
    </r>
    <r>
      <rPr>
        <sz val="10"/>
        <rFont val="宋体"/>
        <charset val="134"/>
      </rPr>
      <t>号</t>
    </r>
    <r>
      <rPr>
        <sz val="10"/>
        <rFont val="Times New Roman"/>
        <charset val="134"/>
      </rPr>
      <t>11.55</t>
    </r>
    <r>
      <rPr>
        <sz val="10"/>
        <rFont val="宋体"/>
        <charset val="134"/>
      </rPr>
      <t>千瓦分布式光伏发电项目</t>
    </r>
  </si>
  <si>
    <t>陈宗希</t>
  </si>
  <si>
    <r>
      <rPr>
        <sz val="10"/>
        <rFont val="宋体"/>
        <charset val="134"/>
      </rPr>
      <t>陈宗希广东省佛山市顺德区乐从镇沙滘社区居民委员会沙滘大道</t>
    </r>
    <r>
      <rPr>
        <sz val="10"/>
        <rFont val="Times New Roman"/>
        <charset val="134"/>
      </rPr>
      <t>98</t>
    </r>
    <r>
      <rPr>
        <sz val="10"/>
        <rFont val="宋体"/>
        <charset val="134"/>
      </rPr>
      <t>号</t>
    </r>
    <r>
      <rPr>
        <sz val="10"/>
        <rFont val="Times New Roman"/>
        <charset val="134"/>
      </rPr>
      <t>10.45</t>
    </r>
    <r>
      <rPr>
        <sz val="10"/>
        <rFont val="宋体"/>
        <charset val="134"/>
      </rPr>
      <t>千瓦分布式光伏发电项目</t>
    </r>
  </si>
  <si>
    <t>周晓君</t>
  </si>
  <si>
    <r>
      <rPr>
        <sz val="10"/>
        <rFont val="宋体"/>
        <charset val="134"/>
      </rPr>
      <t>周晓君广东省佛山市顺德区乐从镇岳步村委会镇北路西</t>
    </r>
    <r>
      <rPr>
        <sz val="10"/>
        <rFont val="Times New Roman"/>
        <charset val="134"/>
      </rPr>
      <t>3</t>
    </r>
    <r>
      <rPr>
        <sz val="10"/>
        <rFont val="宋体"/>
        <charset val="134"/>
      </rPr>
      <t>号</t>
    </r>
    <r>
      <rPr>
        <sz val="10"/>
        <rFont val="Times New Roman"/>
        <charset val="134"/>
      </rPr>
      <t>4.95</t>
    </r>
    <r>
      <rPr>
        <sz val="10"/>
        <rFont val="宋体"/>
        <charset val="134"/>
      </rPr>
      <t>千瓦分布式光伏发电项目</t>
    </r>
  </si>
  <si>
    <t>劳家亮</t>
  </si>
  <si>
    <r>
      <rPr>
        <sz val="10"/>
        <rFont val="宋体"/>
        <charset val="134"/>
      </rPr>
      <t>劳家亮广东省佛山市顺德区乐从镇劳村村委会壶天北便街二巷</t>
    </r>
    <r>
      <rPr>
        <sz val="10"/>
        <rFont val="Times New Roman"/>
        <charset val="134"/>
      </rPr>
      <t>6</t>
    </r>
    <r>
      <rPr>
        <sz val="10"/>
        <rFont val="宋体"/>
        <charset val="134"/>
      </rPr>
      <t>号</t>
    </r>
    <r>
      <rPr>
        <sz val="10"/>
        <rFont val="Times New Roman"/>
        <charset val="134"/>
      </rPr>
      <t>5</t>
    </r>
    <r>
      <rPr>
        <sz val="10"/>
        <rFont val="宋体"/>
        <charset val="134"/>
      </rPr>
      <t>千瓦分布式光伏发电项目</t>
    </r>
  </si>
  <si>
    <t>陈锦南</t>
  </si>
  <si>
    <r>
      <rPr>
        <sz val="10"/>
        <rFont val="宋体"/>
        <charset val="134"/>
      </rPr>
      <t>陈锦南广东省佛山市顺德区乐从镇沙滘居委会东区新石街新石巷</t>
    </r>
    <r>
      <rPr>
        <sz val="10"/>
        <rFont val="Times New Roman"/>
        <charset val="134"/>
      </rPr>
      <t>12</t>
    </r>
    <r>
      <rPr>
        <sz val="10"/>
        <rFont val="宋体"/>
        <charset val="134"/>
      </rPr>
      <t>号</t>
    </r>
    <r>
      <rPr>
        <sz val="10"/>
        <rFont val="Times New Roman"/>
        <charset val="134"/>
      </rPr>
      <t>11.83</t>
    </r>
    <r>
      <rPr>
        <sz val="10"/>
        <rFont val="宋体"/>
        <charset val="134"/>
      </rPr>
      <t>千瓦分布式光伏发电项目</t>
    </r>
  </si>
  <si>
    <t>潘来英</t>
  </si>
  <si>
    <r>
      <rPr>
        <sz val="10"/>
        <rFont val="宋体"/>
        <charset val="134"/>
      </rPr>
      <t>潘来英广东省佛山市顺德区乐从镇沙滘居委会东区振东二路北九巷</t>
    </r>
    <r>
      <rPr>
        <sz val="10"/>
        <rFont val="Times New Roman"/>
        <charset val="134"/>
      </rPr>
      <t>1</t>
    </r>
    <r>
      <rPr>
        <sz val="10"/>
        <rFont val="宋体"/>
        <charset val="134"/>
      </rPr>
      <t>号</t>
    </r>
    <r>
      <rPr>
        <sz val="10"/>
        <rFont val="Times New Roman"/>
        <charset val="134"/>
      </rPr>
      <t>11</t>
    </r>
    <r>
      <rPr>
        <sz val="10"/>
        <rFont val="宋体"/>
        <charset val="134"/>
      </rPr>
      <t>千瓦分布式光伏发电项目</t>
    </r>
  </si>
  <si>
    <t>何景祥</t>
  </si>
  <si>
    <r>
      <rPr>
        <sz val="10"/>
        <rFont val="宋体"/>
        <charset val="134"/>
      </rPr>
      <t>何景祥佛山市顺德区大良街道办事处顺峰金桂花园茶园</t>
    </r>
    <r>
      <rPr>
        <sz val="10"/>
        <rFont val="Times New Roman"/>
        <charset val="134"/>
      </rPr>
      <t>7</t>
    </r>
    <r>
      <rPr>
        <sz val="10"/>
        <rFont val="宋体"/>
        <charset val="134"/>
      </rPr>
      <t>街</t>
    </r>
    <r>
      <rPr>
        <sz val="10"/>
        <rFont val="Times New Roman"/>
        <charset val="134"/>
      </rPr>
      <t>803</t>
    </r>
    <r>
      <rPr>
        <sz val="10"/>
        <rFont val="宋体"/>
        <charset val="134"/>
      </rPr>
      <t>号</t>
    </r>
    <r>
      <rPr>
        <sz val="10"/>
        <rFont val="Times New Roman"/>
        <charset val="134"/>
      </rPr>
      <t>10.72</t>
    </r>
    <r>
      <rPr>
        <sz val="10"/>
        <rFont val="宋体"/>
        <charset val="134"/>
      </rPr>
      <t>千瓦分布式光伏发电项目</t>
    </r>
  </si>
  <si>
    <t>陈仕明</t>
  </si>
  <si>
    <r>
      <rPr>
        <sz val="10"/>
        <rFont val="宋体"/>
        <charset val="134"/>
      </rPr>
      <t>陈仕明广东省佛山市顺德区大良街道办事处金桂花园茶园</t>
    </r>
    <r>
      <rPr>
        <sz val="10"/>
        <rFont val="Times New Roman"/>
        <charset val="134"/>
      </rPr>
      <t>7</t>
    </r>
    <r>
      <rPr>
        <sz val="10"/>
        <rFont val="宋体"/>
        <charset val="134"/>
      </rPr>
      <t>街</t>
    </r>
    <r>
      <rPr>
        <sz val="10"/>
        <rFont val="Times New Roman"/>
        <charset val="134"/>
      </rPr>
      <t>805</t>
    </r>
    <r>
      <rPr>
        <sz val="10"/>
        <rFont val="宋体"/>
        <charset val="134"/>
      </rPr>
      <t>号</t>
    </r>
    <r>
      <rPr>
        <sz val="10"/>
        <rFont val="Times New Roman"/>
        <charset val="134"/>
      </rPr>
      <t>9.9</t>
    </r>
    <r>
      <rPr>
        <sz val="10"/>
        <rFont val="宋体"/>
        <charset val="134"/>
      </rPr>
      <t>千瓦分布式光伏发电项目</t>
    </r>
  </si>
  <si>
    <t>陈洁芳</t>
  </si>
  <si>
    <r>
      <rPr>
        <sz val="10"/>
        <rFont val="宋体"/>
        <charset val="134"/>
      </rPr>
      <t>陈洁芳广东省佛山市顺德区乐从镇上华村委会上华大道</t>
    </r>
    <r>
      <rPr>
        <sz val="10"/>
        <rFont val="Times New Roman"/>
        <charset val="134"/>
      </rPr>
      <t>11</t>
    </r>
    <r>
      <rPr>
        <sz val="10"/>
        <rFont val="宋体"/>
        <charset val="134"/>
      </rPr>
      <t>号</t>
    </r>
    <r>
      <rPr>
        <sz val="10"/>
        <rFont val="Times New Roman"/>
        <charset val="134"/>
      </rPr>
      <t>17</t>
    </r>
    <r>
      <rPr>
        <sz val="10"/>
        <rFont val="宋体"/>
        <charset val="134"/>
      </rPr>
      <t>千瓦分布式光伏发电项目</t>
    </r>
  </si>
  <si>
    <t>周荣新</t>
  </si>
  <si>
    <r>
      <rPr>
        <sz val="10"/>
        <rFont val="宋体"/>
        <charset val="134"/>
      </rPr>
      <t>周荣新广东省佛山市顺德区乐从镇大闸村委会兴隆西街</t>
    </r>
    <r>
      <rPr>
        <sz val="10"/>
        <rFont val="Times New Roman"/>
        <charset val="134"/>
      </rPr>
      <t>14</t>
    </r>
    <r>
      <rPr>
        <sz val="10"/>
        <rFont val="宋体"/>
        <charset val="134"/>
      </rPr>
      <t>千瓦分布式光伏发电项目</t>
    </r>
  </si>
  <si>
    <t>陈锦杨</t>
  </si>
  <si>
    <r>
      <rPr>
        <sz val="10"/>
        <rFont val="宋体"/>
        <charset val="134"/>
      </rPr>
      <t>陈锦杨广东省佛山市顺德区乐从镇沙滘社区居民委员会东村新屋街一巷</t>
    </r>
    <r>
      <rPr>
        <sz val="10"/>
        <rFont val="Times New Roman"/>
        <charset val="134"/>
      </rPr>
      <t>6</t>
    </r>
    <r>
      <rPr>
        <sz val="10"/>
        <rFont val="宋体"/>
        <charset val="134"/>
      </rPr>
      <t>号</t>
    </r>
    <r>
      <rPr>
        <sz val="10"/>
        <rFont val="Times New Roman"/>
        <charset val="134"/>
      </rPr>
      <t>10.17</t>
    </r>
    <r>
      <rPr>
        <sz val="10"/>
        <rFont val="宋体"/>
        <charset val="134"/>
      </rPr>
      <t>千瓦分布式光伏发电项目</t>
    </r>
  </si>
  <si>
    <t>关杏苗</t>
  </si>
  <si>
    <r>
      <rPr>
        <sz val="10"/>
        <rFont val="宋体"/>
        <charset val="134"/>
      </rPr>
      <t>关杏苗广东省佛山市顺德区乐从镇路州村委会关家塘边街三巷</t>
    </r>
    <r>
      <rPr>
        <sz val="10"/>
        <rFont val="Times New Roman"/>
        <charset val="134"/>
      </rPr>
      <t>5</t>
    </r>
    <r>
      <rPr>
        <sz val="10"/>
        <rFont val="宋体"/>
        <charset val="134"/>
      </rPr>
      <t>号</t>
    </r>
    <r>
      <rPr>
        <sz val="10"/>
        <rFont val="Times New Roman"/>
        <charset val="134"/>
      </rPr>
      <t>12</t>
    </r>
    <r>
      <rPr>
        <sz val="10"/>
        <rFont val="宋体"/>
        <charset val="134"/>
      </rPr>
      <t>千瓦分布式光伏发电项目</t>
    </r>
  </si>
  <si>
    <t>曾文端</t>
  </si>
  <si>
    <r>
      <rPr>
        <sz val="10"/>
        <rFont val="宋体"/>
        <charset val="134"/>
      </rPr>
      <t>曾文端广东省佛山市顺德区乐从镇小涌村委会南窦东街</t>
    </r>
    <r>
      <rPr>
        <sz val="10"/>
        <rFont val="Times New Roman"/>
        <charset val="134"/>
      </rPr>
      <t>33</t>
    </r>
    <r>
      <rPr>
        <sz val="10"/>
        <rFont val="宋体"/>
        <charset val="134"/>
      </rPr>
      <t>号</t>
    </r>
    <r>
      <rPr>
        <sz val="10"/>
        <rFont val="Times New Roman"/>
        <charset val="134"/>
      </rPr>
      <t>10</t>
    </r>
    <r>
      <rPr>
        <sz val="10"/>
        <rFont val="宋体"/>
        <charset val="134"/>
      </rPr>
      <t>千瓦分布式光伏发电项目</t>
    </r>
  </si>
  <si>
    <t>陈礼应</t>
  </si>
  <si>
    <r>
      <rPr>
        <sz val="10"/>
        <rFont val="宋体"/>
        <charset val="134"/>
      </rPr>
      <t>陈礼应广东省佛山市顺德区乐从镇新隆村委会涌尾街</t>
    </r>
    <r>
      <rPr>
        <sz val="10"/>
        <rFont val="Times New Roman"/>
        <charset val="134"/>
      </rPr>
      <t>16</t>
    </r>
    <r>
      <rPr>
        <sz val="10"/>
        <rFont val="宋体"/>
        <charset val="134"/>
      </rPr>
      <t>号</t>
    </r>
    <r>
      <rPr>
        <sz val="10"/>
        <rFont val="Times New Roman"/>
        <charset val="134"/>
      </rPr>
      <t>25</t>
    </r>
    <r>
      <rPr>
        <sz val="10"/>
        <rFont val="宋体"/>
        <charset val="134"/>
      </rPr>
      <t>千瓦分布式光伏发电项目</t>
    </r>
  </si>
  <si>
    <t>马财发</t>
  </si>
  <si>
    <r>
      <rPr>
        <sz val="10"/>
        <rFont val="宋体"/>
        <charset val="134"/>
      </rPr>
      <t>马财发广东省佛山市顺德区乐从镇大闸村委会华湖西街</t>
    </r>
    <r>
      <rPr>
        <sz val="10"/>
        <rFont val="Times New Roman"/>
        <charset val="134"/>
      </rPr>
      <t>1</t>
    </r>
    <r>
      <rPr>
        <sz val="10"/>
        <rFont val="宋体"/>
        <charset val="134"/>
      </rPr>
      <t>号</t>
    </r>
    <r>
      <rPr>
        <sz val="10"/>
        <rFont val="Times New Roman"/>
        <charset val="134"/>
      </rPr>
      <t>13.5</t>
    </r>
    <r>
      <rPr>
        <sz val="10"/>
        <rFont val="宋体"/>
        <charset val="134"/>
      </rPr>
      <t>千瓦分布式光伏发电项目</t>
    </r>
  </si>
  <si>
    <t>梁鉴涛</t>
  </si>
  <si>
    <r>
      <rPr>
        <sz val="10"/>
        <rFont val="宋体"/>
        <charset val="134"/>
      </rPr>
      <t>梁鉴涛广东省佛山市顺德区乐从镇良村村委会良沙组十九巷</t>
    </r>
    <r>
      <rPr>
        <sz val="10"/>
        <rFont val="Times New Roman"/>
        <charset val="134"/>
      </rPr>
      <t>10</t>
    </r>
    <r>
      <rPr>
        <sz val="10"/>
        <rFont val="宋体"/>
        <charset val="134"/>
      </rPr>
      <t>号</t>
    </r>
    <r>
      <rPr>
        <sz val="10"/>
        <rFont val="Times New Roman"/>
        <charset val="134"/>
      </rPr>
      <t>31.36</t>
    </r>
    <r>
      <rPr>
        <sz val="10"/>
        <rFont val="宋体"/>
        <charset val="134"/>
      </rPr>
      <t>千瓦分布式光伏发电项目</t>
    </r>
  </si>
  <si>
    <t>区石澄</t>
  </si>
  <si>
    <r>
      <rPr>
        <sz val="10"/>
        <rFont val="宋体"/>
        <charset val="134"/>
      </rPr>
      <t>区石澄广东省佛山市顺德区乐从镇葛岸村委会北区东宁街四巷</t>
    </r>
    <r>
      <rPr>
        <sz val="10"/>
        <rFont val="Times New Roman"/>
        <charset val="134"/>
      </rPr>
      <t>10</t>
    </r>
    <r>
      <rPr>
        <sz val="10"/>
        <rFont val="宋体"/>
        <charset val="134"/>
      </rPr>
      <t>号</t>
    </r>
    <r>
      <rPr>
        <sz val="10"/>
        <rFont val="Times New Roman"/>
        <charset val="134"/>
      </rPr>
      <t>15.4</t>
    </r>
    <r>
      <rPr>
        <sz val="10"/>
        <rFont val="宋体"/>
        <charset val="134"/>
      </rPr>
      <t>千瓦分布式光伏发电项目</t>
    </r>
  </si>
  <si>
    <t>徐伟</t>
  </si>
  <si>
    <r>
      <rPr>
        <sz val="10"/>
        <rFont val="宋体"/>
        <charset val="134"/>
      </rPr>
      <t>徐伟广东省佛山市顺德区大良街道顺峰社区居民委员会金桂居民小组金桂西园茶园</t>
    </r>
    <r>
      <rPr>
        <sz val="10"/>
        <rFont val="Times New Roman"/>
        <charset val="134"/>
      </rPr>
      <t>3</t>
    </r>
    <r>
      <rPr>
        <sz val="10"/>
        <rFont val="宋体"/>
        <charset val="134"/>
      </rPr>
      <t>街</t>
    </r>
    <r>
      <rPr>
        <sz val="10"/>
        <rFont val="Times New Roman"/>
        <charset val="134"/>
      </rPr>
      <t>810</t>
    </r>
    <r>
      <rPr>
        <sz val="10"/>
        <rFont val="宋体"/>
        <charset val="134"/>
      </rPr>
      <t>号</t>
    </r>
    <r>
      <rPr>
        <sz val="10"/>
        <rFont val="Times New Roman"/>
        <charset val="134"/>
      </rPr>
      <t>12.65</t>
    </r>
    <r>
      <rPr>
        <sz val="10"/>
        <rFont val="宋体"/>
        <charset val="134"/>
      </rPr>
      <t>千瓦分布式光伏发电项目</t>
    </r>
  </si>
  <si>
    <t>陈惠婷</t>
  </si>
  <si>
    <r>
      <rPr>
        <sz val="10"/>
        <rFont val="宋体"/>
        <charset val="134"/>
      </rPr>
      <t>陈惠婷广东省佛山市顺德区乐从镇葛岸村委会西区住宅新村九巷</t>
    </r>
    <r>
      <rPr>
        <sz val="10"/>
        <rFont val="Times New Roman"/>
        <charset val="134"/>
      </rPr>
      <t>6</t>
    </r>
    <r>
      <rPr>
        <sz val="10"/>
        <rFont val="宋体"/>
        <charset val="134"/>
      </rPr>
      <t>号</t>
    </r>
    <r>
      <rPr>
        <sz val="10"/>
        <rFont val="Times New Roman"/>
        <charset val="134"/>
      </rPr>
      <t>13.75</t>
    </r>
    <r>
      <rPr>
        <sz val="10"/>
        <rFont val="宋体"/>
        <charset val="134"/>
      </rPr>
      <t>千瓦分布式光伏发电项目</t>
    </r>
  </si>
  <si>
    <t>何铭慈</t>
  </si>
  <si>
    <r>
      <rPr>
        <sz val="10"/>
        <rFont val="宋体"/>
        <charset val="134"/>
      </rPr>
      <t>何铭慈佛山市顺德区乐从镇小布村委会科第街南二巷</t>
    </r>
    <r>
      <rPr>
        <sz val="10"/>
        <rFont val="Times New Roman"/>
        <charset val="134"/>
      </rPr>
      <t>4</t>
    </r>
    <r>
      <rPr>
        <sz val="10"/>
        <rFont val="宋体"/>
        <charset val="134"/>
      </rPr>
      <t>号</t>
    </r>
    <r>
      <rPr>
        <sz val="10"/>
        <rFont val="Times New Roman"/>
        <charset val="134"/>
      </rPr>
      <t>12.65</t>
    </r>
    <r>
      <rPr>
        <sz val="10"/>
        <rFont val="宋体"/>
        <charset val="134"/>
      </rPr>
      <t>千瓦分布式光伏发电项目</t>
    </r>
  </si>
  <si>
    <r>
      <rPr>
        <sz val="10"/>
        <rFont val="宋体"/>
        <charset val="134"/>
      </rPr>
      <t>周志明广东省佛山市顺德区乐从镇腾冲社区居民委员会周宅大街二巷</t>
    </r>
    <r>
      <rPr>
        <sz val="10"/>
        <rFont val="Times New Roman"/>
        <charset val="134"/>
      </rPr>
      <t>2</t>
    </r>
    <r>
      <rPr>
        <sz val="10"/>
        <rFont val="宋体"/>
        <charset val="134"/>
      </rPr>
      <t>号</t>
    </r>
    <r>
      <rPr>
        <sz val="10"/>
        <rFont val="Times New Roman"/>
        <charset val="134"/>
      </rPr>
      <t>12.37</t>
    </r>
    <r>
      <rPr>
        <sz val="10"/>
        <rFont val="宋体"/>
        <charset val="134"/>
      </rPr>
      <t>千瓦分布式光伏发电项目</t>
    </r>
  </si>
  <si>
    <t>韦国强</t>
  </si>
  <si>
    <r>
      <rPr>
        <sz val="10"/>
        <rFont val="宋体"/>
        <charset val="134"/>
      </rPr>
      <t>韦国强广东省佛山市顺德区乐从镇路州村委会韦家大街北一巷</t>
    </r>
    <r>
      <rPr>
        <sz val="10"/>
        <rFont val="Times New Roman"/>
        <charset val="134"/>
      </rPr>
      <t>6</t>
    </r>
    <r>
      <rPr>
        <sz val="10"/>
        <rFont val="宋体"/>
        <charset val="134"/>
      </rPr>
      <t>号</t>
    </r>
    <r>
      <rPr>
        <sz val="10"/>
        <rFont val="Times New Roman"/>
        <charset val="134"/>
      </rPr>
      <t>11</t>
    </r>
    <r>
      <rPr>
        <sz val="10"/>
        <rFont val="宋体"/>
        <charset val="134"/>
      </rPr>
      <t>千瓦分布式光伏发电项目</t>
    </r>
  </si>
  <si>
    <t>张嘉骥</t>
  </si>
  <si>
    <r>
      <rPr>
        <sz val="10"/>
        <rFont val="宋体"/>
        <charset val="134"/>
      </rPr>
      <t>张嘉骥广东省佛山市顺德区乐从镇沙道教村朝阳坊太公园街</t>
    </r>
    <r>
      <rPr>
        <sz val="10"/>
        <rFont val="Times New Roman"/>
        <charset val="134"/>
      </rPr>
      <t>3</t>
    </r>
    <r>
      <rPr>
        <sz val="10"/>
        <rFont val="宋体"/>
        <charset val="134"/>
      </rPr>
      <t>巷</t>
    </r>
    <r>
      <rPr>
        <sz val="10"/>
        <rFont val="Times New Roman"/>
        <charset val="134"/>
      </rPr>
      <t>1</t>
    </r>
    <r>
      <rPr>
        <sz val="10"/>
        <rFont val="宋体"/>
        <charset val="134"/>
      </rPr>
      <t>号</t>
    </r>
    <r>
      <rPr>
        <sz val="10"/>
        <rFont val="Times New Roman"/>
        <charset val="134"/>
      </rPr>
      <t>7.8</t>
    </r>
    <r>
      <rPr>
        <sz val="10"/>
        <rFont val="宋体"/>
        <charset val="134"/>
      </rPr>
      <t>千瓦分布式光伏发电项目</t>
    </r>
  </si>
  <si>
    <t>陈坤成</t>
  </si>
  <si>
    <r>
      <rPr>
        <sz val="10"/>
        <rFont val="宋体"/>
        <charset val="134"/>
      </rPr>
      <t>陈坤成顺德区均安镇南沙社区居民委员会永隆中路</t>
    </r>
    <r>
      <rPr>
        <sz val="10"/>
        <rFont val="Times New Roman"/>
        <charset val="134"/>
      </rPr>
      <t>85</t>
    </r>
    <r>
      <rPr>
        <sz val="10"/>
        <rFont val="宋体"/>
        <charset val="134"/>
      </rPr>
      <t>号</t>
    </r>
    <r>
      <rPr>
        <sz val="10"/>
        <rFont val="Times New Roman"/>
        <charset val="134"/>
      </rPr>
      <t>10</t>
    </r>
    <r>
      <rPr>
        <sz val="10"/>
        <rFont val="宋体"/>
        <charset val="134"/>
      </rPr>
      <t>千瓦分布式光伏发电项目</t>
    </r>
  </si>
  <si>
    <t>陈志锦</t>
  </si>
  <si>
    <r>
      <rPr>
        <sz val="10"/>
        <rFont val="宋体"/>
        <charset val="134"/>
      </rPr>
      <t>陈志锦广东省佛山市顺德区乐从镇新隆村委会上坊街</t>
    </r>
    <r>
      <rPr>
        <sz val="10"/>
        <rFont val="Times New Roman"/>
        <charset val="134"/>
      </rPr>
      <t>8</t>
    </r>
    <r>
      <rPr>
        <sz val="10"/>
        <rFont val="宋体"/>
        <charset val="134"/>
      </rPr>
      <t>号</t>
    </r>
    <r>
      <rPr>
        <sz val="10"/>
        <rFont val="Times New Roman"/>
        <charset val="134"/>
      </rPr>
      <t>11</t>
    </r>
    <r>
      <rPr>
        <sz val="10"/>
        <rFont val="宋体"/>
        <charset val="134"/>
      </rPr>
      <t>千瓦分布式光伏发电项目</t>
    </r>
  </si>
  <si>
    <t>梁国文</t>
  </si>
  <si>
    <r>
      <rPr>
        <sz val="10"/>
        <rFont val="宋体"/>
        <charset val="134"/>
      </rPr>
      <t>梁志铿佛山市顺德区杏坛镇龙潭村委会细涌边大街</t>
    </r>
    <r>
      <rPr>
        <sz val="10"/>
        <rFont val="Times New Roman"/>
        <charset val="134"/>
      </rPr>
      <t>15</t>
    </r>
    <r>
      <rPr>
        <sz val="10"/>
        <rFont val="宋体"/>
        <charset val="134"/>
      </rPr>
      <t>号</t>
    </r>
    <r>
      <rPr>
        <sz val="10"/>
        <rFont val="Times New Roman"/>
        <charset val="134"/>
      </rPr>
      <t>17.11</t>
    </r>
    <r>
      <rPr>
        <sz val="10"/>
        <rFont val="宋体"/>
        <charset val="134"/>
      </rPr>
      <t>千瓦分布式光伏发电项目</t>
    </r>
  </si>
  <si>
    <t>陆绮雯</t>
  </si>
  <si>
    <r>
      <rPr>
        <sz val="10"/>
        <rFont val="宋体"/>
        <charset val="134"/>
      </rPr>
      <t>陆绮雯广东省佛山市顺德区大良街道办事处顺峰社区居委会金桂花园茶园七街</t>
    </r>
    <r>
      <rPr>
        <sz val="10"/>
        <rFont val="Times New Roman"/>
        <charset val="134"/>
      </rPr>
      <t>806</t>
    </r>
    <r>
      <rPr>
        <sz val="10"/>
        <rFont val="宋体"/>
        <charset val="134"/>
      </rPr>
      <t>号</t>
    </r>
    <r>
      <rPr>
        <sz val="10"/>
        <rFont val="Times New Roman"/>
        <charset val="134"/>
      </rPr>
      <t>9</t>
    </r>
    <r>
      <rPr>
        <sz val="10"/>
        <rFont val="宋体"/>
        <charset val="134"/>
      </rPr>
      <t>千瓦分布式光伏发电项目</t>
    </r>
  </si>
  <si>
    <t>彭有成</t>
  </si>
  <si>
    <r>
      <rPr>
        <sz val="10"/>
        <rFont val="宋体"/>
        <charset val="134"/>
      </rPr>
      <t>彭有成龙江镇西溪居委会东社龙母坊</t>
    </r>
    <r>
      <rPr>
        <sz val="10"/>
        <rFont val="Times New Roman"/>
        <charset val="134"/>
      </rPr>
      <t>1</t>
    </r>
    <r>
      <rPr>
        <sz val="10"/>
        <rFont val="宋体"/>
        <charset val="134"/>
      </rPr>
      <t>号</t>
    </r>
    <r>
      <rPr>
        <sz val="10"/>
        <rFont val="Times New Roman"/>
        <charset val="134"/>
      </rPr>
      <t>9.52</t>
    </r>
    <r>
      <rPr>
        <sz val="10"/>
        <rFont val="宋体"/>
        <charset val="134"/>
      </rPr>
      <t>千瓦分布式光伏发电项目</t>
    </r>
  </si>
  <si>
    <t>梁海云</t>
  </si>
  <si>
    <r>
      <rPr>
        <sz val="10"/>
        <rFont val="宋体"/>
        <charset val="134"/>
      </rPr>
      <t>梁海云佛山市顺德区大良街道办事处升平又一村</t>
    </r>
    <r>
      <rPr>
        <sz val="10"/>
        <rFont val="Times New Roman"/>
        <charset val="134"/>
      </rPr>
      <t>2</t>
    </r>
    <r>
      <rPr>
        <sz val="10"/>
        <rFont val="宋体"/>
        <charset val="134"/>
      </rPr>
      <t>巷</t>
    </r>
    <r>
      <rPr>
        <sz val="10"/>
        <rFont val="Times New Roman"/>
        <charset val="134"/>
      </rPr>
      <t>4</t>
    </r>
    <r>
      <rPr>
        <sz val="10"/>
        <rFont val="宋体"/>
        <charset val="134"/>
      </rPr>
      <t>号之</t>
    </r>
    <r>
      <rPr>
        <sz val="10"/>
        <rFont val="Times New Roman"/>
        <charset val="134"/>
      </rPr>
      <t>1 6.44</t>
    </r>
    <r>
      <rPr>
        <sz val="10"/>
        <rFont val="宋体"/>
        <charset val="134"/>
      </rPr>
      <t>千瓦分布式光伏发电项目</t>
    </r>
  </si>
  <si>
    <t>吴结宜</t>
  </si>
  <si>
    <r>
      <rPr>
        <sz val="10"/>
        <rFont val="宋体"/>
        <charset val="134"/>
      </rPr>
      <t>冯海波佛山市顺德区勒流街道光大居委会光明路</t>
    </r>
    <r>
      <rPr>
        <sz val="10"/>
        <rFont val="Times New Roman"/>
        <charset val="134"/>
      </rPr>
      <t>5</t>
    </r>
    <r>
      <rPr>
        <sz val="10"/>
        <rFont val="宋体"/>
        <charset val="134"/>
      </rPr>
      <t>号</t>
    </r>
    <r>
      <rPr>
        <sz val="10"/>
        <rFont val="Times New Roman"/>
        <charset val="134"/>
      </rPr>
      <t>10.5</t>
    </r>
    <r>
      <rPr>
        <sz val="10"/>
        <rFont val="宋体"/>
        <charset val="134"/>
      </rPr>
      <t>千瓦分布式光伏发电项目</t>
    </r>
  </si>
  <si>
    <t>梁梓康</t>
  </si>
  <si>
    <r>
      <rPr>
        <sz val="10"/>
        <rFont val="宋体"/>
        <charset val="134"/>
      </rPr>
      <t>梁梓康顺德区伦教常教社区居委会东宁商住区宁新路东一巷</t>
    </r>
    <r>
      <rPr>
        <sz val="10"/>
        <rFont val="Times New Roman"/>
        <charset val="134"/>
      </rPr>
      <t>28</t>
    </r>
    <r>
      <rPr>
        <sz val="10"/>
        <rFont val="宋体"/>
        <charset val="134"/>
      </rPr>
      <t>号</t>
    </r>
    <r>
      <rPr>
        <sz val="10"/>
        <rFont val="Times New Roman"/>
        <charset val="134"/>
      </rPr>
      <t>10.08</t>
    </r>
    <r>
      <rPr>
        <sz val="10"/>
        <rFont val="宋体"/>
        <charset val="134"/>
      </rPr>
      <t>千瓦分布式光伏发电项目</t>
    </r>
  </si>
  <si>
    <t>梁润生</t>
  </si>
  <si>
    <r>
      <rPr>
        <sz val="10"/>
        <rFont val="宋体"/>
        <charset val="134"/>
      </rPr>
      <t>梁润生广东省佛山市顺德区乐从镇平步居委会青云大街十九巷</t>
    </r>
    <r>
      <rPr>
        <sz val="10"/>
        <rFont val="Times New Roman"/>
        <charset val="134"/>
      </rPr>
      <t>1</t>
    </r>
    <r>
      <rPr>
        <sz val="10"/>
        <rFont val="宋体"/>
        <charset val="134"/>
      </rPr>
      <t>号</t>
    </r>
    <r>
      <rPr>
        <sz val="10"/>
        <rFont val="Times New Roman"/>
        <charset val="134"/>
      </rPr>
      <t>13.44</t>
    </r>
    <r>
      <rPr>
        <sz val="10"/>
        <rFont val="宋体"/>
        <charset val="134"/>
      </rPr>
      <t>千瓦分布式光伏发电项目</t>
    </r>
  </si>
  <si>
    <t>梁志华</t>
  </si>
  <si>
    <r>
      <rPr>
        <sz val="10"/>
        <rFont val="宋体"/>
        <charset val="134"/>
      </rPr>
      <t>梁志华广东省佛山市顺德区大良街道办事处金榜下街</t>
    </r>
    <r>
      <rPr>
        <sz val="10"/>
        <rFont val="Times New Roman"/>
        <charset val="134"/>
      </rPr>
      <t>12</t>
    </r>
    <r>
      <rPr>
        <sz val="10"/>
        <rFont val="宋体"/>
        <charset val="134"/>
      </rPr>
      <t>巷</t>
    </r>
    <r>
      <rPr>
        <sz val="10"/>
        <rFont val="Times New Roman"/>
        <charset val="134"/>
      </rPr>
      <t>3</t>
    </r>
    <r>
      <rPr>
        <sz val="10"/>
        <rFont val="宋体"/>
        <charset val="134"/>
      </rPr>
      <t>号</t>
    </r>
    <r>
      <rPr>
        <sz val="10"/>
        <rFont val="Times New Roman"/>
        <charset val="134"/>
      </rPr>
      <t>5.13</t>
    </r>
    <r>
      <rPr>
        <sz val="10"/>
        <rFont val="宋体"/>
        <charset val="134"/>
      </rPr>
      <t>千瓦分布式光伏发电项目</t>
    </r>
  </si>
  <si>
    <t>周永昌</t>
  </si>
  <si>
    <r>
      <rPr>
        <sz val="10"/>
        <rFont val="宋体"/>
        <charset val="134"/>
      </rPr>
      <t>周冠聪佛山市顺德区杏坛镇光辉村委会来紫一街</t>
    </r>
    <r>
      <rPr>
        <sz val="10"/>
        <rFont val="Times New Roman"/>
        <charset val="134"/>
      </rPr>
      <t>11</t>
    </r>
    <r>
      <rPr>
        <sz val="10"/>
        <rFont val="宋体"/>
        <charset val="134"/>
      </rPr>
      <t>号</t>
    </r>
    <r>
      <rPr>
        <sz val="10"/>
        <rFont val="Times New Roman"/>
        <charset val="134"/>
      </rPr>
      <t>5.6</t>
    </r>
    <r>
      <rPr>
        <sz val="10"/>
        <rFont val="宋体"/>
        <charset val="134"/>
      </rPr>
      <t>千瓦分布式光伏发电项目</t>
    </r>
  </si>
  <si>
    <t>周冠聪</t>
  </si>
  <si>
    <t>廖锦荣</t>
  </si>
  <si>
    <r>
      <rPr>
        <sz val="10"/>
        <rFont val="宋体"/>
        <charset val="134"/>
      </rPr>
      <t>廖锦荣佛山市顺德区伦教街道办事处常教社区居委会北海大道北</t>
    </r>
    <r>
      <rPr>
        <sz val="10"/>
        <rFont val="Times New Roman"/>
        <charset val="134"/>
      </rPr>
      <t>18</t>
    </r>
    <r>
      <rPr>
        <sz val="10"/>
        <rFont val="宋体"/>
        <charset val="134"/>
      </rPr>
      <t>号之一</t>
    </r>
    <r>
      <rPr>
        <sz val="10"/>
        <rFont val="Times New Roman"/>
        <charset val="134"/>
      </rPr>
      <t>25.44</t>
    </r>
    <r>
      <rPr>
        <sz val="10"/>
        <rFont val="宋体"/>
        <charset val="134"/>
      </rPr>
      <t>千瓦分布式光伏发电项目</t>
    </r>
  </si>
  <si>
    <t>黄彩仪</t>
  </si>
  <si>
    <r>
      <rPr>
        <sz val="10"/>
        <rFont val="宋体"/>
        <charset val="134"/>
      </rPr>
      <t>黄彩仪广东省佛山市顺德区大良祥和路嘉信城市花园</t>
    </r>
    <r>
      <rPr>
        <sz val="10"/>
        <rFont val="Times New Roman"/>
        <charset val="134"/>
      </rPr>
      <t>1</t>
    </r>
    <r>
      <rPr>
        <sz val="10"/>
        <rFont val="宋体"/>
        <charset val="134"/>
      </rPr>
      <t>座</t>
    </r>
    <r>
      <rPr>
        <sz val="10"/>
        <rFont val="Times New Roman"/>
        <charset val="134"/>
      </rPr>
      <t>20G 4</t>
    </r>
    <r>
      <rPr>
        <sz val="10"/>
        <rFont val="宋体"/>
        <charset val="134"/>
      </rPr>
      <t>千瓦分布式光伏发电项目</t>
    </r>
  </si>
  <si>
    <t>温瑞泉</t>
  </si>
  <si>
    <r>
      <rPr>
        <sz val="10"/>
        <rFont val="宋体"/>
        <charset val="134"/>
      </rPr>
      <t>温瑞泉广东省佛山市顺德区大良街道办事处延年路景华街</t>
    </r>
    <r>
      <rPr>
        <sz val="10"/>
        <rFont val="Times New Roman"/>
        <charset val="134"/>
      </rPr>
      <t>4</t>
    </r>
    <r>
      <rPr>
        <sz val="10"/>
        <rFont val="宋体"/>
        <charset val="134"/>
      </rPr>
      <t>号</t>
    </r>
    <r>
      <rPr>
        <sz val="10"/>
        <rFont val="Times New Roman"/>
        <charset val="134"/>
      </rPr>
      <t>7.95</t>
    </r>
    <r>
      <rPr>
        <sz val="10"/>
        <rFont val="宋体"/>
        <charset val="134"/>
      </rPr>
      <t>千瓦分布式光伏发电项目</t>
    </r>
  </si>
  <si>
    <t>冯英祥</t>
  </si>
  <si>
    <r>
      <rPr>
        <sz val="10"/>
        <rFont val="宋体"/>
        <charset val="134"/>
      </rPr>
      <t>冯英祥佛山市顺德区勒流街道光大居委会新基西大街</t>
    </r>
    <r>
      <rPr>
        <sz val="10"/>
        <rFont val="Times New Roman"/>
        <charset val="134"/>
      </rPr>
      <t>6</t>
    </r>
    <r>
      <rPr>
        <sz val="10"/>
        <rFont val="宋体"/>
        <charset val="134"/>
      </rPr>
      <t>号</t>
    </r>
    <r>
      <rPr>
        <sz val="10"/>
        <rFont val="Times New Roman"/>
        <charset val="134"/>
      </rPr>
      <t>19.32</t>
    </r>
    <r>
      <rPr>
        <sz val="10"/>
        <rFont val="宋体"/>
        <charset val="134"/>
      </rPr>
      <t>千瓦分布式光伏发电项目</t>
    </r>
  </si>
  <si>
    <t>冯伟德</t>
  </si>
  <si>
    <r>
      <rPr>
        <sz val="10"/>
        <rFont val="宋体"/>
        <charset val="134"/>
      </rPr>
      <t>冯伟德佛山市顺德区勒流街道光大居委会建设路建兴街</t>
    </r>
    <r>
      <rPr>
        <sz val="10"/>
        <rFont val="Times New Roman"/>
        <charset val="134"/>
      </rPr>
      <t>1</t>
    </r>
    <r>
      <rPr>
        <sz val="10"/>
        <rFont val="宋体"/>
        <charset val="134"/>
      </rPr>
      <t>号</t>
    </r>
    <r>
      <rPr>
        <sz val="10"/>
        <rFont val="Times New Roman"/>
        <charset val="134"/>
      </rPr>
      <t>7.28</t>
    </r>
    <r>
      <rPr>
        <sz val="10"/>
        <rFont val="宋体"/>
        <charset val="134"/>
      </rPr>
      <t>千瓦分布式光伏发电项目</t>
    </r>
  </si>
  <si>
    <r>
      <rPr>
        <sz val="10"/>
        <rFont val="宋体"/>
        <charset val="134"/>
      </rPr>
      <t>冯英祥佛山市顺德区勒流街道光大居委会新基西大街</t>
    </r>
    <r>
      <rPr>
        <sz val="10"/>
        <rFont val="Times New Roman"/>
        <charset val="134"/>
      </rPr>
      <t>2</t>
    </r>
    <r>
      <rPr>
        <sz val="10"/>
        <rFont val="宋体"/>
        <charset val="134"/>
      </rPr>
      <t>号</t>
    </r>
    <r>
      <rPr>
        <sz val="10"/>
        <rFont val="Times New Roman"/>
        <charset val="134"/>
      </rPr>
      <t>7.28</t>
    </r>
    <r>
      <rPr>
        <sz val="10"/>
        <rFont val="宋体"/>
        <charset val="134"/>
      </rPr>
      <t>千瓦分布式光伏发电项目</t>
    </r>
  </si>
  <si>
    <t>陈建业</t>
  </si>
  <si>
    <r>
      <rPr>
        <sz val="10"/>
        <rFont val="宋体"/>
        <charset val="134"/>
      </rPr>
      <t>陈建业广东省佛山市顺德区杏坛镇马齐社区居委会沙面路</t>
    </r>
    <r>
      <rPr>
        <sz val="10"/>
        <rFont val="Times New Roman"/>
        <charset val="134"/>
      </rPr>
      <t>18</t>
    </r>
    <r>
      <rPr>
        <sz val="10"/>
        <rFont val="宋体"/>
        <charset val="134"/>
      </rPr>
      <t>号</t>
    </r>
    <r>
      <rPr>
        <sz val="10"/>
        <rFont val="Times New Roman"/>
        <charset val="134"/>
      </rPr>
      <t>10.08</t>
    </r>
    <r>
      <rPr>
        <sz val="10"/>
        <rFont val="宋体"/>
        <charset val="134"/>
      </rPr>
      <t>千瓦分布式光伏发电项目</t>
    </r>
  </si>
  <si>
    <t>卢占辉</t>
  </si>
  <si>
    <r>
      <rPr>
        <sz val="10"/>
        <rFont val="宋体"/>
        <charset val="134"/>
      </rPr>
      <t>卢占辉佛山市顺德区勒流街道众涌村委会宁远三巷</t>
    </r>
    <r>
      <rPr>
        <sz val="10"/>
        <rFont val="Times New Roman"/>
        <charset val="134"/>
      </rPr>
      <t>6</t>
    </r>
    <r>
      <rPr>
        <sz val="10"/>
        <rFont val="宋体"/>
        <charset val="134"/>
      </rPr>
      <t>号</t>
    </r>
    <r>
      <rPr>
        <sz val="10"/>
        <rFont val="Times New Roman"/>
        <charset val="134"/>
      </rPr>
      <t>8.1</t>
    </r>
    <r>
      <rPr>
        <sz val="10"/>
        <rFont val="宋体"/>
        <charset val="134"/>
      </rPr>
      <t>千瓦分布式光伏发电项目</t>
    </r>
  </si>
  <si>
    <t>钟千昌</t>
  </si>
  <si>
    <r>
      <rPr>
        <sz val="10"/>
        <rFont val="宋体"/>
        <charset val="134"/>
      </rPr>
      <t>钟千昌顺德容桂祯祥路二街二巷</t>
    </r>
    <r>
      <rPr>
        <sz val="10"/>
        <rFont val="Times New Roman"/>
        <charset val="134"/>
      </rPr>
      <t>1</t>
    </r>
    <r>
      <rPr>
        <sz val="10"/>
        <rFont val="宋体"/>
        <charset val="134"/>
      </rPr>
      <t>号</t>
    </r>
    <r>
      <rPr>
        <sz val="10"/>
        <rFont val="Times New Roman"/>
        <charset val="134"/>
      </rPr>
      <t>13</t>
    </r>
    <r>
      <rPr>
        <sz val="10"/>
        <rFont val="宋体"/>
        <charset val="134"/>
      </rPr>
      <t>千瓦分布式光伏发电项目</t>
    </r>
  </si>
  <si>
    <t>何权开</t>
  </si>
  <si>
    <r>
      <rPr>
        <sz val="10"/>
        <rFont val="宋体"/>
        <charset val="134"/>
      </rPr>
      <t>何权开容桂小黄圃骏景花园</t>
    </r>
    <r>
      <rPr>
        <sz val="10"/>
        <rFont val="Times New Roman"/>
        <charset val="134"/>
      </rPr>
      <t>B9</t>
    </r>
    <r>
      <rPr>
        <sz val="10"/>
        <rFont val="宋体"/>
        <charset val="134"/>
      </rPr>
      <t>号</t>
    </r>
    <r>
      <rPr>
        <sz val="10"/>
        <rFont val="Times New Roman"/>
        <charset val="134"/>
      </rPr>
      <t>16.8</t>
    </r>
    <r>
      <rPr>
        <sz val="10"/>
        <rFont val="宋体"/>
        <charset val="134"/>
      </rPr>
      <t>千瓦分布式光伏发电项目</t>
    </r>
  </si>
  <si>
    <t>陈敬华</t>
  </si>
  <si>
    <r>
      <rPr>
        <sz val="10"/>
        <rFont val="宋体"/>
        <charset val="134"/>
      </rPr>
      <t>陈敬华广东省佛山市顺德区容桂德胜社区金晖五巷</t>
    </r>
    <r>
      <rPr>
        <sz val="10"/>
        <rFont val="Times New Roman"/>
        <charset val="134"/>
      </rPr>
      <t>7</t>
    </r>
    <r>
      <rPr>
        <sz val="10"/>
        <rFont val="宋体"/>
        <charset val="134"/>
      </rPr>
      <t>号</t>
    </r>
    <r>
      <rPr>
        <sz val="10"/>
        <rFont val="Times New Roman"/>
        <charset val="134"/>
      </rPr>
      <t>16.53</t>
    </r>
    <r>
      <rPr>
        <sz val="10"/>
        <rFont val="宋体"/>
        <charset val="134"/>
      </rPr>
      <t>千瓦分布式光伏发电项目</t>
    </r>
  </si>
  <si>
    <t>黄志昌</t>
  </si>
  <si>
    <r>
      <rPr>
        <sz val="10"/>
        <rFont val="宋体"/>
        <charset val="134"/>
      </rPr>
      <t>黄志昌广东省佛山市顺德区容桂德胜居委会金晖五巷</t>
    </r>
    <r>
      <rPr>
        <sz val="10"/>
        <rFont val="Times New Roman"/>
        <charset val="134"/>
      </rPr>
      <t>6</t>
    </r>
    <r>
      <rPr>
        <sz val="10"/>
        <rFont val="宋体"/>
        <charset val="134"/>
      </rPr>
      <t>号</t>
    </r>
    <r>
      <rPr>
        <sz val="10"/>
        <rFont val="Times New Roman"/>
        <charset val="134"/>
      </rPr>
      <t>16.53</t>
    </r>
    <r>
      <rPr>
        <sz val="10"/>
        <rFont val="宋体"/>
        <charset val="134"/>
      </rPr>
      <t>千瓦分布式光伏发电项目</t>
    </r>
  </si>
  <si>
    <t>区振声</t>
  </si>
  <si>
    <r>
      <rPr>
        <sz val="10"/>
        <rFont val="宋体"/>
        <charset val="134"/>
      </rPr>
      <t>区迪亨佛山市顺德区陈村镇陈村居委会杉排街</t>
    </r>
    <r>
      <rPr>
        <sz val="10"/>
        <rFont val="Times New Roman"/>
        <charset val="134"/>
      </rPr>
      <t>21</t>
    </r>
    <r>
      <rPr>
        <sz val="10"/>
        <rFont val="宋体"/>
        <charset val="134"/>
      </rPr>
      <t>号</t>
    </r>
    <r>
      <rPr>
        <sz val="10"/>
        <rFont val="Times New Roman"/>
        <charset val="134"/>
      </rPr>
      <t>10.44</t>
    </r>
    <r>
      <rPr>
        <sz val="10"/>
        <rFont val="宋体"/>
        <charset val="134"/>
      </rPr>
      <t>千瓦分布式光伏发电项目</t>
    </r>
  </si>
  <si>
    <t>叶景光</t>
  </si>
  <si>
    <r>
      <rPr>
        <sz val="10"/>
        <rFont val="宋体"/>
        <charset val="134"/>
      </rPr>
      <t>叶景光龙江镇麦朗村委会南兴路沙咀二街一巷</t>
    </r>
    <r>
      <rPr>
        <sz val="10"/>
        <rFont val="Times New Roman"/>
        <charset val="134"/>
      </rPr>
      <t>3</t>
    </r>
    <r>
      <rPr>
        <sz val="10"/>
        <rFont val="宋体"/>
        <charset val="134"/>
      </rPr>
      <t>号</t>
    </r>
    <r>
      <rPr>
        <sz val="10"/>
        <rFont val="Times New Roman"/>
        <charset val="134"/>
      </rPr>
      <t>19.88</t>
    </r>
    <r>
      <rPr>
        <sz val="10"/>
        <rFont val="宋体"/>
        <charset val="134"/>
      </rPr>
      <t>千瓦分布式光伏发电项目</t>
    </r>
  </si>
  <si>
    <t>关天鹉</t>
  </si>
  <si>
    <r>
      <rPr>
        <sz val="10"/>
        <rFont val="宋体"/>
        <charset val="134"/>
      </rPr>
      <t>关天鹉大良桂畔湾</t>
    </r>
    <r>
      <rPr>
        <sz val="10"/>
        <rFont val="Times New Roman"/>
        <charset val="134"/>
      </rPr>
      <t>8</t>
    </r>
    <r>
      <rPr>
        <sz val="10"/>
        <rFont val="宋体"/>
        <charset val="134"/>
      </rPr>
      <t>街</t>
    </r>
    <r>
      <rPr>
        <sz val="10"/>
        <rFont val="Times New Roman"/>
        <charset val="134"/>
      </rPr>
      <t>7</t>
    </r>
    <r>
      <rPr>
        <sz val="10"/>
        <rFont val="宋体"/>
        <charset val="134"/>
      </rPr>
      <t>号</t>
    </r>
    <r>
      <rPr>
        <sz val="10"/>
        <rFont val="Times New Roman"/>
        <charset val="134"/>
      </rPr>
      <t>9</t>
    </r>
    <r>
      <rPr>
        <sz val="10"/>
        <rFont val="宋体"/>
        <charset val="134"/>
      </rPr>
      <t>千瓦分布式光伏发电项目</t>
    </r>
  </si>
  <si>
    <t>吴冠森</t>
  </si>
  <si>
    <r>
      <rPr>
        <sz val="10"/>
        <rFont val="宋体"/>
        <charset val="134"/>
      </rPr>
      <t>吴冠森佛山市顺德区勒流街道江义村委会安龙村麻江巷</t>
    </r>
    <r>
      <rPr>
        <sz val="10"/>
        <rFont val="Times New Roman"/>
        <charset val="134"/>
      </rPr>
      <t>5</t>
    </r>
    <r>
      <rPr>
        <sz val="10"/>
        <rFont val="宋体"/>
        <charset val="134"/>
      </rPr>
      <t>号</t>
    </r>
    <r>
      <rPr>
        <sz val="10"/>
        <rFont val="Times New Roman"/>
        <charset val="134"/>
      </rPr>
      <t>9.18</t>
    </r>
    <r>
      <rPr>
        <sz val="10"/>
        <rFont val="宋体"/>
        <charset val="134"/>
      </rPr>
      <t>千瓦分布式光伏发电项目</t>
    </r>
  </si>
  <si>
    <t>黄耀雄</t>
  </si>
  <si>
    <r>
      <rPr>
        <sz val="10"/>
        <rFont val="宋体"/>
        <charset val="134"/>
      </rPr>
      <t>黄耀雄容桂红旗翠竹中路</t>
    </r>
    <r>
      <rPr>
        <sz val="10"/>
        <rFont val="Times New Roman"/>
        <charset val="134"/>
      </rPr>
      <t>10</t>
    </r>
    <r>
      <rPr>
        <sz val="10"/>
        <rFont val="宋体"/>
        <charset val="134"/>
      </rPr>
      <t>号</t>
    </r>
    <r>
      <rPr>
        <sz val="10"/>
        <rFont val="Times New Roman"/>
        <charset val="134"/>
      </rPr>
      <t>20</t>
    </r>
    <r>
      <rPr>
        <sz val="10"/>
        <rFont val="宋体"/>
        <charset val="134"/>
      </rPr>
      <t>千瓦分布式光伏发电项目</t>
    </r>
  </si>
  <si>
    <t>曹伟源</t>
  </si>
  <si>
    <r>
      <rPr>
        <sz val="10"/>
        <rFont val="宋体"/>
        <charset val="134"/>
      </rPr>
      <t>曹伟源佛山市顺德区勒流镇南水村委会祠前街</t>
    </r>
    <r>
      <rPr>
        <sz val="10"/>
        <rFont val="Times New Roman"/>
        <charset val="134"/>
      </rPr>
      <t>5</t>
    </r>
    <r>
      <rPr>
        <sz val="10"/>
        <rFont val="宋体"/>
        <charset val="134"/>
      </rPr>
      <t>号</t>
    </r>
    <r>
      <rPr>
        <sz val="10"/>
        <rFont val="Times New Roman"/>
        <charset val="134"/>
      </rPr>
      <t>11.4</t>
    </r>
    <r>
      <rPr>
        <sz val="10"/>
        <rFont val="宋体"/>
        <charset val="134"/>
      </rPr>
      <t>千瓦分布式光伏发电项目</t>
    </r>
  </si>
  <si>
    <t>钟培联</t>
  </si>
  <si>
    <r>
      <rPr>
        <sz val="10"/>
        <rFont val="宋体"/>
        <charset val="134"/>
      </rPr>
      <t>钟培联佛山市顺德区勒流街道南水村委会南兴北路</t>
    </r>
    <r>
      <rPr>
        <sz val="10"/>
        <rFont val="Times New Roman"/>
        <charset val="134"/>
      </rPr>
      <t>5</t>
    </r>
    <r>
      <rPr>
        <sz val="10"/>
        <rFont val="宋体"/>
        <charset val="134"/>
      </rPr>
      <t>号</t>
    </r>
    <r>
      <rPr>
        <sz val="10"/>
        <rFont val="Times New Roman"/>
        <charset val="134"/>
      </rPr>
      <t>19.8</t>
    </r>
    <r>
      <rPr>
        <sz val="10"/>
        <rFont val="宋体"/>
        <charset val="134"/>
      </rPr>
      <t>千瓦分布式光伏发电项目</t>
    </r>
  </si>
  <si>
    <t>郑贤恩</t>
  </si>
  <si>
    <r>
      <rPr>
        <sz val="10"/>
        <rFont val="宋体"/>
        <charset val="134"/>
      </rPr>
      <t>郑贤恩佛山市顺德区勒流街道江村村委会西约东三街二巷</t>
    </r>
    <r>
      <rPr>
        <sz val="10"/>
        <rFont val="Times New Roman"/>
        <charset val="134"/>
      </rPr>
      <t>3</t>
    </r>
    <r>
      <rPr>
        <sz val="10"/>
        <rFont val="宋体"/>
        <charset val="134"/>
      </rPr>
      <t>号</t>
    </r>
    <r>
      <rPr>
        <sz val="10"/>
        <rFont val="Times New Roman"/>
        <charset val="134"/>
      </rPr>
      <t>6.44</t>
    </r>
    <r>
      <rPr>
        <sz val="10"/>
        <rFont val="宋体"/>
        <charset val="134"/>
      </rPr>
      <t>千瓦分布式光伏发电项目</t>
    </r>
  </si>
  <si>
    <t>廖凤葵</t>
  </si>
  <si>
    <r>
      <rPr>
        <sz val="10"/>
        <rFont val="宋体"/>
        <charset val="134"/>
      </rPr>
      <t>廖凤葵佛山市顺德区勒流街道江村村委会沿江路</t>
    </r>
    <r>
      <rPr>
        <sz val="10"/>
        <rFont val="Times New Roman"/>
        <charset val="134"/>
      </rPr>
      <t>3</t>
    </r>
    <r>
      <rPr>
        <sz val="10"/>
        <rFont val="宋体"/>
        <charset val="134"/>
      </rPr>
      <t>号</t>
    </r>
    <r>
      <rPr>
        <sz val="10"/>
        <rFont val="Times New Roman"/>
        <charset val="134"/>
      </rPr>
      <t>30.24</t>
    </r>
    <r>
      <rPr>
        <sz val="10"/>
        <rFont val="宋体"/>
        <charset val="134"/>
      </rPr>
      <t>千瓦分布式光伏发电项目</t>
    </r>
  </si>
  <si>
    <t>梁锦强</t>
  </si>
  <si>
    <r>
      <rPr>
        <sz val="10"/>
        <rFont val="宋体"/>
        <charset val="134"/>
      </rPr>
      <t>梁锦强佛山市顺德区勒流街道勒流居委会百丈镇南大街二巷</t>
    </r>
    <r>
      <rPr>
        <sz val="10"/>
        <rFont val="Times New Roman"/>
        <charset val="134"/>
      </rPr>
      <t>9</t>
    </r>
    <r>
      <rPr>
        <sz val="10"/>
        <rFont val="宋体"/>
        <charset val="134"/>
      </rPr>
      <t>号</t>
    </r>
    <r>
      <rPr>
        <sz val="10"/>
        <rFont val="Times New Roman"/>
        <charset val="134"/>
      </rPr>
      <t>5.6</t>
    </r>
    <r>
      <rPr>
        <sz val="10"/>
        <rFont val="宋体"/>
        <charset val="134"/>
      </rPr>
      <t>千瓦分布式光伏发电项目</t>
    </r>
  </si>
  <si>
    <t>黄伯文</t>
  </si>
  <si>
    <r>
      <rPr>
        <sz val="10"/>
        <rFont val="宋体"/>
        <charset val="134"/>
      </rPr>
      <t>黄伯文佛山市顺德区勒流街道勒流居委会龙升北路十巷</t>
    </r>
    <r>
      <rPr>
        <sz val="10"/>
        <rFont val="Times New Roman"/>
        <charset val="134"/>
      </rPr>
      <t>2</t>
    </r>
    <r>
      <rPr>
        <sz val="10"/>
        <rFont val="宋体"/>
        <charset val="134"/>
      </rPr>
      <t>号</t>
    </r>
    <r>
      <rPr>
        <sz val="10"/>
        <rFont val="Times New Roman"/>
        <charset val="134"/>
      </rPr>
      <t>5.6</t>
    </r>
    <r>
      <rPr>
        <sz val="10"/>
        <rFont val="宋体"/>
        <charset val="134"/>
      </rPr>
      <t>千瓦分布式光伏发电项目</t>
    </r>
  </si>
  <si>
    <t>唐志灏</t>
  </si>
  <si>
    <r>
      <rPr>
        <sz val="10"/>
        <rFont val="宋体"/>
        <charset val="134"/>
      </rPr>
      <t>唐志灏佛山市顺德区勒流街道大晚居委会沿江南路四巷</t>
    </r>
    <r>
      <rPr>
        <sz val="10"/>
        <rFont val="Times New Roman"/>
        <charset val="134"/>
      </rPr>
      <t>3</t>
    </r>
    <r>
      <rPr>
        <sz val="10"/>
        <rFont val="宋体"/>
        <charset val="134"/>
      </rPr>
      <t>号</t>
    </r>
    <r>
      <rPr>
        <sz val="10"/>
        <rFont val="Times New Roman"/>
        <charset val="134"/>
      </rPr>
      <t>10.54</t>
    </r>
    <r>
      <rPr>
        <sz val="10"/>
        <rFont val="宋体"/>
        <charset val="134"/>
      </rPr>
      <t>千瓦分布式光伏发电项目</t>
    </r>
  </si>
  <si>
    <t>刘伟涛</t>
  </si>
  <si>
    <r>
      <rPr>
        <sz val="10"/>
        <rFont val="宋体"/>
        <charset val="134"/>
      </rPr>
      <t>刘伟涛佛山市顺德区勒流街道东风村委会西路</t>
    </r>
    <r>
      <rPr>
        <sz val="10"/>
        <rFont val="Times New Roman"/>
        <charset val="134"/>
      </rPr>
      <t>6</t>
    </r>
    <r>
      <rPr>
        <sz val="10"/>
        <rFont val="宋体"/>
        <charset val="134"/>
      </rPr>
      <t>号</t>
    </r>
    <r>
      <rPr>
        <sz val="10"/>
        <rFont val="Times New Roman"/>
        <charset val="134"/>
      </rPr>
      <t>5.6</t>
    </r>
    <r>
      <rPr>
        <sz val="10"/>
        <rFont val="宋体"/>
        <charset val="134"/>
      </rPr>
      <t>千瓦分布式光伏发电项目</t>
    </r>
  </si>
  <si>
    <t>梁文珊</t>
  </si>
  <si>
    <r>
      <rPr>
        <sz val="10"/>
        <rFont val="宋体"/>
        <charset val="134"/>
      </rPr>
      <t>梁文珊佛山市顺德区勒流街道黄连居委会福宁三巷</t>
    </r>
    <r>
      <rPr>
        <sz val="10"/>
        <rFont val="Times New Roman"/>
        <charset val="134"/>
      </rPr>
      <t>8</t>
    </r>
    <r>
      <rPr>
        <sz val="10"/>
        <rFont val="宋体"/>
        <charset val="134"/>
      </rPr>
      <t>号</t>
    </r>
    <r>
      <rPr>
        <sz val="10"/>
        <rFont val="Times New Roman"/>
        <charset val="134"/>
      </rPr>
      <t>9.12</t>
    </r>
    <r>
      <rPr>
        <sz val="10"/>
        <rFont val="宋体"/>
        <charset val="134"/>
      </rPr>
      <t>千瓦分布式光伏发电项目</t>
    </r>
  </si>
  <si>
    <t>钟秀蕴</t>
  </si>
  <si>
    <r>
      <rPr>
        <sz val="10"/>
        <rFont val="宋体"/>
        <charset val="134"/>
      </rPr>
      <t>钟秀蕴佛山市顺德区勒流街道勒流居委会平阳路</t>
    </r>
    <r>
      <rPr>
        <sz val="10"/>
        <rFont val="Times New Roman"/>
        <charset val="134"/>
      </rPr>
      <t>10</t>
    </r>
    <r>
      <rPr>
        <sz val="10"/>
        <rFont val="宋体"/>
        <charset val="134"/>
      </rPr>
      <t>号</t>
    </r>
    <r>
      <rPr>
        <sz val="10"/>
        <rFont val="Times New Roman"/>
        <charset val="134"/>
      </rPr>
      <t>7.98</t>
    </r>
    <r>
      <rPr>
        <sz val="10"/>
        <rFont val="宋体"/>
        <charset val="134"/>
      </rPr>
      <t>千瓦分布式光伏发电项目</t>
    </r>
  </si>
  <si>
    <t>廖永洪</t>
  </si>
  <si>
    <r>
      <rPr>
        <sz val="10"/>
        <rFont val="宋体"/>
        <charset val="134"/>
      </rPr>
      <t>廖永洪佛山市顺德区勒流街道勒流居委会建设西路三巷</t>
    </r>
    <r>
      <rPr>
        <sz val="10"/>
        <rFont val="Times New Roman"/>
        <charset val="134"/>
      </rPr>
      <t>8</t>
    </r>
    <r>
      <rPr>
        <sz val="10"/>
        <rFont val="宋体"/>
        <charset val="134"/>
      </rPr>
      <t>号</t>
    </r>
    <r>
      <rPr>
        <sz val="10"/>
        <rFont val="Times New Roman"/>
        <charset val="134"/>
      </rPr>
      <t>7.98</t>
    </r>
    <r>
      <rPr>
        <sz val="10"/>
        <rFont val="宋体"/>
        <charset val="134"/>
      </rPr>
      <t>千瓦分布式光伏发电项目</t>
    </r>
  </si>
  <si>
    <t>何柱勤</t>
  </si>
  <si>
    <r>
      <rPr>
        <sz val="10"/>
        <rFont val="宋体"/>
        <charset val="134"/>
      </rPr>
      <t>何柱勤北滘镇三桂桂东村厚街路</t>
    </r>
    <r>
      <rPr>
        <sz val="10"/>
        <rFont val="Times New Roman"/>
        <charset val="134"/>
      </rPr>
      <t>2</t>
    </r>
    <r>
      <rPr>
        <sz val="10"/>
        <rFont val="宋体"/>
        <charset val="134"/>
      </rPr>
      <t>号</t>
    </r>
    <r>
      <rPr>
        <sz val="10"/>
        <rFont val="Times New Roman"/>
        <charset val="134"/>
      </rPr>
      <t>11</t>
    </r>
    <r>
      <rPr>
        <sz val="10"/>
        <rFont val="宋体"/>
        <charset val="134"/>
      </rPr>
      <t>千瓦分布式光伏发电项目</t>
    </r>
  </si>
  <si>
    <t>刘振波</t>
  </si>
  <si>
    <r>
      <rPr>
        <sz val="10"/>
        <rFont val="宋体"/>
        <charset val="134"/>
      </rPr>
      <t>刘振波佛山市顺德区杏坛镇龙潭村委会齐龙路中和道</t>
    </r>
    <r>
      <rPr>
        <sz val="10"/>
        <rFont val="Times New Roman"/>
        <charset val="134"/>
      </rPr>
      <t>3</t>
    </r>
    <r>
      <rPr>
        <sz val="10"/>
        <rFont val="宋体"/>
        <charset val="134"/>
      </rPr>
      <t>号</t>
    </r>
    <r>
      <rPr>
        <sz val="10"/>
        <rFont val="Times New Roman"/>
        <charset val="134"/>
      </rPr>
      <t>13.39</t>
    </r>
    <r>
      <rPr>
        <sz val="10"/>
        <rFont val="宋体"/>
        <charset val="134"/>
      </rPr>
      <t>千瓦分布式光伏发电项目</t>
    </r>
  </si>
  <si>
    <t>梁景团</t>
  </si>
  <si>
    <r>
      <rPr>
        <sz val="10"/>
        <rFont val="宋体"/>
        <charset val="134"/>
      </rPr>
      <t>梁景团佛山市顺德区杏坛镇吉祐村委会西约大街北巷</t>
    </r>
    <r>
      <rPr>
        <sz val="10"/>
        <rFont val="Times New Roman"/>
        <charset val="134"/>
      </rPr>
      <t>1</t>
    </r>
    <r>
      <rPr>
        <sz val="10"/>
        <rFont val="宋体"/>
        <charset val="134"/>
      </rPr>
      <t>号</t>
    </r>
    <r>
      <rPr>
        <sz val="10"/>
        <rFont val="Times New Roman"/>
        <charset val="134"/>
      </rPr>
      <t>12.04</t>
    </r>
    <r>
      <rPr>
        <sz val="10"/>
        <rFont val="宋体"/>
        <charset val="134"/>
      </rPr>
      <t>千瓦分布式光伏发电项目</t>
    </r>
  </si>
  <si>
    <t>冼淑莲</t>
  </si>
  <si>
    <r>
      <rPr>
        <sz val="10"/>
        <rFont val="宋体"/>
        <charset val="134"/>
      </rPr>
      <t>冼淑莲广东省佛山市顺德区大良东明路</t>
    </r>
    <r>
      <rPr>
        <sz val="10"/>
        <rFont val="Times New Roman"/>
        <charset val="134"/>
      </rPr>
      <t>1</t>
    </r>
    <r>
      <rPr>
        <sz val="10"/>
        <rFont val="宋体"/>
        <charset val="134"/>
      </rPr>
      <t>街</t>
    </r>
    <r>
      <rPr>
        <sz val="10"/>
        <rFont val="Times New Roman"/>
        <charset val="134"/>
      </rPr>
      <t>9</t>
    </r>
    <r>
      <rPr>
        <sz val="10"/>
        <rFont val="宋体"/>
        <charset val="134"/>
      </rPr>
      <t>号</t>
    </r>
    <r>
      <rPr>
        <sz val="10"/>
        <rFont val="Times New Roman"/>
        <charset val="134"/>
      </rPr>
      <t>10</t>
    </r>
    <r>
      <rPr>
        <sz val="10"/>
        <rFont val="宋体"/>
        <charset val="134"/>
      </rPr>
      <t>千瓦分布式光伏发电项目</t>
    </r>
  </si>
  <si>
    <t>吴卓洪</t>
  </si>
  <si>
    <r>
      <rPr>
        <sz val="10"/>
        <rFont val="宋体"/>
        <charset val="134"/>
      </rPr>
      <t>吴卓洪佛山市顺德区杏坛镇安富村委会安富五巷</t>
    </r>
    <r>
      <rPr>
        <sz val="10"/>
        <rFont val="Times New Roman"/>
        <charset val="134"/>
      </rPr>
      <t>14</t>
    </r>
    <r>
      <rPr>
        <sz val="10"/>
        <rFont val="宋体"/>
        <charset val="134"/>
      </rPr>
      <t>号</t>
    </r>
    <r>
      <rPr>
        <sz val="10"/>
        <rFont val="Times New Roman"/>
        <charset val="134"/>
      </rPr>
      <t>15.68</t>
    </r>
    <r>
      <rPr>
        <sz val="10"/>
        <rFont val="宋体"/>
        <charset val="134"/>
      </rPr>
      <t>千瓦分布式光伏发电项目</t>
    </r>
  </si>
  <si>
    <t>冯彭根</t>
  </si>
  <si>
    <r>
      <rPr>
        <sz val="10"/>
        <rFont val="宋体"/>
        <charset val="134"/>
      </rPr>
      <t>冯彭根广东省佛山市顺德区容桂振华居委华南大街</t>
    </r>
    <r>
      <rPr>
        <sz val="10"/>
        <rFont val="Times New Roman"/>
        <charset val="134"/>
      </rPr>
      <t>17</t>
    </r>
    <r>
      <rPr>
        <sz val="10"/>
        <rFont val="宋体"/>
        <charset val="134"/>
      </rPr>
      <t>号</t>
    </r>
    <r>
      <rPr>
        <sz val="10"/>
        <rFont val="Times New Roman"/>
        <charset val="134"/>
      </rPr>
      <t>10</t>
    </r>
    <r>
      <rPr>
        <sz val="10"/>
        <rFont val="宋体"/>
        <charset val="134"/>
      </rPr>
      <t>千瓦分布式光伏发电项目</t>
    </r>
  </si>
  <si>
    <t>周志发</t>
  </si>
  <si>
    <r>
      <rPr>
        <sz val="10"/>
        <rFont val="宋体"/>
        <charset val="134"/>
      </rPr>
      <t>周志发佛山市顺德区勒流街道稔海村委会旺村街十巷</t>
    </r>
    <r>
      <rPr>
        <sz val="10"/>
        <rFont val="Times New Roman"/>
        <charset val="134"/>
      </rPr>
      <t>6</t>
    </r>
    <r>
      <rPr>
        <sz val="10"/>
        <rFont val="宋体"/>
        <charset val="134"/>
      </rPr>
      <t>号</t>
    </r>
    <r>
      <rPr>
        <sz val="10"/>
        <rFont val="Times New Roman"/>
        <charset val="134"/>
      </rPr>
      <t>5.5</t>
    </r>
    <r>
      <rPr>
        <sz val="10"/>
        <rFont val="宋体"/>
        <charset val="134"/>
      </rPr>
      <t>千瓦分布式光伏发电项目</t>
    </r>
  </si>
  <si>
    <t>钟培源</t>
  </si>
  <si>
    <r>
      <rPr>
        <sz val="10"/>
        <rFont val="宋体"/>
        <charset val="134"/>
      </rPr>
      <t>钟培源佛山市顺德区勒流街道办事处南水村委会南兴中路十四街</t>
    </r>
    <r>
      <rPr>
        <sz val="10"/>
        <rFont val="Times New Roman"/>
        <charset val="134"/>
      </rPr>
      <t>6</t>
    </r>
    <r>
      <rPr>
        <sz val="10"/>
        <rFont val="宋体"/>
        <charset val="134"/>
      </rPr>
      <t>号</t>
    </r>
    <r>
      <rPr>
        <sz val="10"/>
        <rFont val="Times New Roman"/>
        <charset val="134"/>
      </rPr>
      <t>4</t>
    </r>
    <r>
      <rPr>
        <sz val="10"/>
        <rFont val="宋体"/>
        <charset val="134"/>
      </rPr>
      <t>千瓦分布式光伏发电项目</t>
    </r>
  </si>
  <si>
    <t>罗东全</t>
  </si>
  <si>
    <r>
      <rPr>
        <sz val="10"/>
        <rFont val="宋体"/>
        <charset val="134"/>
      </rPr>
      <t>罗东全容桂龙涌口村委会龙校路</t>
    </r>
    <r>
      <rPr>
        <sz val="10"/>
        <rFont val="Times New Roman"/>
        <charset val="134"/>
      </rPr>
      <t>3</t>
    </r>
    <r>
      <rPr>
        <sz val="10"/>
        <rFont val="宋体"/>
        <charset val="134"/>
      </rPr>
      <t>号</t>
    </r>
    <r>
      <rPr>
        <sz val="10"/>
        <rFont val="Times New Roman"/>
        <charset val="134"/>
      </rPr>
      <t>10</t>
    </r>
    <r>
      <rPr>
        <sz val="10"/>
        <rFont val="宋体"/>
        <charset val="134"/>
      </rPr>
      <t>千瓦分布式光伏发电项目</t>
    </r>
  </si>
  <si>
    <t>高家良</t>
  </si>
  <si>
    <r>
      <rPr>
        <sz val="10"/>
        <rFont val="宋体"/>
        <charset val="134"/>
      </rPr>
      <t>高家良佛山市顺德区大良街道办事处苏岗华海路</t>
    </r>
    <r>
      <rPr>
        <sz val="10"/>
        <rFont val="Times New Roman"/>
        <charset val="134"/>
      </rPr>
      <t>5</t>
    </r>
    <r>
      <rPr>
        <sz val="10"/>
        <rFont val="宋体"/>
        <charset val="134"/>
      </rPr>
      <t>街</t>
    </r>
    <r>
      <rPr>
        <sz val="10"/>
        <rFont val="Times New Roman"/>
        <charset val="134"/>
      </rPr>
      <t>10</t>
    </r>
    <r>
      <rPr>
        <sz val="10"/>
        <rFont val="宋体"/>
        <charset val="134"/>
      </rPr>
      <t>巷</t>
    </r>
    <r>
      <rPr>
        <sz val="10"/>
        <rFont val="Times New Roman"/>
        <charset val="134"/>
      </rPr>
      <t>13</t>
    </r>
    <r>
      <rPr>
        <sz val="10"/>
        <rFont val="宋体"/>
        <charset val="134"/>
      </rPr>
      <t>号</t>
    </r>
    <r>
      <rPr>
        <sz val="10"/>
        <rFont val="Times New Roman"/>
        <charset val="134"/>
      </rPr>
      <t>5.6</t>
    </r>
    <r>
      <rPr>
        <sz val="10"/>
        <rFont val="宋体"/>
        <charset val="134"/>
      </rPr>
      <t>千瓦分布式光伏发电项目</t>
    </r>
  </si>
  <si>
    <t>李东明</t>
  </si>
  <si>
    <r>
      <rPr>
        <sz val="10"/>
        <rFont val="宋体"/>
        <charset val="134"/>
      </rPr>
      <t>李东明广东省佛山市顺德区容桂街道办事处细滘社区居委会惠民路三街</t>
    </r>
    <r>
      <rPr>
        <sz val="10"/>
        <rFont val="Times New Roman"/>
        <charset val="134"/>
      </rPr>
      <t>1</t>
    </r>
    <r>
      <rPr>
        <sz val="10"/>
        <rFont val="宋体"/>
        <charset val="134"/>
      </rPr>
      <t>号</t>
    </r>
    <r>
      <rPr>
        <sz val="10"/>
        <rFont val="Times New Roman"/>
        <charset val="134"/>
      </rPr>
      <t>10</t>
    </r>
    <r>
      <rPr>
        <sz val="10"/>
        <rFont val="宋体"/>
        <charset val="134"/>
      </rPr>
      <t>千瓦分布式光伏发电项目</t>
    </r>
  </si>
  <si>
    <t>钟培添</t>
  </si>
  <si>
    <r>
      <rPr>
        <sz val="10"/>
        <rFont val="宋体"/>
        <charset val="134"/>
      </rPr>
      <t>钟培添佛山市顺德区勒流街道南水村委会南兴中二十街</t>
    </r>
    <r>
      <rPr>
        <sz val="10"/>
        <rFont val="Times New Roman"/>
        <charset val="134"/>
      </rPr>
      <t>10</t>
    </r>
    <r>
      <rPr>
        <sz val="10"/>
        <rFont val="宋体"/>
        <charset val="134"/>
      </rPr>
      <t>号</t>
    </r>
    <r>
      <rPr>
        <sz val="10"/>
        <rFont val="Times New Roman"/>
        <charset val="134"/>
      </rPr>
      <t>8.8</t>
    </r>
    <r>
      <rPr>
        <sz val="10"/>
        <rFont val="宋体"/>
        <charset val="134"/>
      </rPr>
      <t>千瓦分布式光伏发电项目</t>
    </r>
  </si>
  <si>
    <t>曾昭良</t>
  </si>
  <si>
    <r>
      <rPr>
        <sz val="10"/>
        <rFont val="宋体"/>
        <charset val="134"/>
      </rPr>
      <t>曾昭良佛山市顺德区杏坛镇南华村委会康乐大道东三路</t>
    </r>
    <r>
      <rPr>
        <sz val="10"/>
        <rFont val="Times New Roman"/>
        <charset val="134"/>
      </rPr>
      <t>3</t>
    </r>
    <r>
      <rPr>
        <sz val="10"/>
        <rFont val="宋体"/>
        <charset val="134"/>
      </rPr>
      <t>号</t>
    </r>
    <r>
      <rPr>
        <sz val="10"/>
        <rFont val="Times New Roman"/>
        <charset val="134"/>
      </rPr>
      <t>5.7</t>
    </r>
    <r>
      <rPr>
        <sz val="10"/>
        <rFont val="宋体"/>
        <charset val="134"/>
      </rPr>
      <t>千瓦分布式光伏发电项目</t>
    </r>
  </si>
  <si>
    <t>邱家政</t>
  </si>
  <si>
    <r>
      <rPr>
        <sz val="10"/>
        <rFont val="宋体"/>
        <charset val="134"/>
      </rPr>
      <t>邱家政佛山市顺德区陈村镇花城居委会碧桂花城碧湖豪庭一街</t>
    </r>
    <r>
      <rPr>
        <sz val="10"/>
        <rFont val="Times New Roman"/>
        <charset val="134"/>
      </rPr>
      <t>20</t>
    </r>
    <r>
      <rPr>
        <sz val="10"/>
        <rFont val="宋体"/>
        <charset val="134"/>
      </rPr>
      <t>号</t>
    </r>
    <r>
      <rPr>
        <sz val="10"/>
        <rFont val="Times New Roman"/>
        <charset val="134"/>
      </rPr>
      <t>8.4</t>
    </r>
    <r>
      <rPr>
        <sz val="10"/>
        <rFont val="宋体"/>
        <charset val="134"/>
      </rPr>
      <t>千瓦分布式光伏发电项目</t>
    </r>
  </si>
  <si>
    <t>陈凤珍</t>
  </si>
  <si>
    <r>
      <rPr>
        <sz val="10"/>
        <rFont val="宋体"/>
        <charset val="134"/>
      </rPr>
      <t>陈凤珍佛山市顺德区陈村镇潭洲村委会碧桂花城碧湖豪庭一街</t>
    </r>
    <r>
      <rPr>
        <sz val="10"/>
        <rFont val="Times New Roman"/>
        <charset val="134"/>
      </rPr>
      <t>18</t>
    </r>
    <r>
      <rPr>
        <sz val="10"/>
        <rFont val="宋体"/>
        <charset val="134"/>
      </rPr>
      <t>号</t>
    </r>
    <r>
      <rPr>
        <sz val="10"/>
        <rFont val="Times New Roman"/>
        <charset val="134"/>
      </rPr>
      <t>8.4</t>
    </r>
    <r>
      <rPr>
        <sz val="10"/>
        <rFont val="宋体"/>
        <charset val="134"/>
      </rPr>
      <t>千瓦分布式光伏发电项目</t>
    </r>
  </si>
  <si>
    <t>曾献强</t>
  </si>
  <si>
    <r>
      <rPr>
        <sz val="10"/>
        <rFont val="宋体"/>
        <charset val="134"/>
      </rPr>
      <t>梁冬梅佛山市顺德区杏坛镇南华村委会兆华路二街西</t>
    </r>
    <r>
      <rPr>
        <sz val="10"/>
        <rFont val="Times New Roman"/>
        <charset val="134"/>
      </rPr>
      <t>12</t>
    </r>
    <r>
      <rPr>
        <sz val="10"/>
        <rFont val="宋体"/>
        <charset val="134"/>
      </rPr>
      <t>号</t>
    </r>
    <r>
      <rPr>
        <sz val="10"/>
        <rFont val="Times New Roman"/>
        <charset val="134"/>
      </rPr>
      <t>17.92</t>
    </r>
    <r>
      <rPr>
        <sz val="10"/>
        <rFont val="宋体"/>
        <charset val="134"/>
      </rPr>
      <t>千瓦分布式光伏发电项目</t>
    </r>
  </si>
  <si>
    <t>梁冬梅</t>
  </si>
  <si>
    <t>何绍甜</t>
  </si>
  <si>
    <r>
      <rPr>
        <sz val="10"/>
        <rFont val="宋体"/>
        <charset val="134"/>
      </rPr>
      <t>何绍甜顺德区伦教常教居委会上街西路</t>
    </r>
    <r>
      <rPr>
        <sz val="10"/>
        <rFont val="Times New Roman"/>
        <charset val="134"/>
      </rPr>
      <t>27</t>
    </r>
    <r>
      <rPr>
        <sz val="10"/>
        <rFont val="宋体"/>
        <charset val="134"/>
      </rPr>
      <t>号</t>
    </r>
    <r>
      <rPr>
        <sz val="10"/>
        <rFont val="Times New Roman"/>
        <charset val="134"/>
      </rPr>
      <t>17.64</t>
    </r>
    <r>
      <rPr>
        <sz val="10"/>
        <rFont val="宋体"/>
        <charset val="134"/>
      </rPr>
      <t>千瓦分布式光伏发电项目</t>
    </r>
  </si>
  <si>
    <t>胡柱强</t>
  </si>
  <si>
    <r>
      <rPr>
        <sz val="10"/>
        <rFont val="宋体"/>
        <charset val="134"/>
      </rPr>
      <t>胡柱强佛山市顺德区杏坛镇南华村委会康乐大道东六路</t>
    </r>
    <r>
      <rPr>
        <sz val="10"/>
        <rFont val="Times New Roman"/>
        <charset val="134"/>
      </rPr>
      <t>1</t>
    </r>
    <r>
      <rPr>
        <sz val="10"/>
        <rFont val="宋体"/>
        <charset val="134"/>
      </rPr>
      <t>号</t>
    </r>
    <r>
      <rPr>
        <sz val="10"/>
        <rFont val="Times New Roman"/>
        <charset val="134"/>
      </rPr>
      <t>19.88</t>
    </r>
    <r>
      <rPr>
        <sz val="10"/>
        <rFont val="宋体"/>
        <charset val="134"/>
      </rPr>
      <t>千瓦分布式光伏发电项目</t>
    </r>
  </si>
  <si>
    <t>苏富杏</t>
  </si>
  <si>
    <r>
      <rPr>
        <sz val="10"/>
        <rFont val="宋体"/>
        <charset val="134"/>
      </rPr>
      <t>苏富杏佛山市顺德区杏坛镇昌教村委会南塘新村</t>
    </r>
    <r>
      <rPr>
        <sz val="10"/>
        <rFont val="Times New Roman"/>
        <charset val="134"/>
      </rPr>
      <t>2</t>
    </r>
    <r>
      <rPr>
        <sz val="10"/>
        <rFont val="宋体"/>
        <charset val="134"/>
      </rPr>
      <t>号</t>
    </r>
    <r>
      <rPr>
        <sz val="10"/>
        <rFont val="Times New Roman"/>
        <charset val="134"/>
      </rPr>
      <t>20.235</t>
    </r>
    <r>
      <rPr>
        <sz val="10"/>
        <rFont val="宋体"/>
        <charset val="134"/>
      </rPr>
      <t>千瓦分布式光伏发电项目</t>
    </r>
  </si>
  <si>
    <t>何铭开</t>
  </si>
  <si>
    <r>
      <rPr>
        <sz val="10"/>
        <rFont val="宋体"/>
        <charset val="134"/>
      </rPr>
      <t>何铭开佛山市顺德区杏坛镇西登村委会文兴巷</t>
    </r>
    <r>
      <rPr>
        <sz val="10"/>
        <rFont val="Times New Roman"/>
        <charset val="134"/>
      </rPr>
      <t>1</t>
    </r>
    <r>
      <rPr>
        <sz val="10"/>
        <rFont val="宋体"/>
        <charset val="134"/>
      </rPr>
      <t>号</t>
    </r>
    <r>
      <rPr>
        <sz val="10"/>
        <rFont val="Times New Roman"/>
        <charset val="134"/>
      </rPr>
      <t>11.76</t>
    </r>
    <r>
      <rPr>
        <sz val="10"/>
        <rFont val="宋体"/>
        <charset val="134"/>
      </rPr>
      <t>千瓦分布式光伏发电项目</t>
    </r>
  </si>
  <si>
    <t>胡沛能</t>
  </si>
  <si>
    <r>
      <rPr>
        <sz val="10"/>
        <rFont val="宋体"/>
        <charset val="134"/>
      </rPr>
      <t>胡沛能佛山市顺德区杏坛镇高赞村康乐一街三巷</t>
    </r>
    <r>
      <rPr>
        <sz val="10"/>
        <rFont val="Times New Roman"/>
        <charset val="134"/>
      </rPr>
      <t>4</t>
    </r>
    <r>
      <rPr>
        <sz val="10"/>
        <rFont val="宋体"/>
        <charset val="134"/>
      </rPr>
      <t>号</t>
    </r>
    <r>
      <rPr>
        <sz val="10"/>
        <rFont val="Times New Roman"/>
        <charset val="134"/>
      </rPr>
      <t>23.94</t>
    </r>
    <r>
      <rPr>
        <sz val="10"/>
        <rFont val="宋体"/>
        <charset val="134"/>
      </rPr>
      <t>千瓦分布式光伏发电项目</t>
    </r>
  </si>
  <si>
    <t>梁杰申</t>
  </si>
  <si>
    <r>
      <rPr>
        <sz val="10"/>
        <rFont val="宋体"/>
        <charset val="134"/>
      </rPr>
      <t>梁杰申容桂合祥路长顺街</t>
    </r>
    <r>
      <rPr>
        <sz val="10"/>
        <rFont val="Times New Roman"/>
        <charset val="134"/>
      </rPr>
      <t>12</t>
    </r>
    <r>
      <rPr>
        <sz val="10"/>
        <rFont val="宋体"/>
        <charset val="134"/>
      </rPr>
      <t>号</t>
    </r>
    <r>
      <rPr>
        <sz val="10"/>
        <rFont val="Times New Roman"/>
        <charset val="134"/>
      </rPr>
      <t>10.08</t>
    </r>
    <r>
      <rPr>
        <sz val="10"/>
        <rFont val="宋体"/>
        <charset val="134"/>
      </rPr>
      <t>千瓦分布式光伏发电项目</t>
    </r>
  </si>
  <si>
    <t>区炳坤</t>
  </si>
  <si>
    <r>
      <rPr>
        <sz val="10"/>
        <rFont val="宋体"/>
        <charset val="134"/>
      </rPr>
      <t>区炳坤佛山市顺德区勒流街道众涌村委会桥西新村三巷</t>
    </r>
    <r>
      <rPr>
        <sz val="10"/>
        <rFont val="Times New Roman"/>
        <charset val="134"/>
      </rPr>
      <t>3</t>
    </r>
    <r>
      <rPr>
        <sz val="10"/>
        <rFont val="宋体"/>
        <charset val="134"/>
      </rPr>
      <t>号</t>
    </r>
    <r>
      <rPr>
        <sz val="10"/>
        <rFont val="Times New Roman"/>
        <charset val="134"/>
      </rPr>
      <t>5.13</t>
    </r>
    <r>
      <rPr>
        <sz val="10"/>
        <rFont val="宋体"/>
        <charset val="134"/>
      </rPr>
      <t>千瓦分布式光伏发电项目</t>
    </r>
  </si>
  <si>
    <t>梁淑香</t>
  </si>
  <si>
    <r>
      <rPr>
        <sz val="10"/>
        <rFont val="宋体"/>
        <charset val="134"/>
      </rPr>
      <t>梁淑香北滘镇社区居民委员会新基路大园东十九巷</t>
    </r>
    <r>
      <rPr>
        <sz val="10"/>
        <rFont val="Times New Roman"/>
        <charset val="134"/>
      </rPr>
      <t>7</t>
    </r>
    <r>
      <rPr>
        <sz val="10"/>
        <rFont val="宋体"/>
        <charset val="134"/>
      </rPr>
      <t>号</t>
    </r>
    <r>
      <rPr>
        <sz val="10"/>
        <rFont val="Times New Roman"/>
        <charset val="134"/>
      </rPr>
      <t>15.37</t>
    </r>
    <r>
      <rPr>
        <sz val="10"/>
        <rFont val="宋体"/>
        <charset val="134"/>
      </rPr>
      <t>千瓦分布式光伏发电项目</t>
    </r>
  </si>
  <si>
    <t>钟华</t>
  </si>
  <si>
    <r>
      <rPr>
        <sz val="10"/>
        <rFont val="宋体"/>
        <charset val="134"/>
      </rPr>
      <t>钟华龙江镇陈涌社区居民委员会楼巷街东一巷</t>
    </r>
    <r>
      <rPr>
        <sz val="10"/>
        <rFont val="Times New Roman"/>
        <charset val="134"/>
      </rPr>
      <t>8</t>
    </r>
    <r>
      <rPr>
        <sz val="10"/>
        <rFont val="宋体"/>
        <charset val="134"/>
      </rPr>
      <t>号</t>
    </r>
    <r>
      <rPr>
        <sz val="10"/>
        <rFont val="Times New Roman"/>
        <charset val="134"/>
      </rPr>
      <t>9.975</t>
    </r>
    <r>
      <rPr>
        <sz val="10"/>
        <rFont val="宋体"/>
        <charset val="134"/>
      </rPr>
      <t>千瓦分布式光伏发电项目</t>
    </r>
  </si>
  <si>
    <t>庄武麟</t>
  </si>
  <si>
    <r>
      <rPr>
        <sz val="10"/>
        <rFont val="宋体"/>
        <charset val="134"/>
      </rPr>
      <t>庄武麟广东省佛山市顺德区容桂南区上南路聚龙街</t>
    </r>
    <r>
      <rPr>
        <sz val="10"/>
        <rFont val="Times New Roman"/>
        <charset val="134"/>
      </rPr>
      <t>18</t>
    </r>
    <r>
      <rPr>
        <sz val="10"/>
        <rFont val="宋体"/>
        <charset val="134"/>
      </rPr>
      <t>巷</t>
    </r>
    <r>
      <rPr>
        <sz val="10"/>
        <rFont val="Times New Roman"/>
        <charset val="134"/>
      </rPr>
      <t>3</t>
    </r>
    <r>
      <rPr>
        <sz val="10"/>
        <rFont val="宋体"/>
        <charset val="134"/>
      </rPr>
      <t>号</t>
    </r>
    <r>
      <rPr>
        <sz val="10"/>
        <rFont val="Times New Roman"/>
        <charset val="134"/>
      </rPr>
      <t>10</t>
    </r>
    <r>
      <rPr>
        <sz val="10"/>
        <rFont val="宋体"/>
        <charset val="134"/>
      </rPr>
      <t>千瓦分布式光伏发电项目</t>
    </r>
  </si>
  <si>
    <t>佛山市顺德区德润机械贸易有限公司</t>
  </si>
  <si>
    <r>
      <rPr>
        <sz val="10"/>
        <rFont val="宋体"/>
        <charset val="134"/>
      </rPr>
      <t>佛山市顺德区德润机械贸易有限公司</t>
    </r>
    <r>
      <rPr>
        <sz val="10"/>
        <rFont val="Times New Roman"/>
        <charset val="134"/>
      </rPr>
      <t>22.4</t>
    </r>
    <r>
      <rPr>
        <sz val="10"/>
        <rFont val="宋体"/>
        <charset val="134"/>
      </rPr>
      <t>千瓦分布式光伏发电项目</t>
    </r>
  </si>
  <si>
    <t>蔡家骥</t>
  </si>
  <si>
    <r>
      <rPr>
        <sz val="10"/>
        <rFont val="宋体"/>
        <charset val="134"/>
      </rPr>
      <t>蔡家骥广东省佛山市顺德区龙江镇世埠居委会细路基</t>
    </r>
    <r>
      <rPr>
        <sz val="10"/>
        <rFont val="Times New Roman"/>
        <charset val="134"/>
      </rPr>
      <t>17</t>
    </r>
    <r>
      <rPr>
        <sz val="10"/>
        <rFont val="宋体"/>
        <charset val="134"/>
      </rPr>
      <t>号</t>
    </r>
    <r>
      <rPr>
        <sz val="10"/>
        <rFont val="Times New Roman"/>
        <charset val="134"/>
      </rPr>
      <t>10.36</t>
    </r>
    <r>
      <rPr>
        <sz val="10"/>
        <rFont val="宋体"/>
        <charset val="134"/>
      </rPr>
      <t>千瓦分布式光伏发电项目</t>
    </r>
  </si>
  <si>
    <t>林锦华</t>
  </si>
  <si>
    <r>
      <rPr>
        <sz val="10"/>
        <rFont val="宋体"/>
        <charset val="134"/>
      </rPr>
      <t>林锦华佛山市顺德区大良街道办事处逢沙村委会逢泰路</t>
    </r>
    <r>
      <rPr>
        <sz val="10"/>
        <rFont val="Times New Roman"/>
        <charset val="134"/>
      </rPr>
      <t>23</t>
    </r>
    <r>
      <rPr>
        <sz val="10"/>
        <rFont val="宋体"/>
        <charset val="134"/>
      </rPr>
      <t>号</t>
    </r>
    <r>
      <rPr>
        <sz val="10"/>
        <rFont val="Times New Roman"/>
        <charset val="134"/>
      </rPr>
      <t>9.9</t>
    </r>
    <r>
      <rPr>
        <sz val="10"/>
        <rFont val="宋体"/>
        <charset val="134"/>
      </rPr>
      <t>千瓦分布式光伏发电项目</t>
    </r>
  </si>
  <si>
    <t>林瑞红</t>
  </si>
  <si>
    <r>
      <rPr>
        <sz val="10"/>
        <rFont val="宋体"/>
        <charset val="134"/>
      </rPr>
      <t>林瑞红佛山市顺德区大良街道办事处逢沙村委会逢泰街</t>
    </r>
    <r>
      <rPr>
        <sz val="10"/>
        <rFont val="Times New Roman"/>
        <charset val="134"/>
      </rPr>
      <t>22</t>
    </r>
    <r>
      <rPr>
        <sz val="10"/>
        <rFont val="宋体"/>
        <charset val="134"/>
      </rPr>
      <t>号</t>
    </r>
    <r>
      <rPr>
        <sz val="10"/>
        <rFont val="Times New Roman"/>
        <charset val="134"/>
      </rPr>
      <t>4.8</t>
    </r>
    <r>
      <rPr>
        <sz val="10"/>
        <rFont val="宋体"/>
        <charset val="134"/>
      </rPr>
      <t>千瓦分布式光伏发电项目</t>
    </r>
  </si>
  <si>
    <t>何健杨</t>
  </si>
  <si>
    <r>
      <rPr>
        <sz val="10"/>
        <rFont val="宋体"/>
        <charset val="134"/>
      </rPr>
      <t>何健杨佛山市顺德区勒流街道新安村委会民安路三巷</t>
    </r>
    <r>
      <rPr>
        <sz val="10"/>
        <rFont val="Times New Roman"/>
        <charset val="134"/>
      </rPr>
      <t>5</t>
    </r>
    <r>
      <rPr>
        <sz val="10"/>
        <rFont val="宋体"/>
        <charset val="134"/>
      </rPr>
      <t>号</t>
    </r>
    <r>
      <rPr>
        <sz val="10"/>
        <rFont val="Times New Roman"/>
        <charset val="134"/>
      </rPr>
      <t>10.26</t>
    </r>
    <r>
      <rPr>
        <sz val="10"/>
        <rFont val="宋体"/>
        <charset val="134"/>
      </rPr>
      <t>千瓦分布式光伏发电项目</t>
    </r>
  </si>
  <si>
    <t>贺定辉</t>
  </si>
  <si>
    <r>
      <rPr>
        <sz val="10"/>
        <rFont val="宋体"/>
        <charset val="134"/>
      </rPr>
      <t>贺定辉佛山市顺德区伦教街道办事处鸡洲村委会长丰苑长兴西三街</t>
    </r>
    <r>
      <rPr>
        <sz val="10"/>
        <rFont val="Times New Roman"/>
        <charset val="134"/>
      </rPr>
      <t>9</t>
    </r>
    <r>
      <rPr>
        <sz val="10"/>
        <rFont val="宋体"/>
        <charset val="134"/>
      </rPr>
      <t>号</t>
    </r>
    <r>
      <rPr>
        <sz val="10"/>
        <rFont val="Times New Roman"/>
        <charset val="134"/>
      </rPr>
      <t>15.68</t>
    </r>
    <r>
      <rPr>
        <sz val="10"/>
        <rFont val="宋体"/>
        <charset val="134"/>
      </rPr>
      <t>千瓦分布式光伏发电项目</t>
    </r>
  </si>
  <si>
    <t>黄亮</t>
  </si>
  <si>
    <r>
      <rPr>
        <sz val="10"/>
        <rFont val="宋体"/>
        <charset val="134"/>
      </rPr>
      <t>黄亮佛山市顺德区杏坛镇明日桃园</t>
    </r>
    <r>
      <rPr>
        <sz val="10"/>
        <rFont val="Times New Roman"/>
        <charset val="134"/>
      </rPr>
      <t>8</t>
    </r>
    <r>
      <rPr>
        <sz val="10"/>
        <rFont val="宋体"/>
        <charset val="134"/>
      </rPr>
      <t>街</t>
    </r>
    <r>
      <rPr>
        <sz val="10"/>
        <rFont val="Times New Roman"/>
        <charset val="134"/>
      </rPr>
      <t>11</t>
    </r>
    <r>
      <rPr>
        <sz val="10"/>
        <rFont val="宋体"/>
        <charset val="134"/>
      </rPr>
      <t>号</t>
    </r>
    <r>
      <rPr>
        <sz val="10"/>
        <rFont val="Times New Roman"/>
        <charset val="134"/>
      </rPr>
      <t>18.5</t>
    </r>
    <r>
      <rPr>
        <sz val="10"/>
        <rFont val="宋体"/>
        <charset val="134"/>
      </rPr>
      <t>千瓦分布式光伏发电项目</t>
    </r>
  </si>
  <si>
    <t>温健强</t>
  </si>
  <si>
    <r>
      <rPr>
        <sz val="10"/>
        <rFont val="宋体"/>
        <charset val="134"/>
      </rPr>
      <t>温健强佛山市顺德区杏坛镇吕地社区居民委员会新齐宁路明日桃园</t>
    </r>
    <r>
      <rPr>
        <sz val="10"/>
        <rFont val="Times New Roman"/>
        <charset val="134"/>
      </rPr>
      <t>7</t>
    </r>
    <r>
      <rPr>
        <sz val="10"/>
        <rFont val="宋体"/>
        <charset val="134"/>
      </rPr>
      <t>路</t>
    </r>
    <r>
      <rPr>
        <sz val="10"/>
        <rFont val="Times New Roman"/>
        <charset val="134"/>
      </rPr>
      <t>16</t>
    </r>
    <r>
      <rPr>
        <sz val="10"/>
        <rFont val="宋体"/>
        <charset val="134"/>
      </rPr>
      <t>号</t>
    </r>
    <r>
      <rPr>
        <sz val="10"/>
        <rFont val="Times New Roman"/>
        <charset val="134"/>
      </rPr>
      <t>10.24</t>
    </r>
    <r>
      <rPr>
        <sz val="10"/>
        <rFont val="宋体"/>
        <charset val="134"/>
      </rPr>
      <t>千瓦分布式光伏发电项目</t>
    </r>
  </si>
  <si>
    <t>吴杏兰</t>
  </si>
  <si>
    <r>
      <rPr>
        <sz val="10"/>
        <rFont val="宋体"/>
        <charset val="134"/>
      </rPr>
      <t>吴杏兰佛山市顺德区勒流街道上涌村委会惠龙西路祠堂二巷</t>
    </r>
    <r>
      <rPr>
        <sz val="10"/>
        <rFont val="Times New Roman"/>
        <charset val="134"/>
      </rPr>
      <t>1</t>
    </r>
    <r>
      <rPr>
        <sz val="10"/>
        <rFont val="宋体"/>
        <charset val="134"/>
      </rPr>
      <t>号</t>
    </r>
    <r>
      <rPr>
        <sz val="10"/>
        <rFont val="Times New Roman"/>
        <charset val="134"/>
      </rPr>
      <t>20.16</t>
    </r>
    <r>
      <rPr>
        <sz val="10"/>
        <rFont val="宋体"/>
        <charset val="134"/>
      </rPr>
      <t>千瓦分布式光伏发电项目</t>
    </r>
  </si>
  <si>
    <t>陈汉洪</t>
  </si>
  <si>
    <r>
      <rPr>
        <sz val="10"/>
        <rFont val="宋体"/>
        <charset val="134"/>
      </rPr>
      <t>陈汉洪广东省佛山市顺德区大良云良横街</t>
    </r>
    <r>
      <rPr>
        <sz val="10"/>
        <rFont val="Times New Roman"/>
        <charset val="134"/>
      </rPr>
      <t>3</t>
    </r>
    <r>
      <rPr>
        <sz val="10"/>
        <rFont val="宋体"/>
        <charset val="134"/>
      </rPr>
      <t>巷</t>
    </r>
    <r>
      <rPr>
        <sz val="10"/>
        <rFont val="Times New Roman"/>
        <charset val="134"/>
      </rPr>
      <t>14</t>
    </r>
    <r>
      <rPr>
        <sz val="10"/>
        <rFont val="宋体"/>
        <charset val="134"/>
      </rPr>
      <t>号</t>
    </r>
    <r>
      <rPr>
        <sz val="10"/>
        <rFont val="Times New Roman"/>
        <charset val="134"/>
      </rPr>
      <t>10</t>
    </r>
    <r>
      <rPr>
        <sz val="10"/>
        <rFont val="宋体"/>
        <charset val="134"/>
      </rPr>
      <t>千瓦分布式光伏发电项目</t>
    </r>
  </si>
  <si>
    <t>梁志星</t>
  </si>
  <si>
    <r>
      <rPr>
        <sz val="10"/>
        <rFont val="宋体"/>
        <charset val="134"/>
      </rPr>
      <t>梁志星北滘镇高村村委会璋壁街</t>
    </r>
    <r>
      <rPr>
        <sz val="10"/>
        <rFont val="Times New Roman"/>
        <charset val="134"/>
      </rPr>
      <t>1</t>
    </r>
    <r>
      <rPr>
        <sz val="10"/>
        <rFont val="宋体"/>
        <charset val="134"/>
      </rPr>
      <t>号</t>
    </r>
    <r>
      <rPr>
        <sz val="10"/>
        <rFont val="Times New Roman"/>
        <charset val="134"/>
      </rPr>
      <t>10.08</t>
    </r>
    <r>
      <rPr>
        <sz val="10"/>
        <rFont val="宋体"/>
        <charset val="134"/>
      </rPr>
      <t>千瓦分布式光伏发电项目</t>
    </r>
  </si>
  <si>
    <t>梁嘉耀</t>
  </si>
  <si>
    <r>
      <rPr>
        <sz val="10"/>
        <rFont val="宋体"/>
        <charset val="134"/>
      </rPr>
      <t>梁嘉耀北滘镇西滘村委会郡马祠街三巷</t>
    </r>
    <r>
      <rPr>
        <sz val="10"/>
        <rFont val="Times New Roman"/>
        <charset val="134"/>
      </rPr>
      <t>8</t>
    </r>
    <r>
      <rPr>
        <sz val="10"/>
        <rFont val="宋体"/>
        <charset val="134"/>
      </rPr>
      <t>号</t>
    </r>
    <r>
      <rPr>
        <sz val="10"/>
        <rFont val="Times New Roman"/>
        <charset val="134"/>
      </rPr>
      <t>12.6</t>
    </r>
    <r>
      <rPr>
        <sz val="10"/>
        <rFont val="宋体"/>
        <charset val="134"/>
      </rPr>
      <t>千瓦分布式光伏发电项目</t>
    </r>
  </si>
  <si>
    <t>黄毅珍</t>
  </si>
  <si>
    <r>
      <rPr>
        <sz val="10"/>
        <rFont val="宋体"/>
        <charset val="134"/>
      </rPr>
      <t>黄毅珍广东省佛山市顺德区大良东康</t>
    </r>
    <r>
      <rPr>
        <sz val="10"/>
        <rFont val="Times New Roman"/>
        <charset val="134"/>
      </rPr>
      <t>5</t>
    </r>
    <r>
      <rPr>
        <sz val="10"/>
        <rFont val="宋体"/>
        <charset val="134"/>
      </rPr>
      <t>街</t>
    </r>
    <r>
      <rPr>
        <sz val="10"/>
        <rFont val="Times New Roman"/>
        <charset val="134"/>
      </rPr>
      <t>5</t>
    </r>
    <r>
      <rPr>
        <sz val="10"/>
        <rFont val="宋体"/>
        <charset val="134"/>
      </rPr>
      <t>号</t>
    </r>
    <r>
      <rPr>
        <sz val="10"/>
        <rFont val="Times New Roman"/>
        <charset val="134"/>
      </rPr>
      <t>10</t>
    </r>
    <r>
      <rPr>
        <sz val="10"/>
        <rFont val="宋体"/>
        <charset val="134"/>
      </rPr>
      <t>千瓦分布式光伏发电项目</t>
    </r>
  </si>
  <si>
    <t>陈沃棠</t>
  </si>
  <si>
    <r>
      <rPr>
        <sz val="10"/>
        <rFont val="宋体"/>
        <charset val="134"/>
      </rPr>
      <t>陈沃棠广东省佛山市顺德区乐从镇新隆村委会新沙腰街四巷</t>
    </r>
    <r>
      <rPr>
        <sz val="10"/>
        <rFont val="Times New Roman"/>
        <charset val="134"/>
      </rPr>
      <t>2</t>
    </r>
    <r>
      <rPr>
        <sz val="10"/>
        <rFont val="宋体"/>
        <charset val="134"/>
      </rPr>
      <t>号</t>
    </r>
    <r>
      <rPr>
        <sz val="10"/>
        <rFont val="Times New Roman"/>
        <charset val="134"/>
      </rPr>
      <t>15</t>
    </r>
    <r>
      <rPr>
        <sz val="10"/>
        <rFont val="宋体"/>
        <charset val="134"/>
      </rPr>
      <t>千瓦分布式光伏发电项目</t>
    </r>
  </si>
  <si>
    <t>林朝宁</t>
  </si>
  <si>
    <r>
      <rPr>
        <sz val="10"/>
        <rFont val="宋体"/>
        <charset val="134"/>
      </rPr>
      <t>林朝宁顺德区容桂大福基下基路二巷</t>
    </r>
    <r>
      <rPr>
        <sz val="10"/>
        <rFont val="Times New Roman"/>
        <charset val="134"/>
      </rPr>
      <t>9</t>
    </r>
    <r>
      <rPr>
        <sz val="10"/>
        <rFont val="宋体"/>
        <charset val="134"/>
      </rPr>
      <t>号</t>
    </r>
    <r>
      <rPr>
        <sz val="10"/>
        <rFont val="Times New Roman"/>
        <charset val="134"/>
      </rPr>
      <t>11.4</t>
    </r>
    <r>
      <rPr>
        <sz val="10"/>
        <rFont val="宋体"/>
        <charset val="134"/>
      </rPr>
      <t>千瓦分布式光伏发电项目</t>
    </r>
  </si>
  <si>
    <t>黄秋好</t>
  </si>
  <si>
    <r>
      <rPr>
        <sz val="10"/>
        <rFont val="宋体"/>
        <charset val="134"/>
      </rPr>
      <t>黄秋好龙江镇东海村委会康乐路一街头</t>
    </r>
    <r>
      <rPr>
        <sz val="10"/>
        <rFont val="Times New Roman"/>
        <charset val="134"/>
      </rPr>
      <t>1</t>
    </r>
    <r>
      <rPr>
        <sz val="10"/>
        <rFont val="宋体"/>
        <charset val="134"/>
      </rPr>
      <t>号</t>
    </r>
    <r>
      <rPr>
        <sz val="10"/>
        <rFont val="Times New Roman"/>
        <charset val="134"/>
      </rPr>
      <t>6.84</t>
    </r>
    <r>
      <rPr>
        <sz val="10"/>
        <rFont val="宋体"/>
        <charset val="134"/>
      </rPr>
      <t>千瓦分布式光伏发电项目</t>
    </r>
  </si>
  <si>
    <t>何如良</t>
  </si>
  <si>
    <r>
      <rPr>
        <sz val="10"/>
        <rFont val="宋体"/>
        <charset val="134"/>
      </rPr>
      <t>何如良广东省佛山市顺德区乐从镇小布村委会大道</t>
    </r>
    <r>
      <rPr>
        <sz val="10"/>
        <rFont val="Times New Roman"/>
        <charset val="134"/>
      </rPr>
      <t>9</t>
    </r>
    <r>
      <rPr>
        <sz val="10"/>
        <rFont val="宋体"/>
        <charset val="134"/>
      </rPr>
      <t>号</t>
    </r>
    <r>
      <rPr>
        <sz val="10"/>
        <rFont val="Times New Roman"/>
        <charset val="134"/>
      </rPr>
      <t>11.76</t>
    </r>
    <r>
      <rPr>
        <sz val="10"/>
        <rFont val="宋体"/>
        <charset val="134"/>
      </rPr>
      <t>千瓦分布式光伏发电项目</t>
    </r>
  </si>
  <si>
    <t>苏演麟</t>
  </si>
  <si>
    <r>
      <rPr>
        <sz val="10"/>
        <rFont val="宋体"/>
        <charset val="134"/>
      </rPr>
      <t>苏演麟北滘镇碧江社区居民委员会彰义路二巷</t>
    </r>
    <r>
      <rPr>
        <sz val="10"/>
        <rFont val="Times New Roman"/>
        <charset val="134"/>
      </rPr>
      <t>18</t>
    </r>
    <r>
      <rPr>
        <sz val="10"/>
        <rFont val="宋体"/>
        <charset val="134"/>
      </rPr>
      <t>号</t>
    </r>
    <r>
      <rPr>
        <sz val="10"/>
        <rFont val="Times New Roman"/>
        <charset val="134"/>
      </rPr>
      <t>8.7</t>
    </r>
    <r>
      <rPr>
        <sz val="10"/>
        <rFont val="宋体"/>
        <charset val="134"/>
      </rPr>
      <t>千瓦分布式光伏发电项目</t>
    </r>
  </si>
  <si>
    <t>梁锦源</t>
  </si>
  <si>
    <r>
      <rPr>
        <sz val="10"/>
        <rFont val="宋体"/>
        <charset val="134"/>
      </rPr>
      <t>梁锦源北滘镇碧江大道七巷</t>
    </r>
    <r>
      <rPr>
        <sz val="10"/>
        <rFont val="Times New Roman"/>
        <charset val="134"/>
      </rPr>
      <t>4</t>
    </r>
    <r>
      <rPr>
        <sz val="10"/>
        <rFont val="宋体"/>
        <charset val="134"/>
      </rPr>
      <t>号</t>
    </r>
    <r>
      <rPr>
        <sz val="10"/>
        <rFont val="Times New Roman"/>
        <charset val="134"/>
      </rPr>
      <t>10.26</t>
    </r>
    <r>
      <rPr>
        <sz val="10"/>
        <rFont val="宋体"/>
        <charset val="134"/>
      </rPr>
      <t>千瓦分布式光伏发电项目</t>
    </r>
  </si>
  <si>
    <t>陈小强</t>
  </si>
  <si>
    <r>
      <rPr>
        <sz val="10"/>
        <rFont val="宋体"/>
        <charset val="134"/>
      </rPr>
      <t>陈小强容桂海尾居委会海景路</t>
    </r>
    <r>
      <rPr>
        <sz val="10"/>
        <rFont val="Times New Roman"/>
        <charset val="134"/>
      </rPr>
      <t>12</t>
    </r>
    <r>
      <rPr>
        <sz val="10"/>
        <rFont val="宋体"/>
        <charset val="134"/>
      </rPr>
      <t>号海景半岛</t>
    </r>
    <r>
      <rPr>
        <sz val="10"/>
        <rFont val="Times New Roman"/>
        <charset val="134"/>
      </rPr>
      <t>155</t>
    </r>
    <r>
      <rPr>
        <sz val="10"/>
        <rFont val="宋体"/>
        <charset val="134"/>
      </rPr>
      <t>号</t>
    </r>
    <r>
      <rPr>
        <sz val="10"/>
        <rFont val="Times New Roman"/>
        <charset val="134"/>
      </rPr>
      <t>9.98</t>
    </r>
    <r>
      <rPr>
        <sz val="10"/>
        <rFont val="宋体"/>
        <charset val="134"/>
      </rPr>
      <t>千瓦分布式光伏发电项目</t>
    </r>
  </si>
  <si>
    <t>张建辉</t>
  </si>
  <si>
    <r>
      <rPr>
        <sz val="10"/>
        <rFont val="宋体"/>
        <charset val="134"/>
      </rPr>
      <t>张建辉龙江镇龙江社区居民委员会丰华花苑丰华花苑二期</t>
    </r>
    <r>
      <rPr>
        <sz val="10"/>
        <rFont val="Times New Roman"/>
        <charset val="134"/>
      </rPr>
      <t>C25</t>
    </r>
    <r>
      <rPr>
        <sz val="10"/>
        <rFont val="宋体"/>
        <charset val="134"/>
      </rPr>
      <t>号</t>
    </r>
    <r>
      <rPr>
        <sz val="10"/>
        <rFont val="Times New Roman"/>
        <charset val="134"/>
      </rPr>
      <t>6.09</t>
    </r>
    <r>
      <rPr>
        <sz val="10"/>
        <rFont val="宋体"/>
        <charset val="134"/>
      </rPr>
      <t>千瓦分布式光伏发电项目</t>
    </r>
  </si>
  <si>
    <t>曾执群</t>
  </si>
  <si>
    <r>
      <rPr>
        <sz val="10"/>
        <rFont val="宋体"/>
        <charset val="134"/>
      </rPr>
      <t>曾执群北滘镇莘村村委会贯之街一巷</t>
    </r>
    <r>
      <rPr>
        <sz val="10"/>
        <rFont val="Times New Roman"/>
        <charset val="134"/>
      </rPr>
      <t>1</t>
    </r>
    <r>
      <rPr>
        <sz val="10"/>
        <rFont val="宋体"/>
        <charset val="134"/>
      </rPr>
      <t>号</t>
    </r>
    <r>
      <rPr>
        <sz val="10"/>
        <rFont val="Times New Roman"/>
        <charset val="134"/>
      </rPr>
      <t>10.26</t>
    </r>
    <r>
      <rPr>
        <sz val="10"/>
        <rFont val="宋体"/>
        <charset val="134"/>
      </rPr>
      <t>千瓦分布式光伏发电项目</t>
    </r>
  </si>
  <si>
    <t>谭业明</t>
  </si>
  <si>
    <r>
      <rPr>
        <sz val="10"/>
        <rFont val="宋体"/>
        <charset val="134"/>
      </rPr>
      <t>谭业明龙江镇南坑村委会文献街一巷</t>
    </r>
    <r>
      <rPr>
        <sz val="10"/>
        <rFont val="Times New Roman"/>
        <charset val="134"/>
      </rPr>
      <t>4</t>
    </r>
    <r>
      <rPr>
        <sz val="10"/>
        <rFont val="宋体"/>
        <charset val="134"/>
      </rPr>
      <t>号</t>
    </r>
    <r>
      <rPr>
        <sz val="10"/>
        <rFont val="Times New Roman"/>
        <charset val="134"/>
      </rPr>
      <t>13.05</t>
    </r>
    <r>
      <rPr>
        <sz val="10"/>
        <rFont val="宋体"/>
        <charset val="134"/>
      </rPr>
      <t>千瓦分布式光伏发电项目</t>
    </r>
  </si>
  <si>
    <t>陈泳锋</t>
  </si>
  <si>
    <r>
      <rPr>
        <sz val="10"/>
        <rFont val="宋体"/>
        <charset val="134"/>
      </rPr>
      <t>陈泳锋广东省佛山市顺德区乐从镇新隆村委会松园新街六巷</t>
    </r>
    <r>
      <rPr>
        <sz val="10"/>
        <rFont val="Times New Roman"/>
        <charset val="134"/>
      </rPr>
      <t>12</t>
    </r>
    <r>
      <rPr>
        <sz val="10"/>
        <rFont val="宋体"/>
        <charset val="134"/>
      </rPr>
      <t>号</t>
    </r>
    <r>
      <rPr>
        <sz val="10"/>
        <rFont val="Times New Roman"/>
        <charset val="134"/>
      </rPr>
      <t>11.31</t>
    </r>
    <r>
      <rPr>
        <sz val="10"/>
        <rFont val="宋体"/>
        <charset val="134"/>
      </rPr>
      <t>千瓦分布式光伏发电项目</t>
    </r>
  </si>
  <si>
    <t>林棠</t>
  </si>
  <si>
    <r>
      <rPr>
        <sz val="10"/>
        <rFont val="宋体"/>
        <charset val="134"/>
      </rPr>
      <t>林棠龙江镇左滩村委会台中街</t>
    </r>
    <r>
      <rPr>
        <sz val="10"/>
        <rFont val="Times New Roman"/>
        <charset val="134"/>
      </rPr>
      <t>5</t>
    </r>
    <r>
      <rPr>
        <sz val="10"/>
        <rFont val="宋体"/>
        <charset val="134"/>
      </rPr>
      <t>号</t>
    </r>
    <r>
      <rPr>
        <sz val="10"/>
        <rFont val="Times New Roman"/>
        <charset val="134"/>
      </rPr>
      <t>9.975</t>
    </r>
    <r>
      <rPr>
        <sz val="10"/>
        <rFont val="宋体"/>
        <charset val="134"/>
      </rPr>
      <t>千瓦分布式光伏发电项目</t>
    </r>
  </si>
  <si>
    <t>叶钜培</t>
  </si>
  <si>
    <r>
      <rPr>
        <sz val="10"/>
        <rFont val="宋体"/>
        <charset val="134"/>
      </rPr>
      <t>叶钜培北滘镇上僚村委会建新路六巷</t>
    </r>
    <r>
      <rPr>
        <sz val="10"/>
        <rFont val="Times New Roman"/>
        <charset val="134"/>
      </rPr>
      <t>8</t>
    </r>
    <r>
      <rPr>
        <sz val="10"/>
        <rFont val="宋体"/>
        <charset val="134"/>
      </rPr>
      <t>号</t>
    </r>
    <r>
      <rPr>
        <sz val="10"/>
        <rFont val="Times New Roman"/>
        <charset val="134"/>
      </rPr>
      <t>13.2</t>
    </r>
    <r>
      <rPr>
        <sz val="10"/>
        <rFont val="宋体"/>
        <charset val="134"/>
      </rPr>
      <t>千瓦分布式光伏发电项目</t>
    </r>
  </si>
  <si>
    <t>何顺景</t>
  </si>
  <si>
    <r>
      <rPr>
        <sz val="10"/>
        <rFont val="宋体"/>
        <charset val="134"/>
      </rPr>
      <t>何顺景广东省佛山市顺德区乐从镇新隆村委会松园新街十巷</t>
    </r>
    <r>
      <rPr>
        <sz val="10"/>
        <rFont val="Times New Roman"/>
        <charset val="134"/>
      </rPr>
      <t>3</t>
    </r>
    <r>
      <rPr>
        <sz val="10"/>
        <rFont val="宋体"/>
        <charset val="134"/>
      </rPr>
      <t>号</t>
    </r>
    <r>
      <rPr>
        <sz val="10"/>
        <rFont val="Times New Roman"/>
        <charset val="134"/>
      </rPr>
      <t>11</t>
    </r>
    <r>
      <rPr>
        <sz val="10"/>
        <rFont val="宋体"/>
        <charset val="134"/>
      </rPr>
      <t>千瓦分布式光伏发电项目</t>
    </r>
  </si>
  <si>
    <t>廖伟盛</t>
  </si>
  <si>
    <r>
      <rPr>
        <sz val="10"/>
        <rFont val="宋体"/>
        <charset val="134"/>
      </rPr>
      <t>廖伟盛佛山市顺德区勒流街道扶闾村委会扶连路一街</t>
    </r>
    <r>
      <rPr>
        <sz val="10"/>
        <rFont val="Times New Roman"/>
        <charset val="134"/>
      </rPr>
      <t>4</t>
    </r>
    <r>
      <rPr>
        <sz val="10"/>
        <rFont val="宋体"/>
        <charset val="134"/>
      </rPr>
      <t>号</t>
    </r>
    <r>
      <rPr>
        <sz val="10"/>
        <rFont val="Times New Roman"/>
        <charset val="134"/>
      </rPr>
      <t>11.11</t>
    </r>
    <r>
      <rPr>
        <sz val="10"/>
        <rFont val="宋体"/>
        <charset val="134"/>
      </rPr>
      <t>千瓦分布式光伏发电项目</t>
    </r>
  </si>
  <si>
    <t>刘建文</t>
  </si>
  <si>
    <r>
      <rPr>
        <sz val="10"/>
        <rFont val="宋体"/>
        <charset val="134"/>
      </rPr>
      <t>刘建文龙江镇世埠居委会上涌路永宁里</t>
    </r>
    <r>
      <rPr>
        <sz val="10"/>
        <rFont val="Times New Roman"/>
        <charset val="134"/>
      </rPr>
      <t>27</t>
    </r>
    <r>
      <rPr>
        <sz val="10"/>
        <rFont val="宋体"/>
        <charset val="134"/>
      </rPr>
      <t>号</t>
    </r>
    <r>
      <rPr>
        <sz val="10"/>
        <rFont val="Times New Roman"/>
        <charset val="134"/>
      </rPr>
      <t>14</t>
    </r>
    <r>
      <rPr>
        <sz val="10"/>
        <rFont val="宋体"/>
        <charset val="134"/>
      </rPr>
      <t>千瓦分布式光伏发电项目</t>
    </r>
  </si>
  <si>
    <t>梁仕成</t>
  </si>
  <si>
    <r>
      <rPr>
        <sz val="10"/>
        <rFont val="宋体"/>
        <charset val="134"/>
      </rPr>
      <t>梁仕成龙江镇麦朗村民委员会南兴路</t>
    </r>
    <r>
      <rPr>
        <sz val="10"/>
        <rFont val="Times New Roman"/>
        <charset val="134"/>
      </rPr>
      <t>3</t>
    </r>
    <r>
      <rPr>
        <sz val="10"/>
        <rFont val="宋体"/>
        <charset val="134"/>
      </rPr>
      <t>号</t>
    </r>
    <r>
      <rPr>
        <sz val="10"/>
        <rFont val="Times New Roman"/>
        <charset val="134"/>
      </rPr>
      <t>10.54</t>
    </r>
    <r>
      <rPr>
        <sz val="10"/>
        <rFont val="宋体"/>
        <charset val="134"/>
      </rPr>
      <t>千瓦分布式光伏发电项目</t>
    </r>
  </si>
  <si>
    <r>
      <rPr>
        <sz val="10"/>
        <rFont val="宋体"/>
        <charset val="134"/>
      </rPr>
      <t>梁永强佛山市顺德区勒流街道东风村委会涌口二街</t>
    </r>
    <r>
      <rPr>
        <sz val="10"/>
        <rFont val="Times New Roman"/>
        <charset val="134"/>
      </rPr>
      <t>5</t>
    </r>
    <r>
      <rPr>
        <sz val="10"/>
        <rFont val="宋体"/>
        <charset val="134"/>
      </rPr>
      <t>号</t>
    </r>
    <r>
      <rPr>
        <sz val="10"/>
        <rFont val="Times New Roman"/>
        <charset val="134"/>
      </rPr>
      <t>19.38</t>
    </r>
    <r>
      <rPr>
        <sz val="10"/>
        <rFont val="宋体"/>
        <charset val="134"/>
      </rPr>
      <t>千瓦分布式光伏发电项目</t>
    </r>
  </si>
  <si>
    <t>蔡锦雄</t>
  </si>
  <si>
    <r>
      <rPr>
        <sz val="10"/>
        <rFont val="宋体"/>
        <charset val="134"/>
      </rPr>
      <t>蔡锦雄龙江镇西溪社区居民委员会工业大道</t>
    </r>
    <r>
      <rPr>
        <sz val="10"/>
        <rFont val="Times New Roman"/>
        <charset val="134"/>
      </rPr>
      <t>12</t>
    </r>
    <r>
      <rPr>
        <sz val="10"/>
        <rFont val="宋体"/>
        <charset val="134"/>
      </rPr>
      <t>号</t>
    </r>
    <r>
      <rPr>
        <sz val="10"/>
        <rFont val="Times New Roman"/>
        <charset val="134"/>
      </rPr>
      <t>9.8</t>
    </r>
    <r>
      <rPr>
        <sz val="10"/>
        <rFont val="宋体"/>
        <charset val="134"/>
      </rPr>
      <t>千瓦分布式光伏发电项目</t>
    </r>
  </si>
  <si>
    <t>谭暖强</t>
  </si>
  <si>
    <r>
      <rPr>
        <sz val="10"/>
        <rFont val="宋体"/>
        <charset val="134"/>
      </rPr>
      <t>谭暖强龙江镇南坑村委会大墩街二巷</t>
    </r>
    <r>
      <rPr>
        <sz val="10"/>
        <rFont val="Times New Roman"/>
        <charset val="134"/>
      </rPr>
      <t>7</t>
    </r>
    <r>
      <rPr>
        <sz val="10"/>
        <rFont val="宋体"/>
        <charset val="134"/>
      </rPr>
      <t>号</t>
    </r>
    <r>
      <rPr>
        <sz val="10"/>
        <rFont val="Times New Roman"/>
        <charset val="134"/>
      </rPr>
      <t>15.39</t>
    </r>
    <r>
      <rPr>
        <sz val="10"/>
        <rFont val="宋体"/>
        <charset val="134"/>
      </rPr>
      <t>千瓦分布式光伏发电项目</t>
    </r>
  </si>
  <si>
    <r>
      <rPr>
        <sz val="10"/>
        <rFont val="宋体"/>
        <charset val="134"/>
      </rPr>
      <t>吴永强佛山市顺德区勒流街道江义村委会泰悦北路二街</t>
    </r>
    <r>
      <rPr>
        <sz val="10"/>
        <rFont val="Times New Roman"/>
        <charset val="134"/>
      </rPr>
      <t>3</t>
    </r>
    <r>
      <rPr>
        <sz val="10"/>
        <rFont val="宋体"/>
        <charset val="134"/>
      </rPr>
      <t>号</t>
    </r>
    <r>
      <rPr>
        <sz val="10"/>
        <rFont val="Times New Roman"/>
        <charset val="134"/>
      </rPr>
      <t>17.67</t>
    </r>
    <r>
      <rPr>
        <sz val="10"/>
        <rFont val="宋体"/>
        <charset val="134"/>
      </rPr>
      <t>千瓦分布式光伏发电项目</t>
    </r>
  </si>
  <si>
    <r>
      <rPr>
        <sz val="10"/>
        <rFont val="宋体"/>
        <charset val="134"/>
      </rPr>
      <t>吴永强佛山市顺德区勒流街道江义村委会泰悦北路一街</t>
    </r>
    <r>
      <rPr>
        <sz val="10"/>
        <rFont val="Times New Roman"/>
        <charset val="134"/>
      </rPr>
      <t>3</t>
    </r>
    <r>
      <rPr>
        <sz val="10"/>
        <rFont val="宋体"/>
        <charset val="134"/>
      </rPr>
      <t>号</t>
    </r>
    <r>
      <rPr>
        <sz val="10"/>
        <rFont val="Times New Roman"/>
        <charset val="134"/>
      </rPr>
      <t>15.67</t>
    </r>
    <r>
      <rPr>
        <sz val="10"/>
        <rFont val="宋体"/>
        <charset val="134"/>
      </rPr>
      <t>千瓦分布式光伏发电项目</t>
    </r>
  </si>
  <si>
    <t>梁汉光</t>
  </si>
  <si>
    <r>
      <rPr>
        <sz val="10"/>
        <rFont val="宋体"/>
        <charset val="134"/>
      </rPr>
      <t>梁汉光佛山市顺德区勒流街道龙眼村珠宝巷</t>
    </r>
    <r>
      <rPr>
        <sz val="10"/>
        <rFont val="Times New Roman"/>
        <charset val="134"/>
      </rPr>
      <t>4</t>
    </r>
    <r>
      <rPr>
        <sz val="10"/>
        <rFont val="宋体"/>
        <charset val="134"/>
      </rPr>
      <t>号</t>
    </r>
    <r>
      <rPr>
        <sz val="10"/>
        <rFont val="Times New Roman"/>
        <charset val="134"/>
      </rPr>
      <t>10.08</t>
    </r>
    <r>
      <rPr>
        <sz val="10"/>
        <rFont val="宋体"/>
        <charset val="134"/>
      </rPr>
      <t>千瓦分布式光伏发电项目</t>
    </r>
  </si>
  <si>
    <t>高志文</t>
  </si>
  <si>
    <r>
      <rPr>
        <sz val="10"/>
        <rFont val="宋体"/>
        <charset val="134"/>
      </rPr>
      <t>高志文佛山市顺德区伦教街道办事处三洲社区居委会乌洲路永兴街镇南三</t>
    </r>
    <r>
      <rPr>
        <sz val="10"/>
        <rFont val="Times New Roman"/>
        <charset val="134"/>
      </rPr>
      <t>B</t>
    </r>
    <r>
      <rPr>
        <sz val="10"/>
        <rFont val="宋体"/>
        <charset val="134"/>
      </rPr>
      <t>巷</t>
    </r>
    <r>
      <rPr>
        <sz val="10"/>
        <rFont val="Times New Roman"/>
        <charset val="134"/>
      </rPr>
      <t>1</t>
    </r>
    <r>
      <rPr>
        <sz val="10"/>
        <rFont val="宋体"/>
        <charset val="134"/>
      </rPr>
      <t>号</t>
    </r>
    <r>
      <rPr>
        <sz val="10"/>
        <rFont val="Times New Roman"/>
        <charset val="134"/>
      </rPr>
      <t>5.52</t>
    </r>
    <r>
      <rPr>
        <sz val="10"/>
        <rFont val="宋体"/>
        <charset val="134"/>
      </rPr>
      <t>千瓦分布式光伏发电项目</t>
    </r>
  </si>
  <si>
    <t>麦锦琪</t>
  </si>
  <si>
    <r>
      <rPr>
        <sz val="10"/>
        <rFont val="宋体"/>
        <charset val="134"/>
      </rPr>
      <t>麦锦琪佛山市顺德区大良街道办事处文秀社区居民委员会得宝路</t>
    </r>
    <r>
      <rPr>
        <sz val="10"/>
        <rFont val="Times New Roman"/>
        <charset val="134"/>
      </rPr>
      <t>17</t>
    </r>
    <r>
      <rPr>
        <sz val="10"/>
        <rFont val="宋体"/>
        <charset val="134"/>
      </rPr>
      <t>号</t>
    </r>
    <r>
      <rPr>
        <sz val="10"/>
        <rFont val="Times New Roman"/>
        <charset val="134"/>
      </rPr>
      <t>11</t>
    </r>
    <r>
      <rPr>
        <sz val="10"/>
        <rFont val="宋体"/>
        <charset val="134"/>
      </rPr>
      <t>千瓦分布式光伏发电项目</t>
    </r>
  </si>
  <si>
    <t>梁润流</t>
  </si>
  <si>
    <r>
      <rPr>
        <sz val="10"/>
        <rFont val="宋体"/>
        <charset val="134"/>
      </rPr>
      <t>梁润流北滘镇林头新桥街</t>
    </r>
    <r>
      <rPr>
        <sz val="10"/>
        <rFont val="Times New Roman"/>
        <charset val="134"/>
      </rPr>
      <t>6</t>
    </r>
    <r>
      <rPr>
        <sz val="10"/>
        <rFont val="宋体"/>
        <charset val="134"/>
      </rPr>
      <t>号</t>
    </r>
    <r>
      <rPr>
        <sz val="10"/>
        <rFont val="Times New Roman"/>
        <charset val="134"/>
      </rPr>
      <t>10</t>
    </r>
    <r>
      <rPr>
        <sz val="10"/>
        <rFont val="宋体"/>
        <charset val="134"/>
      </rPr>
      <t>千瓦分布式光伏发电项目</t>
    </r>
  </si>
  <si>
    <t>吴国樟</t>
  </si>
  <si>
    <r>
      <rPr>
        <sz val="10"/>
        <rFont val="宋体"/>
        <charset val="134"/>
      </rPr>
      <t>吴国樟广东省佛山市顺德区容桂马冈大道新煌路一街</t>
    </r>
    <r>
      <rPr>
        <sz val="10"/>
        <rFont val="Times New Roman"/>
        <charset val="134"/>
      </rPr>
      <t>2</t>
    </r>
    <r>
      <rPr>
        <sz val="10"/>
        <rFont val="宋体"/>
        <charset val="134"/>
      </rPr>
      <t>号</t>
    </r>
    <r>
      <rPr>
        <sz val="10"/>
        <rFont val="Times New Roman"/>
        <charset val="134"/>
      </rPr>
      <t>15</t>
    </r>
    <r>
      <rPr>
        <sz val="10"/>
        <rFont val="宋体"/>
        <charset val="134"/>
      </rPr>
      <t>千瓦分布式光伏发电项目</t>
    </r>
  </si>
  <si>
    <t>何惠芳</t>
  </si>
  <si>
    <r>
      <rPr>
        <sz val="10"/>
        <rFont val="宋体"/>
        <charset val="134"/>
      </rPr>
      <t>何惠芳佛山市顺德区大良街道办事处近良居委会新桂南路湖景花苑景鸿路</t>
    </r>
    <r>
      <rPr>
        <sz val="10"/>
        <rFont val="Times New Roman"/>
        <charset val="134"/>
      </rPr>
      <t>10</t>
    </r>
    <r>
      <rPr>
        <sz val="10"/>
        <rFont val="宋体"/>
        <charset val="134"/>
      </rPr>
      <t>号</t>
    </r>
    <r>
      <rPr>
        <sz val="10"/>
        <rFont val="Times New Roman"/>
        <charset val="134"/>
      </rPr>
      <t>10</t>
    </r>
    <r>
      <rPr>
        <sz val="10"/>
        <rFont val="宋体"/>
        <charset val="134"/>
      </rPr>
      <t>千瓦分布式光伏发电项目</t>
    </r>
  </si>
  <si>
    <t>苏灼铷</t>
  </si>
  <si>
    <r>
      <rPr>
        <sz val="10"/>
        <rFont val="宋体"/>
        <charset val="134"/>
      </rPr>
      <t>苏灼铷北滘镇碧桂园中六路</t>
    </r>
    <r>
      <rPr>
        <sz val="10"/>
        <rFont val="Times New Roman"/>
        <charset val="134"/>
      </rPr>
      <t>9</t>
    </r>
    <r>
      <rPr>
        <sz val="10"/>
        <rFont val="宋体"/>
        <charset val="134"/>
      </rPr>
      <t>号</t>
    </r>
    <r>
      <rPr>
        <sz val="10"/>
        <rFont val="Times New Roman"/>
        <charset val="134"/>
      </rPr>
      <t>6.2</t>
    </r>
    <r>
      <rPr>
        <sz val="10"/>
        <rFont val="宋体"/>
        <charset val="134"/>
      </rPr>
      <t>千瓦分布式光伏发电项目</t>
    </r>
  </si>
  <si>
    <t>梁可盛</t>
  </si>
  <si>
    <r>
      <rPr>
        <sz val="10"/>
        <rFont val="宋体"/>
        <charset val="134"/>
      </rPr>
      <t>梁可盛佛山市顺德区杏坛镇吕地社区居民委员会新齐宁路明日桃园</t>
    </r>
    <r>
      <rPr>
        <sz val="10"/>
        <rFont val="Times New Roman"/>
        <charset val="134"/>
      </rPr>
      <t>5</t>
    </r>
    <r>
      <rPr>
        <sz val="10"/>
        <rFont val="宋体"/>
        <charset val="134"/>
      </rPr>
      <t>路</t>
    </r>
    <r>
      <rPr>
        <sz val="10"/>
        <rFont val="Times New Roman"/>
        <charset val="134"/>
      </rPr>
      <t>12</t>
    </r>
    <r>
      <rPr>
        <sz val="10"/>
        <rFont val="宋体"/>
        <charset val="134"/>
      </rPr>
      <t>号</t>
    </r>
    <r>
      <rPr>
        <sz val="10"/>
        <rFont val="Times New Roman"/>
        <charset val="134"/>
      </rPr>
      <t>5.83</t>
    </r>
    <r>
      <rPr>
        <sz val="10"/>
        <rFont val="宋体"/>
        <charset val="134"/>
      </rPr>
      <t>千瓦分布式光伏发电项目</t>
    </r>
  </si>
  <si>
    <t>梁铨钊</t>
  </si>
  <si>
    <r>
      <rPr>
        <sz val="10"/>
        <rFont val="宋体"/>
        <charset val="134"/>
      </rPr>
      <t>梁铨钊佛山市顺德区陈村镇潭州村委会碧桂花城碧湖豪庭八街</t>
    </r>
    <r>
      <rPr>
        <sz val="10"/>
        <rFont val="Times New Roman"/>
        <charset val="134"/>
      </rPr>
      <t>13</t>
    </r>
    <r>
      <rPr>
        <sz val="10"/>
        <rFont val="宋体"/>
        <charset val="134"/>
      </rPr>
      <t>号</t>
    </r>
    <r>
      <rPr>
        <sz val="10"/>
        <rFont val="Times New Roman"/>
        <charset val="134"/>
      </rPr>
      <t>5.4</t>
    </r>
    <r>
      <rPr>
        <sz val="10"/>
        <rFont val="宋体"/>
        <charset val="134"/>
      </rPr>
      <t>千瓦分布式光伏发电项目</t>
    </r>
  </si>
  <si>
    <t>张建湘</t>
  </si>
  <si>
    <r>
      <rPr>
        <sz val="10"/>
        <rFont val="宋体"/>
        <charset val="134"/>
      </rPr>
      <t>张建湘佛山市顺德区杏坛镇吕地社区居民委员会新齐宁路明日桃园</t>
    </r>
    <r>
      <rPr>
        <sz val="10"/>
        <rFont val="Times New Roman"/>
        <charset val="134"/>
      </rPr>
      <t>5</t>
    </r>
    <r>
      <rPr>
        <sz val="10"/>
        <rFont val="宋体"/>
        <charset val="134"/>
      </rPr>
      <t>路</t>
    </r>
    <r>
      <rPr>
        <sz val="10"/>
        <rFont val="Times New Roman"/>
        <charset val="134"/>
      </rPr>
      <t>20</t>
    </r>
    <r>
      <rPr>
        <sz val="10"/>
        <rFont val="宋体"/>
        <charset val="134"/>
      </rPr>
      <t>号</t>
    </r>
    <r>
      <rPr>
        <sz val="10"/>
        <rFont val="Times New Roman"/>
        <charset val="134"/>
      </rPr>
      <t>20</t>
    </r>
    <r>
      <rPr>
        <sz val="10"/>
        <rFont val="宋体"/>
        <charset val="134"/>
      </rPr>
      <t>千瓦分布式光伏发电项目</t>
    </r>
  </si>
  <si>
    <t>龚慧珍</t>
  </si>
  <si>
    <r>
      <rPr>
        <sz val="10"/>
        <rFont val="宋体"/>
        <charset val="134"/>
      </rPr>
      <t>龚慧珍佛山市顺德区陈村镇碧桂花城碧湖豪庭</t>
    </r>
    <r>
      <rPr>
        <sz val="10"/>
        <rFont val="Times New Roman"/>
        <charset val="134"/>
      </rPr>
      <t>8</t>
    </r>
    <r>
      <rPr>
        <sz val="10"/>
        <rFont val="宋体"/>
        <charset val="134"/>
      </rPr>
      <t>街</t>
    </r>
    <r>
      <rPr>
        <sz val="10"/>
        <rFont val="Times New Roman"/>
        <charset val="134"/>
      </rPr>
      <t>19</t>
    </r>
    <r>
      <rPr>
        <sz val="10"/>
        <rFont val="宋体"/>
        <charset val="134"/>
      </rPr>
      <t>号</t>
    </r>
    <r>
      <rPr>
        <sz val="10"/>
        <rFont val="Times New Roman"/>
        <charset val="134"/>
      </rPr>
      <t>5.4</t>
    </r>
    <r>
      <rPr>
        <sz val="10"/>
        <rFont val="宋体"/>
        <charset val="134"/>
      </rPr>
      <t>千瓦分布式光伏发电项目</t>
    </r>
  </si>
  <si>
    <t>麦永辉</t>
  </si>
  <si>
    <r>
      <rPr>
        <sz val="10"/>
        <rFont val="宋体"/>
        <charset val="134"/>
      </rPr>
      <t>麦永辉佛山市顺德区陈村镇潭州村委会碧桂花城碧湖豪庭八街</t>
    </r>
    <r>
      <rPr>
        <sz val="10"/>
        <rFont val="Times New Roman"/>
        <charset val="134"/>
      </rPr>
      <t>10</t>
    </r>
    <r>
      <rPr>
        <sz val="10"/>
        <rFont val="宋体"/>
        <charset val="134"/>
      </rPr>
      <t>号</t>
    </r>
    <r>
      <rPr>
        <sz val="10"/>
        <rFont val="Times New Roman"/>
        <charset val="134"/>
      </rPr>
      <t>5.04</t>
    </r>
    <r>
      <rPr>
        <sz val="10"/>
        <rFont val="宋体"/>
        <charset val="134"/>
      </rPr>
      <t>千瓦分布式光伏发电项目</t>
    </r>
  </si>
  <si>
    <t>胡颜弟</t>
  </si>
  <si>
    <r>
      <rPr>
        <sz val="10"/>
        <rFont val="宋体"/>
        <charset val="134"/>
      </rPr>
      <t>胡颜弟佛山市顺德区杏坛镇吕地居委会新齐宁路明日桃园</t>
    </r>
    <r>
      <rPr>
        <sz val="10"/>
        <rFont val="Times New Roman"/>
        <charset val="134"/>
      </rPr>
      <t>5</t>
    </r>
    <r>
      <rPr>
        <sz val="10"/>
        <rFont val="宋体"/>
        <charset val="134"/>
      </rPr>
      <t>路</t>
    </r>
    <r>
      <rPr>
        <sz val="10"/>
        <rFont val="Times New Roman"/>
        <charset val="134"/>
      </rPr>
      <t>1</t>
    </r>
    <r>
      <rPr>
        <sz val="10"/>
        <rFont val="宋体"/>
        <charset val="134"/>
      </rPr>
      <t>号</t>
    </r>
    <r>
      <rPr>
        <sz val="10"/>
        <rFont val="Times New Roman"/>
        <charset val="134"/>
      </rPr>
      <t>9.92</t>
    </r>
    <r>
      <rPr>
        <sz val="10"/>
        <rFont val="宋体"/>
        <charset val="134"/>
      </rPr>
      <t>千瓦分布式光伏发电项目</t>
    </r>
  </si>
  <si>
    <t>何和成</t>
  </si>
  <si>
    <r>
      <rPr>
        <sz val="10"/>
        <rFont val="宋体"/>
        <charset val="134"/>
      </rPr>
      <t>何和成顺德区均安镇南沙社区居民委员会凌沙街二巷</t>
    </r>
    <r>
      <rPr>
        <sz val="10"/>
        <rFont val="Times New Roman"/>
        <charset val="134"/>
      </rPr>
      <t>33</t>
    </r>
    <r>
      <rPr>
        <sz val="10"/>
        <rFont val="宋体"/>
        <charset val="134"/>
      </rPr>
      <t>号</t>
    </r>
    <r>
      <rPr>
        <sz val="10"/>
        <rFont val="Times New Roman"/>
        <charset val="134"/>
      </rPr>
      <t>9.3</t>
    </r>
    <r>
      <rPr>
        <sz val="10"/>
        <rFont val="宋体"/>
        <charset val="134"/>
      </rPr>
      <t>千瓦分布式光伏发电项目</t>
    </r>
  </si>
  <si>
    <t>邓佩华</t>
  </si>
  <si>
    <r>
      <rPr>
        <sz val="10"/>
        <rFont val="宋体"/>
        <charset val="134"/>
      </rPr>
      <t>邓佩华北滘镇济虹路北街</t>
    </r>
    <r>
      <rPr>
        <sz val="10"/>
        <rFont val="Times New Roman"/>
        <charset val="134"/>
      </rPr>
      <t>2</t>
    </r>
    <r>
      <rPr>
        <sz val="10"/>
        <rFont val="宋体"/>
        <charset val="134"/>
      </rPr>
      <t>号</t>
    </r>
    <r>
      <rPr>
        <sz val="10"/>
        <rFont val="Times New Roman"/>
        <charset val="134"/>
      </rPr>
      <t>9</t>
    </r>
    <r>
      <rPr>
        <sz val="10"/>
        <rFont val="宋体"/>
        <charset val="134"/>
      </rPr>
      <t>千瓦分布式光伏发电项目</t>
    </r>
  </si>
  <si>
    <t>何耀松</t>
  </si>
  <si>
    <r>
      <rPr>
        <sz val="10"/>
        <rFont val="宋体"/>
        <charset val="134"/>
      </rPr>
      <t>何耀松北滘镇北滘居委会居宁五街</t>
    </r>
    <r>
      <rPr>
        <sz val="10"/>
        <rFont val="Times New Roman"/>
        <charset val="134"/>
      </rPr>
      <t>16</t>
    </r>
    <r>
      <rPr>
        <sz val="10"/>
        <rFont val="宋体"/>
        <charset val="134"/>
      </rPr>
      <t>号</t>
    </r>
    <r>
      <rPr>
        <sz val="10"/>
        <rFont val="Times New Roman"/>
        <charset val="134"/>
      </rPr>
      <t>11.76</t>
    </r>
    <r>
      <rPr>
        <sz val="10"/>
        <rFont val="宋体"/>
        <charset val="134"/>
      </rPr>
      <t>千瓦分布式光伏发电项目</t>
    </r>
  </si>
  <si>
    <t>谢锦流</t>
  </si>
  <si>
    <r>
      <rPr>
        <sz val="10"/>
        <rFont val="宋体"/>
        <charset val="134"/>
      </rPr>
      <t>谢锦流北滘镇福西路十六巷</t>
    </r>
    <r>
      <rPr>
        <sz val="10"/>
        <rFont val="Times New Roman"/>
        <charset val="134"/>
      </rPr>
      <t>2</t>
    </r>
    <r>
      <rPr>
        <sz val="10"/>
        <rFont val="宋体"/>
        <charset val="134"/>
      </rPr>
      <t>号</t>
    </r>
    <r>
      <rPr>
        <sz val="10"/>
        <rFont val="Times New Roman"/>
        <charset val="134"/>
      </rPr>
      <t>15.12</t>
    </r>
    <r>
      <rPr>
        <sz val="10"/>
        <rFont val="宋体"/>
        <charset val="134"/>
      </rPr>
      <t>千瓦分布式光伏发电项目</t>
    </r>
  </si>
  <si>
    <r>
      <rPr>
        <sz val="10"/>
        <rFont val="宋体"/>
        <charset val="134"/>
      </rPr>
      <t>邓佩华北滘镇北滘居委会居宁北路居宁五巷</t>
    </r>
    <r>
      <rPr>
        <sz val="10"/>
        <rFont val="Times New Roman"/>
        <charset val="134"/>
      </rPr>
      <t>6</t>
    </r>
    <r>
      <rPr>
        <sz val="10"/>
        <rFont val="宋体"/>
        <charset val="134"/>
      </rPr>
      <t>号</t>
    </r>
    <r>
      <rPr>
        <sz val="10"/>
        <rFont val="Times New Roman"/>
        <charset val="134"/>
      </rPr>
      <t>10</t>
    </r>
    <r>
      <rPr>
        <sz val="10"/>
        <rFont val="宋体"/>
        <charset val="134"/>
      </rPr>
      <t>千瓦分布式光伏发电项目</t>
    </r>
  </si>
  <si>
    <t>冼志显</t>
  </si>
  <si>
    <r>
      <rPr>
        <sz val="10"/>
        <rFont val="宋体"/>
        <charset val="134"/>
      </rPr>
      <t>冼志显广东省佛山市顺德区大良新松西</t>
    </r>
    <r>
      <rPr>
        <sz val="10"/>
        <rFont val="Times New Roman"/>
        <charset val="134"/>
      </rPr>
      <t>2</t>
    </r>
    <r>
      <rPr>
        <sz val="10"/>
        <rFont val="宋体"/>
        <charset val="134"/>
      </rPr>
      <t>街</t>
    </r>
    <r>
      <rPr>
        <sz val="10"/>
        <rFont val="Times New Roman"/>
        <charset val="134"/>
      </rPr>
      <t>23</t>
    </r>
    <r>
      <rPr>
        <sz val="10"/>
        <rFont val="宋体"/>
        <charset val="134"/>
      </rPr>
      <t>号</t>
    </r>
    <r>
      <rPr>
        <sz val="10"/>
        <rFont val="Times New Roman"/>
        <charset val="134"/>
      </rPr>
      <t>10</t>
    </r>
    <r>
      <rPr>
        <sz val="10"/>
        <rFont val="宋体"/>
        <charset val="134"/>
      </rPr>
      <t>千瓦分布式光伏发电项目</t>
    </r>
  </si>
  <si>
    <t>杨文飞</t>
  </si>
  <si>
    <r>
      <rPr>
        <sz val="10"/>
        <rFont val="宋体"/>
        <charset val="134"/>
      </rPr>
      <t>杨文飞佛山市顺德区杏坛镇龙潭村委会杨家坊南街接龙里</t>
    </r>
    <r>
      <rPr>
        <sz val="10"/>
        <rFont val="Times New Roman"/>
        <charset val="134"/>
      </rPr>
      <t>9</t>
    </r>
    <r>
      <rPr>
        <sz val="10"/>
        <rFont val="宋体"/>
        <charset val="134"/>
      </rPr>
      <t>号</t>
    </r>
    <r>
      <rPr>
        <sz val="10"/>
        <rFont val="Times New Roman"/>
        <charset val="134"/>
      </rPr>
      <t>16.8</t>
    </r>
    <r>
      <rPr>
        <sz val="10"/>
        <rFont val="宋体"/>
        <charset val="134"/>
      </rPr>
      <t>千瓦分布式光伏发电项目</t>
    </r>
  </si>
  <si>
    <t>冼鹏力</t>
  </si>
  <si>
    <r>
      <rPr>
        <sz val="10"/>
        <rFont val="宋体"/>
        <charset val="134"/>
      </rPr>
      <t>冼鹏力佛山市顺德区杏坛镇东村村委会东村丰远新村</t>
    </r>
    <r>
      <rPr>
        <sz val="10"/>
        <rFont val="Times New Roman"/>
        <charset val="134"/>
      </rPr>
      <t>14</t>
    </r>
    <r>
      <rPr>
        <sz val="10"/>
        <rFont val="宋体"/>
        <charset val="134"/>
      </rPr>
      <t>号</t>
    </r>
    <r>
      <rPr>
        <sz val="10"/>
        <rFont val="Times New Roman"/>
        <charset val="134"/>
      </rPr>
      <t>11</t>
    </r>
    <r>
      <rPr>
        <sz val="10"/>
        <rFont val="宋体"/>
        <charset val="134"/>
      </rPr>
      <t>千瓦分布式光伏发电项目</t>
    </r>
  </si>
  <si>
    <t>梁卓雄</t>
  </si>
  <si>
    <r>
      <rPr>
        <sz val="10"/>
        <rFont val="宋体"/>
        <charset val="134"/>
      </rPr>
      <t>梁卓雄佛山市顺德区杏坛镇东村村委会东村大道扶风七巷</t>
    </r>
    <r>
      <rPr>
        <sz val="10"/>
        <rFont val="Times New Roman"/>
        <charset val="134"/>
      </rPr>
      <t>6</t>
    </r>
    <r>
      <rPr>
        <sz val="10"/>
        <rFont val="宋体"/>
        <charset val="134"/>
      </rPr>
      <t>号</t>
    </r>
    <r>
      <rPr>
        <sz val="10"/>
        <rFont val="Times New Roman"/>
        <charset val="134"/>
      </rPr>
      <t>10.08</t>
    </r>
    <r>
      <rPr>
        <sz val="10"/>
        <rFont val="宋体"/>
        <charset val="134"/>
      </rPr>
      <t>千瓦分布式光伏发电项目</t>
    </r>
  </si>
  <si>
    <t>冼国基</t>
  </si>
  <si>
    <r>
      <rPr>
        <sz val="10"/>
        <rFont val="宋体"/>
        <charset val="134"/>
      </rPr>
      <t>冼国基广东省佛山市顺德区大良街道办事处近良社区居民委员会德源</t>
    </r>
    <r>
      <rPr>
        <sz val="10"/>
        <rFont val="Times New Roman"/>
        <charset val="134"/>
      </rPr>
      <t>4</t>
    </r>
    <r>
      <rPr>
        <sz val="10"/>
        <rFont val="宋体"/>
        <charset val="134"/>
      </rPr>
      <t>巷</t>
    </r>
    <r>
      <rPr>
        <sz val="10"/>
        <rFont val="Times New Roman"/>
        <charset val="134"/>
      </rPr>
      <t>3</t>
    </r>
    <r>
      <rPr>
        <sz val="10"/>
        <rFont val="宋体"/>
        <charset val="134"/>
      </rPr>
      <t>号</t>
    </r>
    <r>
      <rPr>
        <sz val="10"/>
        <rFont val="Times New Roman"/>
        <charset val="134"/>
      </rPr>
      <t>20.16</t>
    </r>
    <r>
      <rPr>
        <sz val="10"/>
        <rFont val="宋体"/>
        <charset val="134"/>
      </rPr>
      <t>千瓦分布式光伏发电项目</t>
    </r>
  </si>
  <si>
    <t>陈容标</t>
  </si>
  <si>
    <r>
      <rPr>
        <sz val="10"/>
        <rFont val="宋体"/>
        <charset val="134"/>
      </rPr>
      <t>陈容标顺德区容桂龙涌口接龙路聚和坊</t>
    </r>
    <r>
      <rPr>
        <sz val="10"/>
        <rFont val="Times New Roman"/>
        <charset val="134"/>
      </rPr>
      <t>17</t>
    </r>
    <r>
      <rPr>
        <sz val="10"/>
        <rFont val="宋体"/>
        <charset val="134"/>
      </rPr>
      <t>号</t>
    </r>
    <r>
      <rPr>
        <sz val="10"/>
        <rFont val="Times New Roman"/>
        <charset val="134"/>
      </rPr>
      <t>15.125</t>
    </r>
    <r>
      <rPr>
        <sz val="10"/>
        <rFont val="宋体"/>
        <charset val="134"/>
      </rPr>
      <t>千瓦分布式光伏发电项目</t>
    </r>
  </si>
  <si>
    <t>苏新平</t>
  </si>
  <si>
    <r>
      <rPr>
        <sz val="10"/>
        <rFont val="宋体"/>
        <charset val="134"/>
      </rPr>
      <t>苏新平佛山市顺德区杏坛镇杏坛社区居民委员会齐龙路北一巷</t>
    </r>
    <r>
      <rPr>
        <sz val="10"/>
        <rFont val="Times New Roman"/>
        <charset val="134"/>
      </rPr>
      <t>10</t>
    </r>
    <r>
      <rPr>
        <sz val="10"/>
        <rFont val="宋体"/>
        <charset val="134"/>
      </rPr>
      <t>号</t>
    </r>
    <r>
      <rPr>
        <sz val="10"/>
        <rFont val="Times New Roman"/>
        <charset val="134"/>
      </rPr>
      <t>12.3</t>
    </r>
    <r>
      <rPr>
        <sz val="10"/>
        <rFont val="宋体"/>
        <charset val="134"/>
      </rPr>
      <t>千瓦分布式光伏发电项目</t>
    </r>
  </si>
  <si>
    <t>潘良成</t>
  </si>
  <si>
    <r>
      <rPr>
        <sz val="10"/>
        <rFont val="宋体"/>
        <charset val="134"/>
      </rPr>
      <t>潘良成佛山市顺德区杏坛镇光华村委会锦龙坊新四巷</t>
    </r>
    <r>
      <rPr>
        <sz val="10"/>
        <rFont val="Times New Roman"/>
        <charset val="134"/>
      </rPr>
      <t>6</t>
    </r>
    <r>
      <rPr>
        <sz val="10"/>
        <rFont val="宋体"/>
        <charset val="134"/>
      </rPr>
      <t>号</t>
    </r>
    <r>
      <rPr>
        <sz val="10"/>
        <rFont val="Times New Roman"/>
        <charset val="134"/>
      </rPr>
      <t>13.44</t>
    </r>
    <r>
      <rPr>
        <sz val="10"/>
        <rFont val="宋体"/>
        <charset val="134"/>
      </rPr>
      <t>千瓦分布式光伏发电项目</t>
    </r>
  </si>
  <si>
    <t>李裕灿</t>
  </si>
  <si>
    <r>
      <rPr>
        <sz val="10"/>
        <rFont val="宋体"/>
        <charset val="134"/>
      </rPr>
      <t>李裕灿顺德区伦教鸡洲村委会九村环村大道</t>
    </r>
    <r>
      <rPr>
        <sz val="10"/>
        <rFont val="Times New Roman"/>
        <charset val="134"/>
      </rPr>
      <t>3</t>
    </r>
    <r>
      <rPr>
        <sz val="10"/>
        <rFont val="宋体"/>
        <charset val="134"/>
      </rPr>
      <t>号</t>
    </r>
    <r>
      <rPr>
        <sz val="10"/>
        <rFont val="Times New Roman"/>
        <charset val="134"/>
      </rPr>
      <t>4.72</t>
    </r>
    <r>
      <rPr>
        <sz val="10"/>
        <rFont val="宋体"/>
        <charset val="134"/>
      </rPr>
      <t>千瓦分布式光伏发电项目</t>
    </r>
  </si>
  <si>
    <t>廖建贤</t>
  </si>
  <si>
    <r>
      <rPr>
        <sz val="10"/>
        <rFont val="宋体"/>
        <charset val="134"/>
      </rPr>
      <t>廖建贤佛山市顺德区勒流街道勒流居委会建业路</t>
    </r>
    <r>
      <rPr>
        <sz val="10"/>
        <rFont val="Times New Roman"/>
        <charset val="134"/>
      </rPr>
      <t>10</t>
    </r>
    <r>
      <rPr>
        <sz val="10"/>
        <rFont val="宋体"/>
        <charset val="134"/>
      </rPr>
      <t>号</t>
    </r>
    <r>
      <rPr>
        <sz val="10"/>
        <rFont val="Times New Roman"/>
        <charset val="134"/>
      </rPr>
      <t>4.72</t>
    </r>
    <r>
      <rPr>
        <sz val="10"/>
        <rFont val="宋体"/>
        <charset val="134"/>
      </rPr>
      <t>千瓦分布式光伏发电项目</t>
    </r>
  </si>
  <si>
    <t>范义宏</t>
  </si>
  <si>
    <r>
      <rPr>
        <sz val="10"/>
        <rFont val="宋体"/>
        <charset val="134"/>
      </rPr>
      <t>范义宏北滘镇碧桂园蓝天花语十三街</t>
    </r>
    <r>
      <rPr>
        <sz val="10"/>
        <rFont val="Times New Roman"/>
        <charset val="134"/>
      </rPr>
      <t>109</t>
    </r>
    <r>
      <rPr>
        <sz val="10"/>
        <rFont val="宋体"/>
        <charset val="134"/>
      </rPr>
      <t>号</t>
    </r>
    <r>
      <rPr>
        <sz val="10"/>
        <rFont val="Times New Roman"/>
        <charset val="134"/>
      </rPr>
      <t>9.28</t>
    </r>
    <r>
      <rPr>
        <sz val="10"/>
        <rFont val="宋体"/>
        <charset val="134"/>
      </rPr>
      <t>千瓦分布式光伏发电项目</t>
    </r>
  </si>
  <si>
    <t>董秀艳</t>
  </si>
  <si>
    <r>
      <rPr>
        <sz val="10"/>
        <rFont val="宋体"/>
        <charset val="134"/>
      </rPr>
      <t>董秀艳佛山市顺德区大良南江南霞南路</t>
    </r>
    <r>
      <rPr>
        <sz val="10"/>
        <rFont val="Times New Roman"/>
        <charset val="134"/>
      </rPr>
      <t>21</t>
    </r>
    <r>
      <rPr>
        <sz val="10"/>
        <rFont val="宋体"/>
        <charset val="134"/>
      </rPr>
      <t>号</t>
    </r>
    <r>
      <rPr>
        <sz val="10"/>
        <rFont val="Times New Roman"/>
        <charset val="134"/>
      </rPr>
      <t>6</t>
    </r>
    <r>
      <rPr>
        <sz val="10"/>
        <rFont val="宋体"/>
        <charset val="134"/>
      </rPr>
      <t>千瓦分布式光伏发电项目</t>
    </r>
  </si>
  <si>
    <t>陆永秋</t>
  </si>
  <si>
    <r>
      <rPr>
        <sz val="10"/>
        <rFont val="宋体"/>
        <charset val="134"/>
      </rPr>
      <t>陆永秋勒流街道新安村委会安利利民路</t>
    </r>
    <r>
      <rPr>
        <sz val="10"/>
        <rFont val="Times New Roman"/>
        <charset val="134"/>
      </rPr>
      <t>3</t>
    </r>
    <r>
      <rPr>
        <sz val="10"/>
        <rFont val="宋体"/>
        <charset val="134"/>
      </rPr>
      <t>号</t>
    </r>
    <r>
      <rPr>
        <sz val="10"/>
        <rFont val="Times New Roman"/>
        <charset val="134"/>
      </rPr>
      <t>8</t>
    </r>
    <r>
      <rPr>
        <sz val="10"/>
        <rFont val="宋体"/>
        <charset val="134"/>
      </rPr>
      <t>千瓦分布式光伏发电项目</t>
    </r>
  </si>
  <si>
    <t>梁卓德</t>
  </si>
  <si>
    <r>
      <rPr>
        <sz val="10"/>
        <rFont val="宋体"/>
        <charset val="134"/>
      </rPr>
      <t>梁卓德佛山市顺德区杏坛镇逢简村委会冯家始平巷</t>
    </r>
    <r>
      <rPr>
        <sz val="10"/>
        <rFont val="Times New Roman"/>
        <charset val="134"/>
      </rPr>
      <t>10</t>
    </r>
    <r>
      <rPr>
        <sz val="10"/>
        <rFont val="宋体"/>
        <charset val="134"/>
      </rPr>
      <t>号</t>
    </r>
    <r>
      <rPr>
        <sz val="10"/>
        <rFont val="Times New Roman"/>
        <charset val="134"/>
      </rPr>
      <t>14.75</t>
    </r>
    <r>
      <rPr>
        <sz val="10"/>
        <rFont val="宋体"/>
        <charset val="134"/>
      </rPr>
      <t>千瓦分布式光伏发电项目</t>
    </r>
  </si>
  <si>
    <t>李泽权</t>
  </si>
  <si>
    <r>
      <rPr>
        <sz val="10"/>
        <rFont val="宋体"/>
        <charset val="134"/>
      </rPr>
      <t>李泽权佛山市顺德区大良逢沙固化宅基地</t>
    </r>
    <r>
      <rPr>
        <sz val="10"/>
        <rFont val="Times New Roman"/>
        <charset val="134"/>
      </rPr>
      <t>7-09-6-1</t>
    </r>
    <r>
      <rPr>
        <sz val="10"/>
        <rFont val="宋体"/>
        <charset val="134"/>
      </rPr>
      <t>号地</t>
    </r>
    <r>
      <rPr>
        <sz val="10"/>
        <rFont val="Times New Roman"/>
        <charset val="134"/>
      </rPr>
      <t>6</t>
    </r>
    <r>
      <rPr>
        <sz val="10"/>
        <rFont val="宋体"/>
        <charset val="134"/>
      </rPr>
      <t>千瓦分布式光伏发电项目</t>
    </r>
  </si>
  <si>
    <t>冼桂东</t>
  </si>
  <si>
    <r>
      <rPr>
        <sz val="10"/>
        <rFont val="宋体"/>
        <charset val="134"/>
      </rPr>
      <t>冼桂东广东省佛山市顺德区大良逢沙村固化宅基地</t>
    </r>
    <r>
      <rPr>
        <sz val="10"/>
        <rFont val="Times New Roman"/>
        <charset val="134"/>
      </rPr>
      <t>8-08-3-1</t>
    </r>
    <r>
      <rPr>
        <sz val="10"/>
        <rFont val="宋体"/>
        <charset val="134"/>
      </rPr>
      <t>号地</t>
    </r>
    <r>
      <rPr>
        <sz val="10"/>
        <rFont val="Times New Roman"/>
        <charset val="134"/>
      </rPr>
      <t>5</t>
    </r>
    <r>
      <rPr>
        <sz val="10"/>
        <rFont val="宋体"/>
        <charset val="134"/>
      </rPr>
      <t>千瓦分布式光伏发电项目</t>
    </r>
  </si>
  <si>
    <t>邓志明</t>
  </si>
  <si>
    <r>
      <rPr>
        <sz val="10"/>
        <rFont val="宋体"/>
        <charset val="134"/>
      </rPr>
      <t>邓志明佛山市顺德区勒流街道黄连镇东三巷</t>
    </r>
    <r>
      <rPr>
        <sz val="10"/>
        <rFont val="Times New Roman"/>
        <charset val="134"/>
      </rPr>
      <t>1</t>
    </r>
    <r>
      <rPr>
        <sz val="10"/>
        <rFont val="宋体"/>
        <charset val="134"/>
      </rPr>
      <t>号</t>
    </r>
    <r>
      <rPr>
        <sz val="10"/>
        <rFont val="Times New Roman"/>
        <charset val="134"/>
      </rPr>
      <t>8.41</t>
    </r>
    <r>
      <rPr>
        <sz val="10"/>
        <rFont val="宋体"/>
        <charset val="134"/>
      </rPr>
      <t>千瓦分布式光伏发电项目</t>
    </r>
  </si>
  <si>
    <t>梁锐初</t>
  </si>
  <si>
    <r>
      <rPr>
        <sz val="10"/>
        <rFont val="宋体"/>
        <charset val="134"/>
      </rPr>
      <t>梁锐初北滘镇西海村桥南大街东一三巷</t>
    </r>
    <r>
      <rPr>
        <sz val="10"/>
        <rFont val="Times New Roman"/>
        <charset val="134"/>
      </rPr>
      <t>12</t>
    </r>
    <r>
      <rPr>
        <sz val="10"/>
        <rFont val="宋体"/>
        <charset val="134"/>
      </rPr>
      <t>号</t>
    </r>
    <r>
      <rPr>
        <sz val="10"/>
        <rFont val="Times New Roman"/>
        <charset val="134"/>
      </rPr>
      <t>6.96</t>
    </r>
    <r>
      <rPr>
        <sz val="10"/>
        <rFont val="宋体"/>
        <charset val="134"/>
      </rPr>
      <t>千瓦分布式光伏发电项目</t>
    </r>
  </si>
  <si>
    <t>郑伟强</t>
  </si>
  <si>
    <r>
      <rPr>
        <sz val="10"/>
        <rFont val="宋体"/>
        <charset val="134"/>
      </rPr>
      <t>郑伟强北滘镇槎涌市头路来金一巷</t>
    </r>
    <r>
      <rPr>
        <sz val="10"/>
        <rFont val="Times New Roman"/>
        <charset val="134"/>
      </rPr>
      <t>1</t>
    </r>
    <r>
      <rPr>
        <sz val="10"/>
        <rFont val="宋体"/>
        <charset val="134"/>
      </rPr>
      <t>号</t>
    </r>
    <r>
      <rPr>
        <sz val="10"/>
        <rFont val="Times New Roman"/>
        <charset val="134"/>
      </rPr>
      <t>13.92</t>
    </r>
    <r>
      <rPr>
        <sz val="10"/>
        <rFont val="宋体"/>
        <charset val="134"/>
      </rPr>
      <t>千瓦分布式光伏发电项目</t>
    </r>
  </si>
  <si>
    <t>冯景聪</t>
  </si>
  <si>
    <r>
      <rPr>
        <sz val="10"/>
        <rFont val="宋体"/>
        <charset val="134"/>
      </rPr>
      <t>冯景聪广东省佛山市顺德区乐从镇沙滘社区居民委员会东村涌边街一巷</t>
    </r>
    <r>
      <rPr>
        <sz val="10"/>
        <rFont val="Times New Roman"/>
        <charset val="134"/>
      </rPr>
      <t>1</t>
    </r>
    <r>
      <rPr>
        <sz val="10"/>
        <rFont val="宋体"/>
        <charset val="134"/>
      </rPr>
      <t>号</t>
    </r>
    <r>
      <rPr>
        <sz val="10"/>
        <rFont val="Times New Roman"/>
        <charset val="134"/>
      </rPr>
      <t>6</t>
    </r>
    <r>
      <rPr>
        <sz val="10"/>
        <rFont val="宋体"/>
        <charset val="134"/>
      </rPr>
      <t>千瓦光伏发电项目</t>
    </r>
  </si>
  <si>
    <t>叶礼文</t>
  </si>
  <si>
    <r>
      <rPr>
        <sz val="10"/>
        <rFont val="宋体"/>
        <charset val="134"/>
      </rPr>
      <t>叶礼文龙江镇人民北路</t>
    </r>
    <r>
      <rPr>
        <sz val="10"/>
        <rFont val="Times New Roman"/>
        <charset val="134"/>
      </rPr>
      <t>38</t>
    </r>
    <r>
      <rPr>
        <sz val="10"/>
        <rFont val="宋体"/>
        <charset val="134"/>
      </rPr>
      <t>号</t>
    </r>
    <r>
      <rPr>
        <sz val="10"/>
        <rFont val="Times New Roman"/>
        <charset val="134"/>
      </rPr>
      <t>6</t>
    </r>
    <r>
      <rPr>
        <sz val="10"/>
        <rFont val="宋体"/>
        <charset val="134"/>
      </rPr>
      <t>千瓦分布式光伏发电项目</t>
    </r>
  </si>
  <si>
    <t>冯惠沛</t>
  </si>
  <si>
    <r>
      <rPr>
        <sz val="10"/>
        <rFont val="宋体"/>
        <charset val="134"/>
      </rPr>
      <t>冯惠沛佛山市顺德区勒流街道新明村委会住宅小区</t>
    </r>
    <r>
      <rPr>
        <sz val="10"/>
        <rFont val="Times New Roman"/>
        <charset val="134"/>
      </rPr>
      <t>174</t>
    </r>
    <r>
      <rPr>
        <sz val="10"/>
        <rFont val="宋体"/>
        <charset val="134"/>
      </rPr>
      <t>号</t>
    </r>
    <r>
      <rPr>
        <sz val="10"/>
        <rFont val="Times New Roman"/>
        <charset val="134"/>
      </rPr>
      <t>23.2</t>
    </r>
    <r>
      <rPr>
        <sz val="10"/>
        <rFont val="宋体"/>
        <charset val="134"/>
      </rPr>
      <t>千瓦分布式光伏发电项目</t>
    </r>
  </si>
  <si>
    <t>廖厚恩</t>
  </si>
  <si>
    <r>
      <rPr>
        <sz val="10"/>
        <rFont val="宋体"/>
        <charset val="134"/>
      </rPr>
      <t>廖厚恩佛山市顺德区勒流镇勒北村委会北星聚源里</t>
    </r>
    <r>
      <rPr>
        <sz val="10"/>
        <rFont val="Times New Roman"/>
        <charset val="134"/>
      </rPr>
      <t>21</t>
    </r>
    <r>
      <rPr>
        <sz val="10"/>
        <rFont val="宋体"/>
        <charset val="134"/>
      </rPr>
      <t>号</t>
    </r>
    <r>
      <rPr>
        <sz val="10"/>
        <rFont val="Times New Roman"/>
        <charset val="134"/>
      </rPr>
      <t>4.5</t>
    </r>
    <r>
      <rPr>
        <sz val="10"/>
        <rFont val="宋体"/>
        <charset val="134"/>
      </rPr>
      <t>千瓦分布式光伏发电项目</t>
    </r>
  </si>
  <si>
    <t>谭志峰</t>
  </si>
  <si>
    <r>
      <rPr>
        <sz val="10"/>
        <rFont val="宋体"/>
        <charset val="134"/>
      </rPr>
      <t>谭志峰容桂文衍路四巷</t>
    </r>
    <r>
      <rPr>
        <sz val="10"/>
        <rFont val="Times New Roman"/>
        <charset val="134"/>
      </rPr>
      <t>23</t>
    </r>
    <r>
      <rPr>
        <sz val="10"/>
        <rFont val="宋体"/>
        <charset val="134"/>
      </rPr>
      <t>号</t>
    </r>
    <r>
      <rPr>
        <sz val="10"/>
        <rFont val="Times New Roman"/>
        <charset val="134"/>
      </rPr>
      <t>12.39</t>
    </r>
    <r>
      <rPr>
        <sz val="10"/>
        <rFont val="宋体"/>
        <charset val="134"/>
      </rPr>
      <t>千瓦分布式光伏发电项目</t>
    </r>
  </si>
  <si>
    <t>欧阳杰</t>
  </si>
  <si>
    <r>
      <rPr>
        <sz val="10"/>
        <rFont val="宋体"/>
        <charset val="134"/>
      </rPr>
      <t>欧阳杰顺德区伦教街道常教社区居委会钟源路元巷二巷</t>
    </r>
    <r>
      <rPr>
        <sz val="10"/>
        <rFont val="Times New Roman"/>
        <charset val="134"/>
      </rPr>
      <t>2</t>
    </r>
    <r>
      <rPr>
        <sz val="10"/>
        <rFont val="宋体"/>
        <charset val="134"/>
      </rPr>
      <t>号</t>
    </r>
    <r>
      <rPr>
        <sz val="10"/>
        <rFont val="Times New Roman"/>
        <charset val="134"/>
      </rPr>
      <t>6</t>
    </r>
    <r>
      <rPr>
        <sz val="10"/>
        <rFont val="宋体"/>
        <charset val="134"/>
      </rPr>
      <t>千瓦分布式光伏发电项目</t>
    </r>
  </si>
  <si>
    <t>伍时昌</t>
  </si>
  <si>
    <r>
      <rPr>
        <sz val="10"/>
        <rFont val="宋体"/>
        <charset val="134"/>
      </rPr>
      <t>伍时昌佛山市顺德区勒流街道勒流社区居委会沿江北二路四巷</t>
    </r>
    <r>
      <rPr>
        <sz val="10"/>
        <rFont val="Times New Roman"/>
        <charset val="134"/>
      </rPr>
      <t>7</t>
    </r>
    <r>
      <rPr>
        <sz val="10"/>
        <rFont val="宋体"/>
        <charset val="134"/>
      </rPr>
      <t>号</t>
    </r>
    <r>
      <rPr>
        <sz val="10"/>
        <rFont val="Times New Roman"/>
        <charset val="134"/>
      </rPr>
      <t>4.72</t>
    </r>
    <r>
      <rPr>
        <sz val="10"/>
        <rFont val="宋体"/>
        <charset val="134"/>
      </rPr>
      <t>千瓦分布式光伏发电项目</t>
    </r>
  </si>
  <si>
    <t>庞桃</t>
  </si>
  <si>
    <r>
      <rPr>
        <sz val="10"/>
        <rFont val="宋体"/>
        <charset val="134"/>
      </rPr>
      <t>庞桃容桂龙腾直街</t>
    </r>
    <r>
      <rPr>
        <sz val="10"/>
        <rFont val="Times New Roman"/>
        <charset val="134"/>
      </rPr>
      <t>8</t>
    </r>
    <r>
      <rPr>
        <sz val="10"/>
        <rFont val="宋体"/>
        <charset val="134"/>
      </rPr>
      <t>号</t>
    </r>
    <r>
      <rPr>
        <sz val="10"/>
        <rFont val="Times New Roman"/>
        <charset val="134"/>
      </rPr>
      <t>7.08</t>
    </r>
    <r>
      <rPr>
        <sz val="10"/>
        <rFont val="宋体"/>
        <charset val="134"/>
      </rPr>
      <t>千瓦分布式光伏发电项目</t>
    </r>
  </si>
  <si>
    <t>周倩笙</t>
  </si>
  <si>
    <r>
      <rPr>
        <sz val="10"/>
        <rFont val="宋体"/>
        <charset val="134"/>
      </rPr>
      <t>周倩笙容桂四基东安路</t>
    </r>
    <r>
      <rPr>
        <sz val="10"/>
        <rFont val="Times New Roman"/>
        <charset val="134"/>
      </rPr>
      <t>38</t>
    </r>
    <r>
      <rPr>
        <sz val="10"/>
        <rFont val="宋体"/>
        <charset val="134"/>
      </rPr>
      <t>号福安花苑住宅新区</t>
    </r>
    <r>
      <rPr>
        <sz val="10"/>
        <rFont val="Times New Roman"/>
        <charset val="134"/>
      </rPr>
      <t>A78</t>
    </r>
    <r>
      <rPr>
        <sz val="10"/>
        <rFont val="宋体"/>
        <charset val="134"/>
      </rPr>
      <t>号</t>
    </r>
    <r>
      <rPr>
        <sz val="10"/>
        <rFont val="Times New Roman"/>
        <charset val="134"/>
      </rPr>
      <t>15.34</t>
    </r>
    <r>
      <rPr>
        <sz val="10"/>
        <rFont val="宋体"/>
        <charset val="134"/>
      </rPr>
      <t>千瓦分布式光伏发电项目</t>
    </r>
  </si>
  <si>
    <t>李泽强</t>
  </si>
  <si>
    <r>
      <rPr>
        <sz val="10"/>
        <rFont val="宋体"/>
        <charset val="134"/>
      </rPr>
      <t>李泽强佛山市顺德区大良逢沙固化宅基地</t>
    </r>
    <r>
      <rPr>
        <sz val="10"/>
        <rFont val="Times New Roman"/>
        <charset val="134"/>
      </rPr>
      <t>7-09-6-2</t>
    </r>
    <r>
      <rPr>
        <sz val="10"/>
        <rFont val="宋体"/>
        <charset val="134"/>
      </rPr>
      <t>号地</t>
    </r>
    <r>
      <rPr>
        <sz val="10"/>
        <rFont val="Times New Roman"/>
        <charset val="134"/>
      </rPr>
      <t>6</t>
    </r>
    <r>
      <rPr>
        <sz val="10"/>
        <rFont val="宋体"/>
        <charset val="134"/>
      </rPr>
      <t>千瓦分布式光伏发电项目</t>
    </r>
  </si>
  <si>
    <r>
      <rPr>
        <sz val="10"/>
        <rFont val="宋体"/>
        <charset val="134"/>
      </rPr>
      <t>冯惠沛佛山市顺德区勒流街道新明村委会长兴一街东一巷</t>
    </r>
    <r>
      <rPr>
        <sz val="10"/>
        <rFont val="Times New Roman"/>
        <charset val="134"/>
      </rPr>
      <t>2</t>
    </r>
    <r>
      <rPr>
        <sz val="10"/>
        <rFont val="宋体"/>
        <charset val="134"/>
      </rPr>
      <t>号</t>
    </r>
    <r>
      <rPr>
        <sz val="10"/>
        <rFont val="Times New Roman"/>
        <charset val="134"/>
      </rPr>
      <t>15.08</t>
    </r>
    <r>
      <rPr>
        <sz val="10"/>
        <rFont val="宋体"/>
        <charset val="134"/>
      </rPr>
      <t>千瓦分布式光伏发电项目</t>
    </r>
  </si>
  <si>
    <t>何展鹏</t>
  </si>
  <si>
    <r>
      <rPr>
        <sz val="10"/>
        <rFont val="宋体"/>
        <charset val="134"/>
      </rPr>
      <t>何展鹏佛山市顺德区大良连云路</t>
    </r>
    <r>
      <rPr>
        <sz val="10"/>
        <rFont val="Times New Roman"/>
        <charset val="134"/>
      </rPr>
      <t>9</t>
    </r>
    <r>
      <rPr>
        <sz val="10"/>
        <rFont val="宋体"/>
        <charset val="134"/>
      </rPr>
      <t>街</t>
    </r>
    <r>
      <rPr>
        <sz val="10"/>
        <rFont val="Times New Roman"/>
        <charset val="134"/>
      </rPr>
      <t>2</t>
    </r>
    <r>
      <rPr>
        <sz val="10"/>
        <rFont val="宋体"/>
        <charset val="134"/>
      </rPr>
      <t>座</t>
    </r>
    <r>
      <rPr>
        <sz val="10"/>
        <rFont val="Times New Roman"/>
        <charset val="134"/>
      </rPr>
      <t>402 5.8</t>
    </r>
    <r>
      <rPr>
        <sz val="10"/>
        <rFont val="宋体"/>
        <charset val="134"/>
      </rPr>
      <t>千瓦分布式光伏发电项目</t>
    </r>
  </si>
  <si>
    <t>李锡发</t>
  </si>
  <si>
    <r>
      <rPr>
        <sz val="10"/>
        <rFont val="宋体"/>
        <charset val="134"/>
      </rPr>
      <t>李锡发佛山市顺德区杏坛镇东村村委会陇西新邨二巷</t>
    </r>
    <r>
      <rPr>
        <sz val="10"/>
        <rFont val="Times New Roman"/>
        <charset val="134"/>
      </rPr>
      <t>2</t>
    </r>
    <r>
      <rPr>
        <sz val="10"/>
        <rFont val="宋体"/>
        <charset val="134"/>
      </rPr>
      <t>号</t>
    </r>
    <r>
      <rPr>
        <sz val="10"/>
        <rFont val="Times New Roman"/>
        <charset val="134"/>
      </rPr>
      <t>10.26</t>
    </r>
    <r>
      <rPr>
        <sz val="10"/>
        <rFont val="宋体"/>
        <charset val="134"/>
      </rPr>
      <t>千瓦分布式光伏发电项目</t>
    </r>
  </si>
  <si>
    <t>陈辉满</t>
  </si>
  <si>
    <r>
      <rPr>
        <sz val="10"/>
        <rFont val="宋体"/>
        <charset val="134"/>
      </rPr>
      <t>陈辉满广东省佛山市顺德区乐从镇上华村委会北华坊二巷</t>
    </r>
    <r>
      <rPr>
        <sz val="10"/>
        <rFont val="Times New Roman"/>
        <charset val="134"/>
      </rPr>
      <t>16</t>
    </r>
    <r>
      <rPr>
        <sz val="10"/>
        <rFont val="宋体"/>
        <charset val="134"/>
      </rPr>
      <t>号</t>
    </r>
    <r>
      <rPr>
        <sz val="10"/>
        <rFont val="Times New Roman"/>
        <charset val="134"/>
      </rPr>
      <t>4.5</t>
    </r>
    <r>
      <rPr>
        <sz val="10"/>
        <rFont val="宋体"/>
        <charset val="134"/>
      </rPr>
      <t>千瓦分布式光伏发电项目</t>
    </r>
  </si>
  <si>
    <t>陈志成</t>
  </si>
  <si>
    <r>
      <rPr>
        <sz val="10"/>
        <rFont val="宋体"/>
        <charset val="134"/>
      </rPr>
      <t>陈志成顺德区容桂松排路</t>
    </r>
    <r>
      <rPr>
        <sz val="10"/>
        <rFont val="Times New Roman"/>
        <charset val="134"/>
      </rPr>
      <t>9</t>
    </r>
    <r>
      <rPr>
        <sz val="10"/>
        <rFont val="宋体"/>
        <charset val="134"/>
      </rPr>
      <t>街</t>
    </r>
    <r>
      <rPr>
        <sz val="10"/>
        <rFont val="Times New Roman"/>
        <charset val="134"/>
      </rPr>
      <t>2</t>
    </r>
    <r>
      <rPr>
        <sz val="10"/>
        <rFont val="宋体"/>
        <charset val="134"/>
      </rPr>
      <t>巷</t>
    </r>
    <r>
      <rPr>
        <sz val="10"/>
        <rFont val="Times New Roman"/>
        <charset val="134"/>
      </rPr>
      <t>9</t>
    </r>
    <r>
      <rPr>
        <sz val="10"/>
        <rFont val="宋体"/>
        <charset val="134"/>
      </rPr>
      <t>号</t>
    </r>
    <r>
      <rPr>
        <sz val="10"/>
        <rFont val="Times New Roman"/>
        <charset val="134"/>
      </rPr>
      <t>10.33</t>
    </r>
    <r>
      <rPr>
        <sz val="10"/>
        <rFont val="宋体"/>
        <charset val="134"/>
      </rPr>
      <t>千瓦分布式光伏发电项目</t>
    </r>
  </si>
  <si>
    <t>洪锡池</t>
  </si>
  <si>
    <r>
      <rPr>
        <sz val="10"/>
        <rFont val="宋体"/>
        <charset val="134"/>
      </rPr>
      <t>洪锡池伦教街道办事处羊额村委会新兴路一巷</t>
    </r>
    <r>
      <rPr>
        <sz val="10"/>
        <rFont val="Times New Roman"/>
        <charset val="134"/>
      </rPr>
      <t>11</t>
    </r>
    <r>
      <rPr>
        <sz val="10"/>
        <rFont val="宋体"/>
        <charset val="134"/>
      </rPr>
      <t>号</t>
    </r>
    <r>
      <rPr>
        <sz val="10"/>
        <rFont val="Times New Roman"/>
        <charset val="134"/>
      </rPr>
      <t>6</t>
    </r>
    <r>
      <rPr>
        <sz val="10"/>
        <rFont val="宋体"/>
        <charset val="134"/>
      </rPr>
      <t>千瓦分布式光伏发电项目</t>
    </r>
  </si>
  <si>
    <t>李素捷</t>
  </si>
  <si>
    <r>
      <rPr>
        <sz val="10"/>
        <rFont val="宋体"/>
        <charset val="134"/>
      </rPr>
      <t>李素捷佛山市顺德区杏坛镇东村村委会陇西新邨二巷</t>
    </r>
    <r>
      <rPr>
        <sz val="10"/>
        <rFont val="Times New Roman"/>
        <charset val="134"/>
      </rPr>
      <t>3</t>
    </r>
    <r>
      <rPr>
        <sz val="10"/>
        <rFont val="宋体"/>
        <charset val="134"/>
      </rPr>
      <t>号</t>
    </r>
    <r>
      <rPr>
        <sz val="10"/>
        <rFont val="Times New Roman"/>
        <charset val="134"/>
      </rPr>
      <t>11.8</t>
    </r>
    <r>
      <rPr>
        <sz val="10"/>
        <rFont val="宋体"/>
        <charset val="134"/>
      </rPr>
      <t>千瓦分布式光伏发电项目</t>
    </r>
  </si>
  <si>
    <t>李雄辉</t>
  </si>
  <si>
    <r>
      <rPr>
        <sz val="10"/>
        <rFont val="宋体"/>
        <charset val="134"/>
      </rPr>
      <t>李雄辉龙江镇沙富村委会沙坑新街</t>
    </r>
    <r>
      <rPr>
        <sz val="10"/>
        <rFont val="Times New Roman"/>
        <charset val="134"/>
      </rPr>
      <t>5</t>
    </r>
    <r>
      <rPr>
        <sz val="10"/>
        <rFont val="宋体"/>
        <charset val="134"/>
      </rPr>
      <t>号</t>
    </r>
    <r>
      <rPr>
        <sz val="10"/>
        <rFont val="Times New Roman"/>
        <charset val="134"/>
      </rPr>
      <t>23</t>
    </r>
    <r>
      <rPr>
        <sz val="10"/>
        <rFont val="宋体"/>
        <charset val="134"/>
      </rPr>
      <t>千瓦分布式光伏发电项目</t>
    </r>
  </si>
  <si>
    <t>刘丽燕</t>
  </si>
  <si>
    <r>
      <rPr>
        <sz val="10"/>
        <rFont val="宋体"/>
        <charset val="134"/>
      </rPr>
      <t>刘丽燕顺德区均安镇三华锦安路南区三巷</t>
    </r>
    <r>
      <rPr>
        <sz val="10"/>
        <rFont val="Times New Roman"/>
        <charset val="134"/>
      </rPr>
      <t>9</t>
    </r>
    <r>
      <rPr>
        <sz val="10"/>
        <rFont val="宋体"/>
        <charset val="134"/>
      </rPr>
      <t>号</t>
    </r>
    <r>
      <rPr>
        <sz val="10"/>
        <rFont val="Times New Roman"/>
        <charset val="134"/>
      </rPr>
      <t>10.03</t>
    </r>
    <r>
      <rPr>
        <sz val="10"/>
        <rFont val="宋体"/>
        <charset val="134"/>
      </rPr>
      <t>千瓦分布式光伏发电项目</t>
    </r>
  </si>
  <si>
    <t>陈杰新</t>
  </si>
  <si>
    <r>
      <rPr>
        <sz val="10"/>
        <rFont val="宋体"/>
        <charset val="134"/>
      </rPr>
      <t>陈杰新龙江镇新华西村委会新联二巷</t>
    </r>
    <r>
      <rPr>
        <sz val="10"/>
        <rFont val="Times New Roman"/>
        <charset val="134"/>
      </rPr>
      <t>5</t>
    </r>
    <r>
      <rPr>
        <sz val="10"/>
        <rFont val="宋体"/>
        <charset val="134"/>
      </rPr>
      <t>号</t>
    </r>
    <r>
      <rPr>
        <sz val="10"/>
        <rFont val="Times New Roman"/>
        <charset val="134"/>
      </rPr>
      <t>3.54</t>
    </r>
    <r>
      <rPr>
        <sz val="10"/>
        <rFont val="宋体"/>
        <charset val="134"/>
      </rPr>
      <t>千瓦分布式光伏发电项目</t>
    </r>
  </si>
  <si>
    <t>卢敏镱</t>
  </si>
  <si>
    <r>
      <rPr>
        <sz val="10"/>
        <rFont val="宋体"/>
        <charset val="134"/>
      </rPr>
      <t>卢敏镱顺德区陈村镇旧圩居委会大园六巷</t>
    </r>
    <r>
      <rPr>
        <sz val="10"/>
        <rFont val="Times New Roman"/>
        <charset val="134"/>
      </rPr>
      <t>2</t>
    </r>
    <r>
      <rPr>
        <sz val="10"/>
        <rFont val="宋体"/>
        <charset val="134"/>
      </rPr>
      <t>号</t>
    </r>
    <r>
      <rPr>
        <sz val="10"/>
        <rFont val="Times New Roman"/>
        <charset val="134"/>
      </rPr>
      <t>8.85</t>
    </r>
    <r>
      <rPr>
        <sz val="10"/>
        <rFont val="宋体"/>
        <charset val="134"/>
      </rPr>
      <t>千瓦分布式光伏发电项目</t>
    </r>
  </si>
  <si>
    <t>冯志崧</t>
  </si>
  <si>
    <r>
      <rPr>
        <sz val="10"/>
        <rFont val="宋体"/>
        <charset val="134"/>
      </rPr>
      <t>冯志崧顺德区陈村镇永兴社区居民委员会横岭坊苏地基路</t>
    </r>
    <r>
      <rPr>
        <sz val="10"/>
        <rFont val="Times New Roman"/>
        <charset val="134"/>
      </rPr>
      <t>20</t>
    </r>
    <r>
      <rPr>
        <sz val="10"/>
        <rFont val="宋体"/>
        <charset val="134"/>
      </rPr>
      <t>号</t>
    </r>
    <r>
      <rPr>
        <sz val="10"/>
        <rFont val="Times New Roman"/>
        <charset val="134"/>
      </rPr>
      <t>6.19</t>
    </r>
    <r>
      <rPr>
        <sz val="10"/>
        <rFont val="宋体"/>
        <charset val="134"/>
      </rPr>
      <t>千瓦分布式光伏发电项目</t>
    </r>
  </si>
  <si>
    <t>吴志兴</t>
  </si>
  <si>
    <r>
      <rPr>
        <sz val="10"/>
        <rFont val="宋体"/>
        <charset val="134"/>
      </rPr>
      <t>吴志兴广东省佛山市顺德区乐从镇沙边村委会联成大街仁和里</t>
    </r>
    <r>
      <rPr>
        <sz val="10"/>
        <rFont val="Times New Roman"/>
        <charset val="134"/>
      </rPr>
      <t>20</t>
    </r>
    <r>
      <rPr>
        <sz val="10"/>
        <rFont val="宋体"/>
        <charset val="134"/>
      </rPr>
      <t>号</t>
    </r>
    <r>
      <rPr>
        <sz val="10"/>
        <rFont val="Times New Roman"/>
        <charset val="134"/>
      </rPr>
      <t>6.96</t>
    </r>
    <r>
      <rPr>
        <sz val="10"/>
        <rFont val="宋体"/>
        <charset val="134"/>
      </rPr>
      <t>千瓦分布式光伏发电项目</t>
    </r>
  </si>
  <si>
    <t>谭海林</t>
  </si>
  <si>
    <r>
      <rPr>
        <sz val="10"/>
        <rFont val="宋体"/>
        <charset val="134"/>
      </rPr>
      <t>谭海林容桂文宜路</t>
    </r>
    <r>
      <rPr>
        <sz val="10"/>
        <rFont val="Times New Roman"/>
        <charset val="134"/>
      </rPr>
      <t>1</t>
    </r>
    <r>
      <rPr>
        <sz val="10"/>
        <rFont val="宋体"/>
        <charset val="134"/>
      </rPr>
      <t>街</t>
    </r>
    <r>
      <rPr>
        <sz val="10"/>
        <rFont val="Times New Roman"/>
        <charset val="134"/>
      </rPr>
      <t>11</t>
    </r>
    <r>
      <rPr>
        <sz val="10"/>
        <rFont val="宋体"/>
        <charset val="134"/>
      </rPr>
      <t>号</t>
    </r>
    <r>
      <rPr>
        <sz val="10"/>
        <rFont val="Times New Roman"/>
        <charset val="134"/>
      </rPr>
      <t>6.72</t>
    </r>
    <r>
      <rPr>
        <sz val="10"/>
        <rFont val="宋体"/>
        <charset val="134"/>
      </rPr>
      <t>千瓦分布式光伏发电项目</t>
    </r>
  </si>
  <si>
    <t>刘少辉</t>
  </si>
  <si>
    <r>
      <rPr>
        <sz val="10"/>
        <rFont val="宋体"/>
        <charset val="134"/>
      </rPr>
      <t>刘少辉顺德区容桂翠竹中路大市直街碧翠巷</t>
    </r>
    <r>
      <rPr>
        <sz val="10"/>
        <rFont val="Times New Roman"/>
        <charset val="134"/>
      </rPr>
      <t>2</t>
    </r>
    <r>
      <rPr>
        <sz val="10"/>
        <rFont val="宋体"/>
        <charset val="134"/>
      </rPr>
      <t>号</t>
    </r>
    <r>
      <rPr>
        <sz val="10"/>
        <rFont val="Times New Roman"/>
        <charset val="134"/>
      </rPr>
      <t>4.32</t>
    </r>
    <r>
      <rPr>
        <sz val="10"/>
        <rFont val="宋体"/>
        <charset val="134"/>
      </rPr>
      <t>千瓦分布式光伏发电项目</t>
    </r>
  </si>
  <si>
    <t>冯满强</t>
  </si>
  <si>
    <r>
      <rPr>
        <sz val="10"/>
        <rFont val="宋体"/>
        <charset val="134"/>
      </rPr>
      <t>冯满强广东省佛山市顺德区大良街道办事处张地</t>
    </r>
    <r>
      <rPr>
        <sz val="10"/>
        <rFont val="Times New Roman"/>
        <charset val="134"/>
      </rPr>
      <t>2</t>
    </r>
    <r>
      <rPr>
        <sz val="10"/>
        <rFont val="宋体"/>
        <charset val="134"/>
      </rPr>
      <t>街</t>
    </r>
    <r>
      <rPr>
        <sz val="10"/>
        <rFont val="Times New Roman"/>
        <charset val="134"/>
      </rPr>
      <t>1</t>
    </r>
    <r>
      <rPr>
        <sz val="10"/>
        <rFont val="宋体"/>
        <charset val="134"/>
      </rPr>
      <t>号之</t>
    </r>
    <r>
      <rPr>
        <sz val="10"/>
        <rFont val="Times New Roman"/>
        <charset val="134"/>
      </rPr>
      <t>1  22.23</t>
    </r>
    <r>
      <rPr>
        <sz val="10"/>
        <rFont val="宋体"/>
        <charset val="134"/>
      </rPr>
      <t>千瓦分布式光伏发电项目</t>
    </r>
  </si>
  <si>
    <t>胡少金</t>
  </si>
  <si>
    <r>
      <rPr>
        <sz val="10"/>
        <rFont val="宋体"/>
        <charset val="134"/>
      </rPr>
      <t>胡少金广东省佛山市顺德区大良街道办事处红岗居委会横岗一巷</t>
    </r>
    <r>
      <rPr>
        <sz val="10"/>
        <rFont val="Times New Roman"/>
        <charset val="134"/>
      </rPr>
      <t>7</t>
    </r>
    <r>
      <rPr>
        <sz val="10"/>
        <rFont val="宋体"/>
        <charset val="134"/>
      </rPr>
      <t>号</t>
    </r>
    <r>
      <rPr>
        <sz val="10"/>
        <rFont val="Times New Roman"/>
        <charset val="134"/>
      </rPr>
      <t>12.83</t>
    </r>
    <r>
      <rPr>
        <sz val="10"/>
        <rFont val="宋体"/>
        <charset val="134"/>
      </rPr>
      <t>千瓦分布式光伏发电项目</t>
    </r>
  </si>
  <si>
    <t>冯少屏</t>
  </si>
  <si>
    <r>
      <rPr>
        <sz val="10"/>
        <rFont val="宋体"/>
        <charset val="134"/>
      </rPr>
      <t>沈广培广东省佛山市顺德区大良街道办事处红岗居委会张地组</t>
    </r>
    <r>
      <rPr>
        <sz val="10"/>
        <rFont val="Times New Roman"/>
        <charset val="134"/>
      </rPr>
      <t>3</t>
    </r>
    <r>
      <rPr>
        <sz val="10"/>
        <rFont val="宋体"/>
        <charset val="134"/>
      </rPr>
      <t>街</t>
    </r>
    <r>
      <rPr>
        <sz val="10"/>
        <rFont val="Times New Roman"/>
        <charset val="134"/>
      </rPr>
      <t>18</t>
    </r>
    <r>
      <rPr>
        <sz val="10"/>
        <rFont val="宋体"/>
        <charset val="134"/>
      </rPr>
      <t>号</t>
    </r>
    <r>
      <rPr>
        <sz val="10"/>
        <rFont val="Times New Roman"/>
        <charset val="134"/>
      </rPr>
      <t>18.24</t>
    </r>
    <r>
      <rPr>
        <sz val="10"/>
        <rFont val="宋体"/>
        <charset val="134"/>
      </rPr>
      <t>千瓦分布式光伏发电项目</t>
    </r>
  </si>
  <si>
    <t>欧燕萍</t>
  </si>
  <si>
    <r>
      <rPr>
        <sz val="10"/>
        <rFont val="宋体"/>
        <charset val="134"/>
      </rPr>
      <t>欧燕萍广东省佛山市顺德区容桂街道办事处振华社区居委会富华路后边街</t>
    </r>
    <r>
      <rPr>
        <sz val="10"/>
        <rFont val="Times New Roman"/>
        <charset val="134"/>
      </rPr>
      <t>1</t>
    </r>
    <r>
      <rPr>
        <sz val="10"/>
        <rFont val="宋体"/>
        <charset val="134"/>
      </rPr>
      <t>号</t>
    </r>
    <r>
      <rPr>
        <sz val="10"/>
        <rFont val="Times New Roman"/>
        <charset val="134"/>
      </rPr>
      <t>10</t>
    </r>
    <r>
      <rPr>
        <sz val="10"/>
        <rFont val="宋体"/>
        <charset val="134"/>
      </rPr>
      <t>千瓦分布式光伏发电项目</t>
    </r>
  </si>
  <si>
    <t>单卫红</t>
  </si>
  <si>
    <r>
      <rPr>
        <sz val="10"/>
        <rFont val="宋体"/>
        <charset val="134"/>
      </rPr>
      <t>单卫红佛山市顺德区陈村镇仙涌村委会大南村利南一巷</t>
    </r>
    <r>
      <rPr>
        <sz val="10"/>
        <rFont val="Times New Roman"/>
        <charset val="134"/>
      </rPr>
      <t>7</t>
    </r>
    <r>
      <rPr>
        <sz val="10"/>
        <rFont val="宋体"/>
        <charset val="134"/>
      </rPr>
      <t>号</t>
    </r>
    <r>
      <rPr>
        <sz val="10"/>
        <rFont val="Times New Roman"/>
        <charset val="134"/>
      </rPr>
      <t>16.67</t>
    </r>
    <r>
      <rPr>
        <sz val="10"/>
        <rFont val="宋体"/>
        <charset val="134"/>
      </rPr>
      <t>千瓦分布式光伏发电项目</t>
    </r>
  </si>
  <si>
    <r>
      <rPr>
        <sz val="10"/>
        <rFont val="宋体"/>
        <charset val="134"/>
      </rPr>
      <t>单卫红佛山市顺德区陈村镇仙涌村委会大南村利南一巷</t>
    </r>
    <r>
      <rPr>
        <sz val="10"/>
        <rFont val="Times New Roman"/>
        <charset val="134"/>
      </rPr>
      <t>8</t>
    </r>
    <r>
      <rPr>
        <sz val="10"/>
        <rFont val="宋体"/>
        <charset val="134"/>
      </rPr>
      <t>号</t>
    </r>
    <r>
      <rPr>
        <sz val="10"/>
        <rFont val="Times New Roman"/>
        <charset val="134"/>
      </rPr>
      <t>5.17</t>
    </r>
    <r>
      <rPr>
        <sz val="10"/>
        <rFont val="宋体"/>
        <charset val="134"/>
      </rPr>
      <t>千瓦分布式光伏发电项目</t>
    </r>
  </si>
  <si>
    <t>成应坚</t>
  </si>
  <si>
    <r>
      <rPr>
        <sz val="10"/>
        <rFont val="宋体"/>
        <charset val="134"/>
      </rPr>
      <t>成应坚佛山市顺德区大良街道办事处绿田</t>
    </r>
    <r>
      <rPr>
        <sz val="10"/>
        <rFont val="Times New Roman"/>
        <charset val="134"/>
      </rPr>
      <t>13</t>
    </r>
    <r>
      <rPr>
        <sz val="10"/>
        <rFont val="宋体"/>
        <charset val="134"/>
      </rPr>
      <t>街</t>
    </r>
    <r>
      <rPr>
        <sz val="10"/>
        <rFont val="Times New Roman"/>
        <charset val="134"/>
      </rPr>
      <t>3</t>
    </r>
    <r>
      <rPr>
        <sz val="10"/>
        <rFont val="宋体"/>
        <charset val="134"/>
      </rPr>
      <t>号</t>
    </r>
    <r>
      <rPr>
        <sz val="10"/>
        <rFont val="Times New Roman"/>
        <charset val="134"/>
      </rPr>
      <t>8</t>
    </r>
    <r>
      <rPr>
        <sz val="10"/>
        <rFont val="宋体"/>
        <charset val="134"/>
      </rPr>
      <t>千瓦分布式光伏发电项目</t>
    </r>
  </si>
  <si>
    <t>吕伟枝</t>
  </si>
  <si>
    <r>
      <rPr>
        <sz val="10"/>
        <rFont val="宋体"/>
        <charset val="134"/>
      </rPr>
      <t>吕伟枝杏坛镇光华北华大道</t>
    </r>
    <r>
      <rPr>
        <sz val="10"/>
        <rFont val="Times New Roman"/>
        <charset val="134"/>
      </rPr>
      <t>12</t>
    </r>
    <r>
      <rPr>
        <sz val="10"/>
        <rFont val="宋体"/>
        <charset val="134"/>
      </rPr>
      <t>号</t>
    </r>
    <r>
      <rPr>
        <sz val="10"/>
        <rFont val="Times New Roman"/>
        <charset val="134"/>
      </rPr>
      <t>10</t>
    </r>
    <r>
      <rPr>
        <sz val="10"/>
        <rFont val="宋体"/>
        <charset val="134"/>
      </rPr>
      <t>千瓦分布式光伏发电项目</t>
    </r>
  </si>
  <si>
    <t>冯永康</t>
  </si>
  <si>
    <r>
      <rPr>
        <sz val="10"/>
        <rFont val="宋体"/>
        <charset val="134"/>
      </rPr>
      <t>冯永康顺德区陈村镇潭洲委员会东基南新仓路</t>
    </r>
    <r>
      <rPr>
        <sz val="10"/>
        <rFont val="Times New Roman"/>
        <charset val="134"/>
      </rPr>
      <t>1</t>
    </r>
    <r>
      <rPr>
        <sz val="10"/>
        <rFont val="宋体"/>
        <charset val="134"/>
      </rPr>
      <t>号</t>
    </r>
    <r>
      <rPr>
        <sz val="10"/>
        <rFont val="Times New Roman"/>
        <charset val="134"/>
      </rPr>
      <t>5</t>
    </r>
    <r>
      <rPr>
        <sz val="10"/>
        <rFont val="宋体"/>
        <charset val="134"/>
      </rPr>
      <t>千瓦分布式光伏发电项目</t>
    </r>
  </si>
  <si>
    <t>陈伟璋</t>
  </si>
  <si>
    <r>
      <rPr>
        <sz val="10"/>
        <rFont val="宋体"/>
        <charset val="134"/>
      </rPr>
      <t>陈伟璋广东省佛山市顺德区大良南江南霞南路</t>
    </r>
    <r>
      <rPr>
        <sz val="10"/>
        <rFont val="Times New Roman"/>
        <charset val="134"/>
      </rPr>
      <t>1</t>
    </r>
    <r>
      <rPr>
        <sz val="10"/>
        <rFont val="宋体"/>
        <charset val="134"/>
      </rPr>
      <t>街</t>
    </r>
    <r>
      <rPr>
        <sz val="10"/>
        <rFont val="Times New Roman"/>
        <charset val="134"/>
      </rPr>
      <t>9</t>
    </r>
    <r>
      <rPr>
        <sz val="10"/>
        <rFont val="宋体"/>
        <charset val="134"/>
      </rPr>
      <t>号</t>
    </r>
    <r>
      <rPr>
        <sz val="10"/>
        <rFont val="Times New Roman"/>
        <charset val="134"/>
      </rPr>
      <t>9</t>
    </r>
    <r>
      <rPr>
        <sz val="10"/>
        <rFont val="宋体"/>
        <charset val="134"/>
      </rPr>
      <t>千瓦分布式光伏发电项目</t>
    </r>
  </si>
  <si>
    <t>区锐波</t>
  </si>
  <si>
    <r>
      <rPr>
        <sz val="10"/>
        <rFont val="宋体"/>
        <charset val="134"/>
      </rPr>
      <t>区锐波广东省佛山市顺德区陈村镇潭州村委会百果园二路</t>
    </r>
    <r>
      <rPr>
        <sz val="10"/>
        <rFont val="Times New Roman"/>
        <charset val="134"/>
      </rPr>
      <t>2</t>
    </r>
    <r>
      <rPr>
        <sz val="10"/>
        <rFont val="宋体"/>
        <charset val="134"/>
      </rPr>
      <t>号</t>
    </r>
    <r>
      <rPr>
        <sz val="10"/>
        <rFont val="Times New Roman"/>
        <charset val="134"/>
      </rPr>
      <t>5</t>
    </r>
    <r>
      <rPr>
        <sz val="10"/>
        <rFont val="宋体"/>
        <charset val="134"/>
      </rPr>
      <t>千瓦分布式光伏发电项目</t>
    </r>
  </si>
  <si>
    <t>陈松年</t>
  </si>
  <si>
    <r>
      <rPr>
        <sz val="10"/>
        <rFont val="宋体"/>
        <charset val="134"/>
      </rPr>
      <t>陈松年广东省佛山市顺德区容桂幸福汇兴路六街三巷</t>
    </r>
    <r>
      <rPr>
        <sz val="10"/>
        <rFont val="Times New Roman"/>
        <charset val="134"/>
      </rPr>
      <t>3</t>
    </r>
    <r>
      <rPr>
        <sz val="10"/>
        <rFont val="宋体"/>
        <charset val="134"/>
      </rPr>
      <t>号</t>
    </r>
    <r>
      <rPr>
        <sz val="10"/>
        <rFont val="Times New Roman"/>
        <charset val="134"/>
      </rPr>
      <t>12</t>
    </r>
    <r>
      <rPr>
        <sz val="10"/>
        <rFont val="宋体"/>
        <charset val="134"/>
      </rPr>
      <t>千瓦分布式光伏发电项目</t>
    </r>
  </si>
  <si>
    <t>梁绍棠</t>
  </si>
  <si>
    <r>
      <rPr>
        <sz val="10"/>
        <rFont val="宋体"/>
        <charset val="134"/>
      </rPr>
      <t>梁绍棠北滘镇北滘居宁北路居宁三街</t>
    </r>
    <r>
      <rPr>
        <sz val="10"/>
        <rFont val="Times New Roman"/>
        <charset val="134"/>
      </rPr>
      <t>11</t>
    </r>
    <r>
      <rPr>
        <sz val="10"/>
        <rFont val="宋体"/>
        <charset val="134"/>
      </rPr>
      <t>号</t>
    </r>
    <r>
      <rPr>
        <sz val="10"/>
        <rFont val="Times New Roman"/>
        <charset val="134"/>
      </rPr>
      <t>8.26</t>
    </r>
    <r>
      <rPr>
        <sz val="10"/>
        <rFont val="宋体"/>
        <charset val="134"/>
      </rPr>
      <t>千瓦分布式光伏发电项目</t>
    </r>
  </si>
  <si>
    <t>区培强</t>
  </si>
  <si>
    <r>
      <rPr>
        <sz val="10"/>
        <rFont val="宋体"/>
        <charset val="134"/>
      </rPr>
      <t>区培强顺德容桂四基兴家路十二巷</t>
    </r>
    <r>
      <rPr>
        <sz val="10"/>
        <rFont val="Times New Roman"/>
        <charset val="134"/>
      </rPr>
      <t>7</t>
    </r>
    <r>
      <rPr>
        <sz val="10"/>
        <rFont val="宋体"/>
        <charset val="134"/>
      </rPr>
      <t>号</t>
    </r>
    <r>
      <rPr>
        <sz val="10"/>
        <rFont val="Times New Roman"/>
        <charset val="134"/>
      </rPr>
      <t>13.92</t>
    </r>
    <r>
      <rPr>
        <sz val="10"/>
        <rFont val="宋体"/>
        <charset val="134"/>
      </rPr>
      <t>千瓦分布式光伏发电项目</t>
    </r>
  </si>
  <si>
    <t>黄秀英</t>
  </si>
  <si>
    <r>
      <rPr>
        <sz val="10"/>
        <rFont val="宋体"/>
        <charset val="134"/>
      </rPr>
      <t>黄秀英龙江镇麦朗村委会麦朗西路固化新村</t>
    </r>
    <r>
      <rPr>
        <sz val="10"/>
        <rFont val="Times New Roman"/>
        <charset val="134"/>
      </rPr>
      <t>6</t>
    </r>
    <r>
      <rPr>
        <sz val="10"/>
        <rFont val="宋体"/>
        <charset val="134"/>
      </rPr>
      <t>号</t>
    </r>
    <r>
      <rPr>
        <sz val="10"/>
        <rFont val="Times New Roman"/>
        <charset val="134"/>
      </rPr>
      <t>13.68</t>
    </r>
    <r>
      <rPr>
        <sz val="10"/>
        <rFont val="宋体"/>
        <charset val="134"/>
      </rPr>
      <t>千瓦分布式光伏发电项目</t>
    </r>
  </si>
  <si>
    <t>叶志强</t>
  </si>
  <si>
    <r>
      <rPr>
        <sz val="10"/>
        <rFont val="宋体"/>
        <charset val="134"/>
      </rPr>
      <t>叶志强顺德容桂怡乐</t>
    </r>
    <r>
      <rPr>
        <sz val="10"/>
        <rFont val="Times New Roman"/>
        <charset val="134"/>
      </rPr>
      <t>1</t>
    </r>
    <r>
      <rPr>
        <sz val="10"/>
        <rFont val="宋体"/>
        <charset val="134"/>
      </rPr>
      <t>街</t>
    </r>
    <r>
      <rPr>
        <sz val="10"/>
        <rFont val="Times New Roman"/>
        <charset val="134"/>
      </rPr>
      <t>6</t>
    </r>
    <r>
      <rPr>
        <sz val="10"/>
        <rFont val="宋体"/>
        <charset val="134"/>
      </rPr>
      <t>巷</t>
    </r>
    <r>
      <rPr>
        <sz val="10"/>
        <rFont val="Times New Roman"/>
        <charset val="134"/>
      </rPr>
      <t>2</t>
    </r>
    <r>
      <rPr>
        <sz val="10"/>
        <rFont val="宋体"/>
        <charset val="134"/>
      </rPr>
      <t>号</t>
    </r>
    <r>
      <rPr>
        <sz val="10"/>
        <rFont val="Times New Roman"/>
        <charset val="134"/>
      </rPr>
      <t>5.3</t>
    </r>
    <r>
      <rPr>
        <sz val="10"/>
        <rFont val="宋体"/>
        <charset val="134"/>
      </rPr>
      <t>千瓦分布式光伏发电项目</t>
    </r>
  </si>
  <si>
    <t>麦顺建</t>
  </si>
  <si>
    <r>
      <rPr>
        <sz val="10"/>
        <rFont val="宋体"/>
        <charset val="134"/>
      </rPr>
      <t>麦顺建佛山市顺德区杏坛镇东北大道瑞锦门</t>
    </r>
    <r>
      <rPr>
        <sz val="10"/>
        <rFont val="Times New Roman"/>
        <charset val="134"/>
      </rPr>
      <t>7</t>
    </r>
    <r>
      <rPr>
        <sz val="10"/>
        <rFont val="宋体"/>
        <charset val="134"/>
      </rPr>
      <t>号</t>
    </r>
    <r>
      <rPr>
        <sz val="10"/>
        <rFont val="Times New Roman"/>
        <charset val="134"/>
      </rPr>
      <t>14.58</t>
    </r>
    <r>
      <rPr>
        <sz val="10"/>
        <rFont val="宋体"/>
        <charset val="134"/>
      </rPr>
      <t>千瓦分布式光伏发电项目</t>
    </r>
  </si>
  <si>
    <t>麦兆彭</t>
  </si>
  <si>
    <r>
      <rPr>
        <sz val="10"/>
        <rFont val="宋体"/>
        <charset val="134"/>
      </rPr>
      <t>麦兆彭佛山市顺德区杏坛镇麦村村委会燕翼门路基尾北一巷</t>
    </r>
    <r>
      <rPr>
        <sz val="10"/>
        <rFont val="Times New Roman"/>
        <charset val="134"/>
      </rPr>
      <t>1</t>
    </r>
    <r>
      <rPr>
        <sz val="10"/>
        <rFont val="宋体"/>
        <charset val="134"/>
      </rPr>
      <t>号</t>
    </r>
    <r>
      <rPr>
        <sz val="10"/>
        <rFont val="Times New Roman"/>
        <charset val="134"/>
      </rPr>
      <t>12.96</t>
    </r>
    <r>
      <rPr>
        <sz val="10"/>
        <rFont val="宋体"/>
        <charset val="134"/>
      </rPr>
      <t>千瓦分布式光伏发电项目</t>
    </r>
  </si>
  <si>
    <t>麦敏芝</t>
  </si>
  <si>
    <r>
      <rPr>
        <sz val="10"/>
        <rFont val="宋体"/>
        <charset val="134"/>
      </rPr>
      <t>麦敏芝佛山市顺德区杏坛镇吕地社区居民委员会新齐宁路明日桃园</t>
    </r>
    <r>
      <rPr>
        <sz val="10"/>
        <rFont val="Times New Roman"/>
        <charset val="134"/>
      </rPr>
      <t>5</t>
    </r>
    <r>
      <rPr>
        <sz val="10"/>
        <rFont val="宋体"/>
        <charset val="134"/>
      </rPr>
      <t>路</t>
    </r>
    <r>
      <rPr>
        <sz val="10"/>
        <rFont val="Times New Roman"/>
        <charset val="134"/>
      </rPr>
      <t>19</t>
    </r>
    <r>
      <rPr>
        <sz val="10"/>
        <rFont val="宋体"/>
        <charset val="134"/>
      </rPr>
      <t>号</t>
    </r>
    <r>
      <rPr>
        <sz val="10"/>
        <rFont val="Times New Roman"/>
        <charset val="134"/>
      </rPr>
      <t>21.06</t>
    </r>
    <r>
      <rPr>
        <sz val="10"/>
        <rFont val="宋体"/>
        <charset val="134"/>
      </rPr>
      <t>千瓦分布式光伏发电项目</t>
    </r>
  </si>
  <si>
    <t>苏桂奋</t>
  </si>
  <si>
    <r>
      <rPr>
        <sz val="10"/>
        <rFont val="宋体"/>
        <charset val="134"/>
      </rPr>
      <t>苏桂奋广东省佛山市顺德区杏坛镇桑麻村委会新村一巷</t>
    </r>
    <r>
      <rPr>
        <sz val="10"/>
        <rFont val="Times New Roman"/>
        <charset val="134"/>
      </rPr>
      <t>8</t>
    </r>
    <r>
      <rPr>
        <sz val="10"/>
        <rFont val="宋体"/>
        <charset val="134"/>
      </rPr>
      <t>号</t>
    </r>
    <r>
      <rPr>
        <sz val="10"/>
        <rFont val="Times New Roman"/>
        <charset val="134"/>
      </rPr>
      <t>16.2</t>
    </r>
    <r>
      <rPr>
        <sz val="10"/>
        <rFont val="宋体"/>
        <charset val="134"/>
      </rPr>
      <t>千瓦分布式光伏发电项目</t>
    </r>
  </si>
  <si>
    <t>陈美雪</t>
  </si>
  <si>
    <r>
      <rPr>
        <sz val="10"/>
        <rFont val="宋体"/>
        <charset val="134"/>
      </rPr>
      <t>陈美雪佛山市顺德区陈村镇潭洲村委会西岸坊二巷</t>
    </r>
    <r>
      <rPr>
        <sz val="10"/>
        <rFont val="Times New Roman"/>
        <charset val="134"/>
      </rPr>
      <t>5</t>
    </r>
    <r>
      <rPr>
        <sz val="10"/>
        <rFont val="宋体"/>
        <charset val="134"/>
      </rPr>
      <t>号</t>
    </r>
    <r>
      <rPr>
        <sz val="10"/>
        <rFont val="Times New Roman"/>
        <charset val="134"/>
      </rPr>
      <t>9.97</t>
    </r>
    <r>
      <rPr>
        <sz val="10"/>
        <rFont val="宋体"/>
        <charset val="134"/>
      </rPr>
      <t>千瓦分布式光伏发电项目</t>
    </r>
  </si>
  <si>
    <t>郭炳能</t>
  </si>
  <si>
    <r>
      <rPr>
        <sz val="10"/>
        <rFont val="宋体"/>
        <charset val="134"/>
      </rPr>
      <t>郭炳能广东省佛山市顺德区大良街道办事处苏岗居委会苏龙街三巷</t>
    </r>
    <r>
      <rPr>
        <sz val="10"/>
        <rFont val="Times New Roman"/>
        <charset val="134"/>
      </rPr>
      <t>33</t>
    </r>
    <r>
      <rPr>
        <sz val="10"/>
        <rFont val="宋体"/>
        <charset val="134"/>
      </rPr>
      <t>号</t>
    </r>
    <r>
      <rPr>
        <sz val="10"/>
        <rFont val="Times New Roman"/>
        <charset val="134"/>
      </rPr>
      <t>11.28</t>
    </r>
    <r>
      <rPr>
        <sz val="10"/>
        <rFont val="宋体"/>
        <charset val="134"/>
      </rPr>
      <t>千瓦分布式光伏发电项目</t>
    </r>
  </si>
  <si>
    <t>周作恩</t>
  </si>
  <si>
    <r>
      <rPr>
        <sz val="10"/>
        <rFont val="宋体"/>
        <charset val="134"/>
      </rPr>
      <t>周作恩广东省佛山市顺德区苏岗新村苏龙街三巷</t>
    </r>
    <r>
      <rPr>
        <sz val="10"/>
        <rFont val="Times New Roman"/>
        <charset val="134"/>
      </rPr>
      <t>1</t>
    </r>
    <r>
      <rPr>
        <sz val="10"/>
        <rFont val="宋体"/>
        <charset val="134"/>
      </rPr>
      <t>号</t>
    </r>
    <r>
      <rPr>
        <sz val="10"/>
        <rFont val="Times New Roman"/>
        <charset val="134"/>
      </rPr>
      <t>7</t>
    </r>
    <r>
      <rPr>
        <sz val="10"/>
        <rFont val="宋体"/>
        <charset val="134"/>
      </rPr>
      <t>千瓦分布式光伏发电项目</t>
    </r>
  </si>
  <si>
    <t>梁周刚</t>
  </si>
  <si>
    <r>
      <rPr>
        <sz val="10"/>
        <rFont val="宋体"/>
        <charset val="134"/>
      </rPr>
      <t>梁周刚佛山市顺德区大良街道办事处旧寨北坊中街右</t>
    </r>
    <r>
      <rPr>
        <sz val="10"/>
        <rFont val="Times New Roman"/>
        <charset val="134"/>
      </rPr>
      <t>2</t>
    </r>
    <r>
      <rPr>
        <sz val="10"/>
        <rFont val="宋体"/>
        <charset val="134"/>
      </rPr>
      <t>巷</t>
    </r>
    <r>
      <rPr>
        <sz val="10"/>
        <rFont val="Times New Roman"/>
        <charset val="134"/>
      </rPr>
      <t>4</t>
    </r>
    <r>
      <rPr>
        <sz val="10"/>
        <rFont val="宋体"/>
        <charset val="134"/>
      </rPr>
      <t>号</t>
    </r>
    <r>
      <rPr>
        <sz val="10"/>
        <rFont val="Times New Roman"/>
        <charset val="134"/>
      </rPr>
      <t>10.26</t>
    </r>
    <r>
      <rPr>
        <sz val="10"/>
        <rFont val="宋体"/>
        <charset val="134"/>
      </rPr>
      <t>千瓦分布式光伏发电项目</t>
    </r>
  </si>
  <si>
    <t>梁惠英</t>
  </si>
  <si>
    <r>
      <rPr>
        <sz val="10"/>
        <rFont val="宋体"/>
        <charset val="134"/>
      </rPr>
      <t>梁惠英广东省佛山市顺德区大良街道办事处云路云安路</t>
    </r>
    <r>
      <rPr>
        <sz val="10"/>
        <rFont val="Times New Roman"/>
        <charset val="134"/>
      </rPr>
      <t>5</t>
    </r>
    <r>
      <rPr>
        <sz val="10"/>
        <rFont val="宋体"/>
        <charset val="134"/>
      </rPr>
      <t>街</t>
    </r>
    <r>
      <rPr>
        <sz val="10"/>
        <rFont val="Times New Roman"/>
        <charset val="134"/>
      </rPr>
      <t>7</t>
    </r>
    <r>
      <rPr>
        <sz val="10"/>
        <rFont val="宋体"/>
        <charset val="134"/>
      </rPr>
      <t>巷</t>
    </r>
    <r>
      <rPr>
        <sz val="10"/>
        <rFont val="Times New Roman"/>
        <charset val="134"/>
      </rPr>
      <t>6</t>
    </r>
    <r>
      <rPr>
        <sz val="10"/>
        <rFont val="宋体"/>
        <charset val="134"/>
      </rPr>
      <t>号</t>
    </r>
    <r>
      <rPr>
        <sz val="10"/>
        <rFont val="Times New Roman"/>
        <charset val="134"/>
      </rPr>
      <t>5.4</t>
    </r>
    <r>
      <rPr>
        <sz val="10"/>
        <rFont val="宋体"/>
        <charset val="134"/>
      </rPr>
      <t>千瓦分布式光伏发电项目</t>
    </r>
  </si>
  <si>
    <t>李佳晋</t>
  </si>
  <si>
    <r>
      <rPr>
        <sz val="10"/>
        <rFont val="宋体"/>
        <charset val="134"/>
      </rPr>
      <t>李佳晋广东省佛山市顺德区大良连源路</t>
    </r>
    <r>
      <rPr>
        <sz val="10"/>
        <rFont val="Times New Roman"/>
        <charset val="134"/>
      </rPr>
      <t>13</t>
    </r>
    <r>
      <rPr>
        <sz val="10"/>
        <rFont val="宋体"/>
        <charset val="134"/>
      </rPr>
      <t>号</t>
    </r>
    <r>
      <rPr>
        <sz val="10"/>
        <rFont val="Times New Roman"/>
        <charset val="134"/>
      </rPr>
      <t>11.89</t>
    </r>
    <r>
      <rPr>
        <sz val="10"/>
        <rFont val="宋体"/>
        <charset val="134"/>
      </rPr>
      <t>千瓦分布式光伏发电项目</t>
    </r>
  </si>
  <si>
    <t>卓平</t>
  </si>
  <si>
    <r>
      <rPr>
        <sz val="10"/>
        <rFont val="宋体"/>
        <charset val="134"/>
      </rPr>
      <t>卓平广东省佛山市顺德区大良街道办事处文秀居委会太平前街</t>
    </r>
    <r>
      <rPr>
        <sz val="10"/>
        <rFont val="Times New Roman"/>
        <charset val="134"/>
      </rPr>
      <t>6</t>
    </r>
    <r>
      <rPr>
        <sz val="10"/>
        <rFont val="宋体"/>
        <charset val="134"/>
      </rPr>
      <t>号</t>
    </r>
    <r>
      <rPr>
        <sz val="10"/>
        <rFont val="Times New Roman"/>
        <charset val="134"/>
      </rPr>
      <t>6.56</t>
    </r>
    <r>
      <rPr>
        <sz val="10"/>
        <rFont val="宋体"/>
        <charset val="134"/>
      </rPr>
      <t>千瓦分布式光伏发电项目</t>
    </r>
  </si>
  <si>
    <t>黄瑞林</t>
  </si>
  <si>
    <r>
      <rPr>
        <sz val="10"/>
        <rFont val="宋体"/>
        <charset val="134"/>
      </rPr>
      <t>黄瑞林佛山市顺德区北滘镇跃进中路跃进横街</t>
    </r>
    <r>
      <rPr>
        <sz val="10"/>
        <rFont val="Times New Roman"/>
        <charset val="134"/>
      </rPr>
      <t>18</t>
    </r>
    <r>
      <rPr>
        <sz val="10"/>
        <rFont val="宋体"/>
        <charset val="134"/>
      </rPr>
      <t>号</t>
    </r>
    <r>
      <rPr>
        <sz val="10"/>
        <rFont val="Times New Roman"/>
        <charset val="134"/>
      </rPr>
      <t>10</t>
    </r>
    <r>
      <rPr>
        <sz val="10"/>
        <rFont val="宋体"/>
        <charset val="134"/>
      </rPr>
      <t>千瓦分布式光伏发电项目</t>
    </r>
  </si>
  <si>
    <t>周佩玲</t>
  </si>
  <si>
    <r>
      <rPr>
        <sz val="10"/>
        <rFont val="宋体"/>
        <charset val="134"/>
      </rPr>
      <t>周佩玲佛山市顺德区大良街道办事处近良社区居民委员会祥兴直街</t>
    </r>
    <r>
      <rPr>
        <sz val="10"/>
        <rFont val="Times New Roman"/>
        <charset val="134"/>
      </rPr>
      <t>33</t>
    </r>
    <r>
      <rPr>
        <sz val="10"/>
        <rFont val="宋体"/>
        <charset val="134"/>
      </rPr>
      <t>号</t>
    </r>
    <r>
      <rPr>
        <sz val="10"/>
        <rFont val="Times New Roman"/>
        <charset val="134"/>
      </rPr>
      <t>17.39</t>
    </r>
    <r>
      <rPr>
        <sz val="10"/>
        <rFont val="宋体"/>
        <charset val="134"/>
      </rPr>
      <t>千瓦分布式光伏发电项目</t>
    </r>
  </si>
  <si>
    <t>李霭华</t>
  </si>
  <si>
    <r>
      <rPr>
        <sz val="10"/>
        <rFont val="宋体"/>
        <charset val="134"/>
      </rPr>
      <t>李霭华广东省佛山市顺德区大良街道办事处甲子路</t>
    </r>
    <r>
      <rPr>
        <sz val="10"/>
        <rFont val="Times New Roman"/>
        <charset val="134"/>
      </rPr>
      <t>181</t>
    </r>
    <r>
      <rPr>
        <sz val="10"/>
        <rFont val="宋体"/>
        <charset val="134"/>
      </rPr>
      <t>号</t>
    </r>
    <r>
      <rPr>
        <sz val="10"/>
        <rFont val="Times New Roman"/>
        <charset val="134"/>
      </rPr>
      <t>15.96</t>
    </r>
    <r>
      <rPr>
        <sz val="10"/>
        <rFont val="宋体"/>
        <charset val="134"/>
      </rPr>
      <t>千瓦分布式光伏发电项目</t>
    </r>
  </si>
  <si>
    <t>冼进强</t>
  </si>
  <si>
    <r>
      <rPr>
        <sz val="10"/>
        <rFont val="宋体"/>
        <charset val="134"/>
      </rPr>
      <t>冼进强广东省佛山市顺德区大良街道办事处甲子路</t>
    </r>
    <r>
      <rPr>
        <sz val="10"/>
        <rFont val="Times New Roman"/>
        <charset val="134"/>
      </rPr>
      <t>209</t>
    </r>
    <r>
      <rPr>
        <sz val="10"/>
        <rFont val="宋体"/>
        <charset val="134"/>
      </rPr>
      <t>号</t>
    </r>
    <r>
      <rPr>
        <sz val="10"/>
        <rFont val="Times New Roman"/>
        <charset val="134"/>
      </rPr>
      <t>19.38</t>
    </r>
    <r>
      <rPr>
        <sz val="10"/>
        <rFont val="宋体"/>
        <charset val="134"/>
      </rPr>
      <t>千瓦分布式光伏发电项目</t>
    </r>
  </si>
  <si>
    <t>冼俊杰</t>
  </si>
  <si>
    <r>
      <rPr>
        <sz val="10"/>
        <rFont val="宋体"/>
        <charset val="134"/>
      </rPr>
      <t>冼俊杰广东省佛山市顺德区大良街道办事处新松社区居民委员会甲子路</t>
    </r>
    <r>
      <rPr>
        <sz val="10"/>
        <rFont val="Times New Roman"/>
        <charset val="134"/>
      </rPr>
      <t>211</t>
    </r>
    <r>
      <rPr>
        <sz val="10"/>
        <rFont val="宋体"/>
        <charset val="134"/>
      </rPr>
      <t>号</t>
    </r>
    <r>
      <rPr>
        <sz val="10"/>
        <rFont val="Times New Roman"/>
        <charset val="134"/>
      </rPr>
      <t>22.23</t>
    </r>
    <r>
      <rPr>
        <sz val="10"/>
        <rFont val="宋体"/>
        <charset val="134"/>
      </rPr>
      <t>千瓦分布式光伏发电项目</t>
    </r>
  </si>
  <si>
    <t>梁劲雄</t>
  </si>
  <si>
    <r>
      <rPr>
        <sz val="10"/>
        <rFont val="宋体"/>
        <charset val="134"/>
      </rPr>
      <t>梁劲雄广东省佛山市顺德区大良立田路东乐花园十五巷</t>
    </r>
    <r>
      <rPr>
        <sz val="10"/>
        <rFont val="Times New Roman"/>
        <charset val="134"/>
      </rPr>
      <t>8</t>
    </r>
    <r>
      <rPr>
        <sz val="10"/>
        <rFont val="宋体"/>
        <charset val="134"/>
      </rPr>
      <t>号</t>
    </r>
    <r>
      <rPr>
        <sz val="10"/>
        <rFont val="Times New Roman"/>
        <charset val="134"/>
      </rPr>
      <t>10.83</t>
    </r>
    <r>
      <rPr>
        <sz val="10"/>
        <rFont val="宋体"/>
        <charset val="134"/>
      </rPr>
      <t>千瓦分布式光伏发电项目</t>
    </r>
  </si>
  <si>
    <t>郭丽珍</t>
  </si>
  <si>
    <r>
      <rPr>
        <sz val="10"/>
        <rFont val="宋体"/>
        <charset val="134"/>
      </rPr>
      <t>郭丽珍佛山市顺德区大良银畔路</t>
    </r>
    <r>
      <rPr>
        <sz val="10"/>
        <rFont val="Times New Roman"/>
        <charset val="134"/>
      </rPr>
      <t>2</t>
    </r>
    <r>
      <rPr>
        <sz val="10"/>
        <rFont val="宋体"/>
        <charset val="134"/>
      </rPr>
      <t>街</t>
    </r>
    <r>
      <rPr>
        <sz val="10"/>
        <rFont val="Times New Roman"/>
        <charset val="134"/>
      </rPr>
      <t>1</t>
    </r>
    <r>
      <rPr>
        <sz val="10"/>
        <rFont val="宋体"/>
        <charset val="134"/>
      </rPr>
      <t>号</t>
    </r>
    <r>
      <rPr>
        <sz val="10"/>
        <rFont val="Times New Roman"/>
        <charset val="134"/>
      </rPr>
      <t>13.5</t>
    </r>
    <r>
      <rPr>
        <sz val="10"/>
        <rFont val="宋体"/>
        <charset val="134"/>
      </rPr>
      <t>千瓦分布式光伏发电项目</t>
    </r>
  </si>
  <si>
    <t>李细九</t>
  </si>
  <si>
    <r>
      <rPr>
        <sz val="10"/>
        <rFont val="宋体"/>
        <charset val="134"/>
      </rPr>
      <t>李细九佛山市顺德区大良沙头路</t>
    </r>
    <r>
      <rPr>
        <sz val="10"/>
        <rFont val="Times New Roman"/>
        <charset val="134"/>
      </rPr>
      <t>3</t>
    </r>
    <r>
      <rPr>
        <sz val="10"/>
        <rFont val="宋体"/>
        <charset val="134"/>
      </rPr>
      <t>巷</t>
    </r>
    <r>
      <rPr>
        <sz val="10"/>
        <rFont val="Times New Roman"/>
        <charset val="134"/>
      </rPr>
      <t>4</t>
    </r>
    <r>
      <rPr>
        <sz val="10"/>
        <rFont val="宋体"/>
        <charset val="134"/>
      </rPr>
      <t>号</t>
    </r>
    <r>
      <rPr>
        <sz val="10"/>
        <rFont val="Times New Roman"/>
        <charset val="134"/>
      </rPr>
      <t>10</t>
    </r>
    <r>
      <rPr>
        <sz val="10"/>
        <rFont val="宋体"/>
        <charset val="134"/>
      </rPr>
      <t>千瓦分布式光伏发电项目</t>
    </r>
  </si>
  <si>
    <t>李啟扬</t>
  </si>
  <si>
    <r>
      <rPr>
        <sz val="10"/>
        <rFont val="宋体"/>
        <charset val="134"/>
      </rPr>
      <t>李啟扬佛山市顺德区大良大门居委会桥头</t>
    </r>
    <r>
      <rPr>
        <sz val="10"/>
        <rFont val="Times New Roman"/>
        <charset val="134"/>
      </rPr>
      <t>2</t>
    </r>
    <r>
      <rPr>
        <sz val="10"/>
        <rFont val="宋体"/>
        <charset val="134"/>
      </rPr>
      <t>街</t>
    </r>
    <r>
      <rPr>
        <sz val="10"/>
        <rFont val="Times New Roman"/>
        <charset val="134"/>
      </rPr>
      <t>1</t>
    </r>
    <r>
      <rPr>
        <sz val="10"/>
        <rFont val="宋体"/>
        <charset val="134"/>
      </rPr>
      <t>巷</t>
    </r>
    <r>
      <rPr>
        <sz val="10"/>
        <rFont val="Times New Roman"/>
        <charset val="134"/>
      </rPr>
      <t>6</t>
    </r>
    <r>
      <rPr>
        <sz val="10"/>
        <rFont val="宋体"/>
        <charset val="134"/>
      </rPr>
      <t>号之一</t>
    </r>
    <r>
      <rPr>
        <sz val="10"/>
        <rFont val="Times New Roman"/>
        <charset val="134"/>
      </rPr>
      <t>20</t>
    </r>
    <r>
      <rPr>
        <sz val="10"/>
        <rFont val="宋体"/>
        <charset val="134"/>
      </rPr>
      <t>千瓦分布式光伏发电项目</t>
    </r>
  </si>
  <si>
    <t>欧阳兆星</t>
  </si>
  <si>
    <r>
      <rPr>
        <sz val="10"/>
        <rFont val="宋体"/>
        <charset val="134"/>
      </rPr>
      <t>欧阳兆星广东省佛山市顺德区大良街道办事处广源</t>
    </r>
    <r>
      <rPr>
        <sz val="10"/>
        <rFont val="Times New Roman"/>
        <charset val="134"/>
      </rPr>
      <t>9</t>
    </r>
    <r>
      <rPr>
        <sz val="10"/>
        <rFont val="宋体"/>
        <charset val="134"/>
      </rPr>
      <t>巷</t>
    </r>
    <r>
      <rPr>
        <sz val="10"/>
        <rFont val="Times New Roman"/>
        <charset val="134"/>
      </rPr>
      <t>21</t>
    </r>
    <r>
      <rPr>
        <sz val="10"/>
        <rFont val="宋体"/>
        <charset val="134"/>
      </rPr>
      <t>号</t>
    </r>
    <r>
      <rPr>
        <sz val="10"/>
        <rFont val="Times New Roman"/>
        <charset val="134"/>
      </rPr>
      <t>9.1</t>
    </r>
    <r>
      <rPr>
        <sz val="10"/>
        <rFont val="宋体"/>
        <charset val="134"/>
      </rPr>
      <t>千瓦分布式光伏发电项目</t>
    </r>
  </si>
  <si>
    <t>胡宏基</t>
  </si>
  <si>
    <r>
      <rPr>
        <sz val="10"/>
        <rFont val="宋体"/>
        <charset val="134"/>
      </rPr>
      <t>胡宏基顺德区容桂街道办事处马中路罗村基下街十巷</t>
    </r>
    <r>
      <rPr>
        <sz val="10"/>
        <rFont val="Times New Roman"/>
        <charset val="134"/>
      </rPr>
      <t>4</t>
    </r>
    <r>
      <rPr>
        <sz val="10"/>
        <rFont val="宋体"/>
        <charset val="134"/>
      </rPr>
      <t>号</t>
    </r>
    <r>
      <rPr>
        <sz val="10"/>
        <rFont val="Times New Roman"/>
        <charset val="134"/>
      </rPr>
      <t>14</t>
    </r>
    <r>
      <rPr>
        <sz val="10"/>
        <rFont val="宋体"/>
        <charset val="134"/>
      </rPr>
      <t>千瓦分布式光伏发电项目</t>
    </r>
  </si>
  <si>
    <t>何财贵</t>
  </si>
  <si>
    <r>
      <rPr>
        <sz val="10"/>
        <rFont val="宋体"/>
        <charset val="134"/>
      </rPr>
      <t>何财贵广东省佛山市顺德区勒流街道扶闾村委会北二街</t>
    </r>
    <r>
      <rPr>
        <sz val="10"/>
        <rFont val="Times New Roman"/>
        <charset val="134"/>
      </rPr>
      <t>2</t>
    </r>
    <r>
      <rPr>
        <sz val="10"/>
        <rFont val="宋体"/>
        <charset val="134"/>
      </rPr>
      <t>号</t>
    </r>
    <r>
      <rPr>
        <sz val="10"/>
        <rFont val="Times New Roman"/>
        <charset val="134"/>
      </rPr>
      <t>15.12</t>
    </r>
    <r>
      <rPr>
        <sz val="10"/>
        <rFont val="宋体"/>
        <charset val="134"/>
      </rPr>
      <t>千瓦分布式光伏发电项目</t>
    </r>
  </si>
  <si>
    <t>伍韵刚</t>
  </si>
  <si>
    <r>
      <rPr>
        <sz val="10"/>
        <rFont val="宋体"/>
        <charset val="134"/>
      </rPr>
      <t>伍韵刚佛山市顺德区勒流街道办事处勒流社区居民委员会龙升北路五巷</t>
    </r>
    <r>
      <rPr>
        <sz val="10"/>
        <rFont val="Times New Roman"/>
        <charset val="134"/>
      </rPr>
      <t>14</t>
    </r>
    <r>
      <rPr>
        <sz val="10"/>
        <rFont val="宋体"/>
        <charset val="134"/>
      </rPr>
      <t>号</t>
    </r>
    <r>
      <rPr>
        <sz val="10"/>
        <rFont val="Times New Roman"/>
        <charset val="134"/>
      </rPr>
      <t>14.82</t>
    </r>
    <r>
      <rPr>
        <sz val="10"/>
        <rFont val="宋体"/>
        <charset val="134"/>
      </rPr>
      <t>千瓦分布式光伏发电项目</t>
    </r>
  </si>
  <si>
    <t>余广泉</t>
  </si>
  <si>
    <r>
      <rPr>
        <sz val="10"/>
        <rFont val="宋体"/>
        <charset val="134"/>
      </rPr>
      <t>余广泉广东省佛山市顺德区容桂红旗居委会桂福路二十三街</t>
    </r>
    <r>
      <rPr>
        <sz val="10"/>
        <rFont val="Times New Roman"/>
        <charset val="134"/>
      </rPr>
      <t>9</t>
    </r>
    <r>
      <rPr>
        <sz val="10"/>
        <rFont val="宋体"/>
        <charset val="134"/>
      </rPr>
      <t>号</t>
    </r>
    <r>
      <rPr>
        <sz val="10"/>
        <rFont val="Times New Roman"/>
        <charset val="134"/>
      </rPr>
      <t>6.27</t>
    </r>
    <r>
      <rPr>
        <sz val="10"/>
        <rFont val="宋体"/>
        <charset val="134"/>
      </rPr>
      <t>千瓦分布式光伏发电项目</t>
    </r>
  </si>
  <si>
    <t>梁俊英</t>
  </si>
  <si>
    <r>
      <rPr>
        <sz val="10"/>
        <rFont val="宋体"/>
        <charset val="134"/>
      </rPr>
      <t>梁俊英广东省佛山市顺德区大良街道办事处近良社区居委会广安街</t>
    </r>
    <r>
      <rPr>
        <sz val="10"/>
        <rFont val="Times New Roman"/>
        <charset val="134"/>
      </rPr>
      <t>4</t>
    </r>
    <r>
      <rPr>
        <sz val="10"/>
        <rFont val="宋体"/>
        <charset val="134"/>
      </rPr>
      <t>巷</t>
    </r>
    <r>
      <rPr>
        <sz val="10"/>
        <rFont val="Times New Roman"/>
        <charset val="134"/>
      </rPr>
      <t>36</t>
    </r>
    <r>
      <rPr>
        <sz val="10"/>
        <rFont val="宋体"/>
        <charset val="134"/>
      </rPr>
      <t>号</t>
    </r>
    <r>
      <rPr>
        <sz val="10"/>
        <rFont val="Times New Roman"/>
        <charset val="134"/>
      </rPr>
      <t>10.44</t>
    </r>
    <r>
      <rPr>
        <sz val="10"/>
        <rFont val="宋体"/>
        <charset val="134"/>
      </rPr>
      <t>千瓦分布式光伏发电项目</t>
    </r>
  </si>
  <si>
    <t>梁锦昌</t>
  </si>
  <si>
    <r>
      <rPr>
        <sz val="10"/>
        <rFont val="宋体"/>
        <charset val="134"/>
      </rPr>
      <t>梁锦昌广东省佛山市顺德区容桂红星狮山东路</t>
    </r>
    <r>
      <rPr>
        <sz val="10"/>
        <rFont val="Times New Roman"/>
        <charset val="134"/>
      </rPr>
      <t>15</t>
    </r>
    <r>
      <rPr>
        <sz val="10"/>
        <rFont val="宋体"/>
        <charset val="134"/>
      </rPr>
      <t>巷</t>
    </r>
    <r>
      <rPr>
        <sz val="10"/>
        <rFont val="Times New Roman"/>
        <charset val="134"/>
      </rPr>
      <t>1</t>
    </r>
    <r>
      <rPr>
        <sz val="10"/>
        <rFont val="宋体"/>
        <charset val="134"/>
      </rPr>
      <t>号</t>
    </r>
    <r>
      <rPr>
        <sz val="10"/>
        <rFont val="Times New Roman"/>
        <charset val="134"/>
      </rPr>
      <t>5.22</t>
    </r>
    <r>
      <rPr>
        <sz val="10"/>
        <rFont val="宋体"/>
        <charset val="134"/>
      </rPr>
      <t>千瓦分布式光伏发电项目</t>
    </r>
  </si>
  <si>
    <t>李守忠</t>
  </si>
  <si>
    <r>
      <rPr>
        <sz val="10"/>
        <rFont val="宋体"/>
        <charset val="134"/>
      </rPr>
      <t>李守忠佛山市顺德区勒流街道裕源村清荣路二街</t>
    </r>
    <r>
      <rPr>
        <sz val="10"/>
        <rFont val="Times New Roman"/>
        <charset val="134"/>
      </rPr>
      <t>8</t>
    </r>
    <r>
      <rPr>
        <sz val="10"/>
        <rFont val="宋体"/>
        <charset val="134"/>
      </rPr>
      <t>号</t>
    </r>
    <r>
      <rPr>
        <sz val="10"/>
        <rFont val="Times New Roman"/>
        <charset val="134"/>
      </rPr>
      <t>13.92</t>
    </r>
    <r>
      <rPr>
        <sz val="10"/>
        <rFont val="宋体"/>
        <charset val="134"/>
      </rPr>
      <t>千瓦分布式光伏发电项目</t>
    </r>
  </si>
  <si>
    <t>冯万汉</t>
  </si>
  <si>
    <r>
      <rPr>
        <sz val="10"/>
        <rFont val="宋体"/>
        <charset val="134"/>
      </rPr>
      <t>冯万汉北滘镇现龙陆家村三巷</t>
    </r>
    <r>
      <rPr>
        <sz val="10"/>
        <rFont val="Times New Roman"/>
        <charset val="134"/>
      </rPr>
      <t>5</t>
    </r>
    <r>
      <rPr>
        <sz val="10"/>
        <rFont val="宋体"/>
        <charset val="134"/>
      </rPr>
      <t>号之一</t>
    </r>
    <r>
      <rPr>
        <sz val="10"/>
        <rFont val="Times New Roman"/>
        <charset val="134"/>
      </rPr>
      <t>13.45</t>
    </r>
    <r>
      <rPr>
        <sz val="10"/>
        <rFont val="宋体"/>
        <charset val="134"/>
      </rPr>
      <t>千瓦分布式光伏发电项目</t>
    </r>
  </si>
  <si>
    <t>梁平焕</t>
  </si>
  <si>
    <r>
      <rPr>
        <sz val="10"/>
        <rFont val="宋体"/>
        <charset val="134"/>
      </rPr>
      <t>梁平焕广东省佛山市顺德区容桂凤安街</t>
    </r>
    <r>
      <rPr>
        <sz val="10"/>
        <rFont val="Times New Roman"/>
        <charset val="134"/>
      </rPr>
      <t>24</t>
    </r>
    <r>
      <rPr>
        <sz val="10"/>
        <rFont val="宋体"/>
        <charset val="134"/>
      </rPr>
      <t>号</t>
    </r>
    <r>
      <rPr>
        <sz val="10"/>
        <rFont val="Times New Roman"/>
        <charset val="134"/>
      </rPr>
      <t>6</t>
    </r>
    <r>
      <rPr>
        <sz val="10"/>
        <rFont val="宋体"/>
        <charset val="134"/>
      </rPr>
      <t>千瓦分布式光伏发电项目</t>
    </r>
  </si>
  <si>
    <t>广东联塑科技实业有限公司</t>
  </si>
  <si>
    <t>广东联塑科技实业有限公司分布式光伏发电示范项目</t>
  </si>
  <si>
    <t>黄相德</t>
  </si>
  <si>
    <r>
      <rPr>
        <sz val="10"/>
        <rFont val="宋体"/>
        <charset val="134"/>
      </rPr>
      <t>黄相德龙江镇东海村委会尚义大街巷二</t>
    </r>
    <r>
      <rPr>
        <sz val="10"/>
        <rFont val="Times New Roman"/>
        <charset val="134"/>
      </rPr>
      <t>9</t>
    </r>
    <r>
      <rPr>
        <sz val="10"/>
        <rFont val="宋体"/>
        <charset val="134"/>
      </rPr>
      <t>号</t>
    </r>
    <r>
      <rPr>
        <sz val="10"/>
        <rFont val="Times New Roman"/>
        <charset val="134"/>
      </rPr>
      <t>7</t>
    </r>
    <r>
      <rPr>
        <sz val="10"/>
        <rFont val="宋体"/>
        <charset val="134"/>
      </rPr>
      <t>千瓦分布式光伏发电项目</t>
    </r>
  </si>
  <si>
    <t>罗应全</t>
  </si>
  <si>
    <r>
      <rPr>
        <sz val="10"/>
        <rFont val="宋体"/>
        <charset val="134"/>
      </rPr>
      <t>罗应全顺德容桂细窖路</t>
    </r>
    <r>
      <rPr>
        <sz val="10"/>
        <rFont val="Times New Roman"/>
        <charset val="134"/>
      </rPr>
      <t>5</t>
    </r>
    <r>
      <rPr>
        <sz val="10"/>
        <rFont val="宋体"/>
        <charset val="134"/>
      </rPr>
      <t>街</t>
    </r>
    <r>
      <rPr>
        <sz val="10"/>
        <rFont val="Times New Roman"/>
        <charset val="134"/>
      </rPr>
      <t>13</t>
    </r>
    <r>
      <rPr>
        <sz val="10"/>
        <rFont val="宋体"/>
        <charset val="134"/>
      </rPr>
      <t>号</t>
    </r>
    <r>
      <rPr>
        <sz val="10"/>
        <rFont val="Times New Roman"/>
        <charset val="134"/>
      </rPr>
      <t>27.73</t>
    </r>
    <r>
      <rPr>
        <sz val="10"/>
        <rFont val="宋体"/>
        <charset val="134"/>
      </rPr>
      <t>千瓦分布式光伏发电项目</t>
    </r>
  </si>
  <si>
    <t>李宜南</t>
  </si>
  <si>
    <r>
      <rPr>
        <sz val="10"/>
        <rFont val="宋体"/>
        <charset val="134"/>
      </rPr>
      <t>李宜南容桂海尾合祥路花洲新村东巷</t>
    </r>
    <r>
      <rPr>
        <sz val="10"/>
        <rFont val="Times New Roman"/>
        <charset val="134"/>
      </rPr>
      <t>4-1</t>
    </r>
    <r>
      <rPr>
        <sz val="10"/>
        <rFont val="宋体"/>
        <charset val="134"/>
      </rPr>
      <t>号</t>
    </r>
    <r>
      <rPr>
        <sz val="10"/>
        <rFont val="Times New Roman"/>
        <charset val="134"/>
      </rPr>
      <t>6</t>
    </r>
    <r>
      <rPr>
        <sz val="10"/>
        <rFont val="宋体"/>
        <charset val="134"/>
      </rPr>
      <t>千瓦分布式光伏发电项目</t>
    </r>
  </si>
  <si>
    <t>梁余佳</t>
  </si>
  <si>
    <r>
      <rPr>
        <sz val="10"/>
        <rFont val="宋体"/>
        <charset val="134"/>
      </rPr>
      <t>梁余佳顺德区容桂长源路八巷</t>
    </r>
    <r>
      <rPr>
        <sz val="10"/>
        <rFont val="Times New Roman"/>
        <charset val="134"/>
      </rPr>
      <t>3</t>
    </r>
    <r>
      <rPr>
        <sz val="10"/>
        <rFont val="宋体"/>
        <charset val="134"/>
      </rPr>
      <t>号</t>
    </r>
    <r>
      <rPr>
        <sz val="10"/>
        <rFont val="Times New Roman"/>
        <charset val="134"/>
      </rPr>
      <t>7.08</t>
    </r>
    <r>
      <rPr>
        <sz val="10"/>
        <rFont val="宋体"/>
        <charset val="134"/>
      </rPr>
      <t>千瓦分布式光伏发电项目</t>
    </r>
  </si>
  <si>
    <t>冼赞斌</t>
  </si>
  <si>
    <r>
      <rPr>
        <sz val="10"/>
        <rFont val="宋体"/>
        <charset val="134"/>
      </rPr>
      <t>冼赞斌广东省佛山市顺德区大良街道办事处逢沙固化宅基地</t>
    </r>
    <r>
      <rPr>
        <sz val="10"/>
        <rFont val="Times New Roman"/>
        <charset val="134"/>
      </rPr>
      <t>4-07-1-2</t>
    </r>
    <r>
      <rPr>
        <sz val="10"/>
        <rFont val="宋体"/>
        <charset val="134"/>
      </rPr>
      <t>号地</t>
    </r>
    <r>
      <rPr>
        <sz val="10"/>
        <rFont val="Times New Roman"/>
        <charset val="134"/>
      </rPr>
      <t>11.4</t>
    </r>
    <r>
      <rPr>
        <sz val="10"/>
        <rFont val="宋体"/>
        <charset val="134"/>
      </rPr>
      <t>千瓦分布式光伏发电项目</t>
    </r>
  </si>
  <si>
    <t>叶雪平</t>
  </si>
  <si>
    <r>
      <rPr>
        <sz val="10"/>
        <rFont val="宋体"/>
        <charset val="134"/>
      </rPr>
      <t>叶雪平广东省佛山市顺德区大良街道办事处文秀社区居民委员会汇源大街</t>
    </r>
    <r>
      <rPr>
        <sz val="10"/>
        <rFont val="Times New Roman"/>
        <charset val="134"/>
      </rPr>
      <t>65</t>
    </r>
    <r>
      <rPr>
        <sz val="10"/>
        <rFont val="宋体"/>
        <charset val="134"/>
      </rPr>
      <t>号</t>
    </r>
    <r>
      <rPr>
        <sz val="10"/>
        <rFont val="Times New Roman"/>
        <charset val="134"/>
      </rPr>
      <t>14.3</t>
    </r>
    <r>
      <rPr>
        <sz val="10"/>
        <rFont val="宋体"/>
        <charset val="134"/>
      </rPr>
      <t>千瓦分布式光伏发电项目</t>
    </r>
  </si>
  <si>
    <t>薛少秋</t>
  </si>
  <si>
    <r>
      <rPr>
        <sz val="10"/>
        <rFont val="宋体"/>
        <charset val="134"/>
      </rPr>
      <t>薛少秋龙江镇西溪居委会新村锦利街</t>
    </r>
    <r>
      <rPr>
        <sz val="10"/>
        <rFont val="Times New Roman"/>
        <charset val="134"/>
      </rPr>
      <t>5</t>
    </r>
    <r>
      <rPr>
        <sz val="10"/>
        <rFont val="宋体"/>
        <charset val="134"/>
      </rPr>
      <t>号</t>
    </r>
    <r>
      <rPr>
        <sz val="10"/>
        <rFont val="Times New Roman"/>
        <charset val="134"/>
      </rPr>
      <t>6</t>
    </r>
    <r>
      <rPr>
        <sz val="10"/>
        <rFont val="宋体"/>
        <charset val="134"/>
      </rPr>
      <t>千瓦分布式光伏发电项目</t>
    </r>
  </si>
  <si>
    <t>周裕锦</t>
  </si>
  <si>
    <r>
      <rPr>
        <sz val="10"/>
        <rFont val="宋体"/>
        <charset val="134"/>
      </rPr>
      <t>周裕锦广东省佛山市顺德区乐从镇路州村委会高巷大街一巷</t>
    </r>
    <r>
      <rPr>
        <sz val="10"/>
        <rFont val="Times New Roman"/>
        <charset val="134"/>
      </rPr>
      <t>3</t>
    </r>
    <r>
      <rPr>
        <sz val="10"/>
        <rFont val="宋体"/>
        <charset val="134"/>
      </rPr>
      <t>号</t>
    </r>
    <r>
      <rPr>
        <sz val="10"/>
        <rFont val="Times New Roman"/>
        <charset val="134"/>
      </rPr>
      <t>11.55</t>
    </r>
    <r>
      <rPr>
        <sz val="10"/>
        <rFont val="宋体"/>
        <charset val="134"/>
      </rPr>
      <t>千瓦分布式光伏发电项目</t>
    </r>
  </si>
  <si>
    <t>韦元发</t>
  </si>
  <si>
    <r>
      <rPr>
        <sz val="10"/>
        <rFont val="宋体"/>
        <charset val="134"/>
      </rPr>
      <t>韦伟乾广东省佛山市顺德区乐从镇路州村委会韦家大街北</t>
    </r>
    <r>
      <rPr>
        <sz val="10"/>
        <rFont val="Times New Roman"/>
        <charset val="134"/>
      </rPr>
      <t>14</t>
    </r>
    <r>
      <rPr>
        <sz val="10"/>
        <rFont val="宋体"/>
        <charset val="134"/>
      </rPr>
      <t>号</t>
    </r>
    <r>
      <rPr>
        <sz val="10"/>
        <rFont val="Times New Roman"/>
        <charset val="134"/>
      </rPr>
      <t>6.6</t>
    </r>
    <r>
      <rPr>
        <sz val="10"/>
        <rFont val="宋体"/>
        <charset val="134"/>
      </rPr>
      <t>千瓦分布式光伏发电项目</t>
    </r>
  </si>
  <si>
    <t>陈益安</t>
  </si>
  <si>
    <r>
      <rPr>
        <sz val="10"/>
        <rFont val="宋体"/>
        <charset val="134"/>
      </rPr>
      <t>陈益安广东省佛山市顺德区乐从镇沙滘社区居民委员会西村西隆街十巷</t>
    </r>
    <r>
      <rPr>
        <sz val="10"/>
        <rFont val="Times New Roman"/>
        <charset val="134"/>
      </rPr>
      <t>5</t>
    </r>
    <r>
      <rPr>
        <sz val="10"/>
        <rFont val="宋体"/>
        <charset val="134"/>
      </rPr>
      <t>号</t>
    </r>
    <r>
      <rPr>
        <sz val="10"/>
        <rFont val="Times New Roman"/>
        <charset val="134"/>
      </rPr>
      <t>7.28</t>
    </r>
    <r>
      <rPr>
        <sz val="10"/>
        <rFont val="宋体"/>
        <charset val="134"/>
      </rPr>
      <t>千瓦分布式光伏发电项目</t>
    </r>
  </si>
  <si>
    <t>韦永恩</t>
  </si>
  <si>
    <r>
      <rPr>
        <sz val="10"/>
        <rFont val="宋体"/>
        <charset val="134"/>
      </rPr>
      <t>韦永恩广东省佛山市顺德区乐从镇路州村委会韦家新庄二巷</t>
    </r>
    <r>
      <rPr>
        <sz val="10"/>
        <rFont val="Times New Roman"/>
        <charset val="134"/>
      </rPr>
      <t>1</t>
    </r>
    <r>
      <rPr>
        <sz val="10"/>
        <rFont val="宋体"/>
        <charset val="134"/>
      </rPr>
      <t>号</t>
    </r>
    <r>
      <rPr>
        <sz val="10"/>
        <rFont val="Times New Roman"/>
        <charset val="134"/>
      </rPr>
      <t>9</t>
    </r>
    <r>
      <rPr>
        <sz val="10"/>
        <rFont val="宋体"/>
        <charset val="134"/>
      </rPr>
      <t>千瓦分布式光伏发电项目</t>
    </r>
  </si>
  <si>
    <t>何宝鉴</t>
  </si>
  <si>
    <r>
      <rPr>
        <sz val="10"/>
        <rFont val="宋体"/>
        <charset val="134"/>
      </rPr>
      <t>何宝鉴广东省佛山市顺德区乐从镇沙滘社区居民委员会东村东头北街</t>
    </r>
    <r>
      <rPr>
        <sz val="10"/>
        <rFont val="Times New Roman"/>
        <charset val="134"/>
      </rPr>
      <t>7</t>
    </r>
    <r>
      <rPr>
        <sz val="10"/>
        <rFont val="宋体"/>
        <charset val="134"/>
      </rPr>
      <t>号</t>
    </r>
    <r>
      <rPr>
        <sz val="10"/>
        <rFont val="Times New Roman"/>
        <charset val="134"/>
      </rPr>
      <t>9</t>
    </r>
    <r>
      <rPr>
        <sz val="10"/>
        <rFont val="宋体"/>
        <charset val="134"/>
      </rPr>
      <t>千瓦分布式光伏发电项目</t>
    </r>
  </si>
  <si>
    <r>
      <rPr>
        <sz val="10"/>
        <rFont val="宋体"/>
        <charset val="134"/>
      </rPr>
      <t>韦永恩佛山市顺德区乐从镇路州村委会兴胜大街</t>
    </r>
    <r>
      <rPr>
        <sz val="10"/>
        <rFont val="Times New Roman"/>
        <charset val="134"/>
      </rPr>
      <t>3</t>
    </r>
    <r>
      <rPr>
        <sz val="10"/>
        <rFont val="宋体"/>
        <charset val="134"/>
      </rPr>
      <t>号</t>
    </r>
    <r>
      <rPr>
        <sz val="10"/>
        <rFont val="Times New Roman"/>
        <charset val="134"/>
      </rPr>
      <t>11.92</t>
    </r>
    <r>
      <rPr>
        <sz val="10"/>
        <rFont val="宋体"/>
        <charset val="134"/>
      </rPr>
      <t>千瓦分布式光伏发电项目</t>
    </r>
  </si>
  <si>
    <t>陈家慧</t>
  </si>
  <si>
    <r>
      <rPr>
        <sz val="10"/>
        <rFont val="宋体"/>
        <charset val="134"/>
      </rPr>
      <t>陈家慧广东省佛山市顺德区乐从镇路州村委会韦家大街南一巷</t>
    </r>
    <r>
      <rPr>
        <sz val="10"/>
        <rFont val="Times New Roman"/>
        <charset val="134"/>
      </rPr>
      <t>2</t>
    </r>
    <r>
      <rPr>
        <sz val="10"/>
        <rFont val="宋体"/>
        <charset val="134"/>
      </rPr>
      <t>号</t>
    </r>
    <r>
      <rPr>
        <sz val="10"/>
        <rFont val="Times New Roman"/>
        <charset val="134"/>
      </rPr>
      <t>6.24</t>
    </r>
    <r>
      <rPr>
        <sz val="10"/>
        <rFont val="宋体"/>
        <charset val="134"/>
      </rPr>
      <t>千瓦分布式光伏发电项目</t>
    </r>
  </si>
  <si>
    <t>吴展滔</t>
  </si>
  <si>
    <r>
      <rPr>
        <sz val="10"/>
        <rFont val="宋体"/>
        <charset val="134"/>
      </rPr>
      <t>吴展滔广东省佛山市顺德区乐从镇大闸村委会华湖东湖东三横街</t>
    </r>
    <r>
      <rPr>
        <sz val="10"/>
        <rFont val="Times New Roman"/>
        <charset val="134"/>
      </rPr>
      <t>18</t>
    </r>
    <r>
      <rPr>
        <sz val="10"/>
        <rFont val="宋体"/>
        <charset val="134"/>
      </rPr>
      <t>号</t>
    </r>
    <r>
      <rPr>
        <sz val="10"/>
        <rFont val="Times New Roman"/>
        <charset val="134"/>
      </rPr>
      <t>22</t>
    </r>
    <r>
      <rPr>
        <sz val="10"/>
        <rFont val="宋体"/>
        <charset val="134"/>
      </rPr>
      <t>千瓦分布式光伏发电项目</t>
    </r>
  </si>
  <si>
    <t>李桂喜</t>
  </si>
  <si>
    <r>
      <rPr>
        <sz val="10"/>
        <rFont val="宋体"/>
        <charset val="134"/>
      </rPr>
      <t>李桂喜龙江镇西溪居委会大宁路五福巷</t>
    </r>
    <r>
      <rPr>
        <sz val="10"/>
        <rFont val="Times New Roman"/>
        <charset val="134"/>
      </rPr>
      <t>2</t>
    </r>
    <r>
      <rPr>
        <sz val="10"/>
        <rFont val="宋体"/>
        <charset val="134"/>
      </rPr>
      <t>号</t>
    </r>
    <r>
      <rPr>
        <sz val="10"/>
        <rFont val="Times New Roman"/>
        <charset val="134"/>
      </rPr>
      <t>7</t>
    </r>
    <r>
      <rPr>
        <sz val="10"/>
        <rFont val="宋体"/>
        <charset val="134"/>
      </rPr>
      <t>千瓦分布式光伏发电项目</t>
    </r>
  </si>
  <si>
    <t>罗品荣</t>
  </si>
  <si>
    <r>
      <rPr>
        <sz val="10"/>
        <rFont val="宋体"/>
        <charset val="134"/>
      </rPr>
      <t>罗品荣广东省佛山市顺德区乐从镇沙滘社区居民委员会西区良冲通心二巷</t>
    </r>
    <r>
      <rPr>
        <sz val="10"/>
        <rFont val="Times New Roman"/>
        <charset val="134"/>
      </rPr>
      <t>13</t>
    </r>
    <r>
      <rPr>
        <sz val="10"/>
        <rFont val="宋体"/>
        <charset val="134"/>
      </rPr>
      <t>号</t>
    </r>
    <r>
      <rPr>
        <sz val="10"/>
        <rFont val="Times New Roman"/>
        <charset val="134"/>
      </rPr>
      <t>8.12</t>
    </r>
    <r>
      <rPr>
        <sz val="10"/>
        <rFont val="宋体"/>
        <charset val="134"/>
      </rPr>
      <t>千瓦分布式光伏发电项目</t>
    </r>
  </si>
  <si>
    <t>陈志德</t>
  </si>
  <si>
    <r>
      <rPr>
        <sz val="10"/>
        <rFont val="宋体"/>
        <charset val="134"/>
      </rPr>
      <t>陈志德广东省佛山市顺德区乐从镇沙滘南村牧伯里七巷</t>
    </r>
    <r>
      <rPr>
        <sz val="10"/>
        <rFont val="Times New Roman"/>
        <charset val="134"/>
      </rPr>
      <t>2</t>
    </r>
    <r>
      <rPr>
        <sz val="10"/>
        <rFont val="宋体"/>
        <charset val="134"/>
      </rPr>
      <t>号</t>
    </r>
    <r>
      <rPr>
        <sz val="10"/>
        <rFont val="Times New Roman"/>
        <charset val="134"/>
      </rPr>
      <t>8.12</t>
    </r>
    <r>
      <rPr>
        <sz val="10"/>
        <rFont val="宋体"/>
        <charset val="134"/>
      </rPr>
      <t>千瓦分布式光伏发电项目</t>
    </r>
  </si>
  <si>
    <t>冯国鉴</t>
  </si>
  <si>
    <r>
      <rPr>
        <sz val="10"/>
        <rFont val="宋体"/>
        <charset val="134"/>
      </rPr>
      <t>冯国鉴广东省佛山市顺德区乐从镇沙滘社区居民委员会东村新村街</t>
    </r>
    <r>
      <rPr>
        <sz val="10"/>
        <rFont val="Times New Roman"/>
        <charset val="134"/>
      </rPr>
      <t>14</t>
    </r>
    <r>
      <rPr>
        <sz val="10"/>
        <rFont val="宋体"/>
        <charset val="134"/>
      </rPr>
      <t>号</t>
    </r>
    <r>
      <rPr>
        <sz val="10"/>
        <rFont val="Times New Roman"/>
        <charset val="134"/>
      </rPr>
      <t>9.86</t>
    </r>
    <r>
      <rPr>
        <sz val="10"/>
        <rFont val="宋体"/>
        <charset val="134"/>
      </rPr>
      <t>千瓦分布式光伏发电项目</t>
    </r>
  </si>
  <si>
    <t>陈秀明</t>
  </si>
  <si>
    <r>
      <rPr>
        <sz val="10"/>
        <rFont val="宋体"/>
        <charset val="134"/>
      </rPr>
      <t>陈秀明广东省佛山市顺德区乐从镇乐从居委会莲塘路九巷</t>
    </r>
    <r>
      <rPr>
        <sz val="10"/>
        <rFont val="Times New Roman"/>
        <charset val="134"/>
      </rPr>
      <t>5</t>
    </r>
    <r>
      <rPr>
        <sz val="10"/>
        <rFont val="宋体"/>
        <charset val="134"/>
      </rPr>
      <t>号</t>
    </r>
    <r>
      <rPr>
        <sz val="10"/>
        <rFont val="Times New Roman"/>
        <charset val="134"/>
      </rPr>
      <t>10.15</t>
    </r>
    <r>
      <rPr>
        <sz val="10"/>
        <rFont val="宋体"/>
        <charset val="134"/>
      </rPr>
      <t>千瓦分布式光伏发电项目</t>
    </r>
  </si>
  <si>
    <t>陈建名</t>
  </si>
  <si>
    <r>
      <rPr>
        <sz val="10"/>
        <rFont val="宋体"/>
        <charset val="134"/>
      </rPr>
      <t>陈建名广东省佛山市顺德区乐从镇沙滘居委会南区鹿鸣坊六巷</t>
    </r>
    <r>
      <rPr>
        <sz val="10"/>
        <rFont val="Times New Roman"/>
        <charset val="134"/>
      </rPr>
      <t>16</t>
    </r>
    <r>
      <rPr>
        <sz val="10"/>
        <rFont val="宋体"/>
        <charset val="134"/>
      </rPr>
      <t>号</t>
    </r>
    <r>
      <rPr>
        <sz val="10"/>
        <rFont val="Times New Roman"/>
        <charset val="134"/>
      </rPr>
      <t>13.44</t>
    </r>
    <r>
      <rPr>
        <sz val="10"/>
        <rFont val="宋体"/>
        <charset val="134"/>
      </rPr>
      <t>千瓦分布式光伏发电项目</t>
    </r>
  </si>
  <si>
    <t>陈伟明</t>
  </si>
  <si>
    <r>
      <rPr>
        <sz val="10"/>
        <rFont val="宋体"/>
        <charset val="134"/>
      </rPr>
      <t>陈伟明广东省佛山市顺德区乐从镇上华村委会聚德坊二十九巷</t>
    </r>
    <r>
      <rPr>
        <sz val="10"/>
        <rFont val="Times New Roman"/>
        <charset val="134"/>
      </rPr>
      <t>12</t>
    </r>
    <r>
      <rPr>
        <sz val="10"/>
        <rFont val="宋体"/>
        <charset val="134"/>
      </rPr>
      <t>号</t>
    </r>
    <r>
      <rPr>
        <sz val="10"/>
        <rFont val="Times New Roman"/>
        <charset val="134"/>
      </rPr>
      <t>11</t>
    </r>
    <r>
      <rPr>
        <sz val="10"/>
        <rFont val="宋体"/>
        <charset val="134"/>
      </rPr>
      <t>千瓦分布式光伏发电项目</t>
    </r>
  </si>
  <si>
    <t>卢尔传</t>
  </si>
  <si>
    <r>
      <rPr>
        <sz val="10"/>
        <rFont val="宋体"/>
        <charset val="134"/>
      </rPr>
      <t>卢尔传广东省佛山市顺德区乐从镇水藤村东屯忠地巷横一巷</t>
    </r>
    <r>
      <rPr>
        <sz val="10"/>
        <rFont val="Times New Roman"/>
        <charset val="134"/>
      </rPr>
      <t>3</t>
    </r>
    <r>
      <rPr>
        <sz val="10"/>
        <rFont val="宋体"/>
        <charset val="134"/>
      </rPr>
      <t>号</t>
    </r>
    <r>
      <rPr>
        <sz val="10"/>
        <rFont val="Times New Roman"/>
        <charset val="134"/>
      </rPr>
      <t>7.7</t>
    </r>
    <r>
      <rPr>
        <sz val="10"/>
        <rFont val="宋体"/>
        <charset val="134"/>
      </rPr>
      <t>千瓦分布式光伏发电项目</t>
    </r>
  </si>
  <si>
    <t>梁润妹</t>
  </si>
  <si>
    <r>
      <rPr>
        <sz val="10"/>
        <rFont val="宋体"/>
        <charset val="134"/>
      </rPr>
      <t>梁润妹广东省佛山市顺德区乐从镇罗沙下街后街新村南四巷</t>
    </r>
    <r>
      <rPr>
        <sz val="10"/>
        <rFont val="Times New Roman"/>
        <charset val="134"/>
      </rPr>
      <t>5</t>
    </r>
    <r>
      <rPr>
        <sz val="10"/>
        <rFont val="宋体"/>
        <charset val="134"/>
      </rPr>
      <t>号</t>
    </r>
    <r>
      <rPr>
        <sz val="10"/>
        <rFont val="Times New Roman"/>
        <charset val="134"/>
      </rPr>
      <t>12.83</t>
    </r>
    <r>
      <rPr>
        <sz val="10"/>
        <rFont val="宋体"/>
        <charset val="134"/>
      </rPr>
      <t>千瓦分布式光伏发电项目</t>
    </r>
  </si>
  <si>
    <t>韦浩铭</t>
  </si>
  <si>
    <r>
      <rPr>
        <sz val="10"/>
        <rFont val="宋体"/>
        <charset val="134"/>
      </rPr>
      <t>韦浩铭广东省佛山市顺德区乐从镇路州村委会梁家大街</t>
    </r>
    <r>
      <rPr>
        <sz val="10"/>
        <rFont val="Times New Roman"/>
        <charset val="134"/>
      </rPr>
      <t>4</t>
    </r>
    <r>
      <rPr>
        <sz val="10"/>
        <rFont val="宋体"/>
        <charset val="134"/>
      </rPr>
      <t>号</t>
    </r>
    <r>
      <rPr>
        <sz val="10"/>
        <rFont val="Times New Roman"/>
        <charset val="134"/>
      </rPr>
      <t>13.68</t>
    </r>
    <r>
      <rPr>
        <sz val="10"/>
        <rFont val="宋体"/>
        <charset val="134"/>
      </rPr>
      <t>千瓦分布式光伏发电项目</t>
    </r>
  </si>
  <si>
    <r>
      <rPr>
        <sz val="10"/>
        <rFont val="宋体"/>
        <charset val="134"/>
      </rPr>
      <t>陈建名广东省佛山市顺德区乐从镇沙滘居委会南区鹿鸣坊六巷</t>
    </r>
    <r>
      <rPr>
        <sz val="10"/>
        <rFont val="Times New Roman"/>
        <charset val="134"/>
      </rPr>
      <t>10</t>
    </r>
    <r>
      <rPr>
        <sz val="10"/>
        <rFont val="宋体"/>
        <charset val="134"/>
      </rPr>
      <t>号</t>
    </r>
    <r>
      <rPr>
        <sz val="10"/>
        <rFont val="Times New Roman"/>
        <charset val="134"/>
      </rPr>
      <t>11</t>
    </r>
    <r>
      <rPr>
        <sz val="10"/>
        <rFont val="宋体"/>
        <charset val="134"/>
      </rPr>
      <t>千瓦分布式光伏发电项目</t>
    </r>
  </si>
  <si>
    <t>罗志生</t>
  </si>
  <si>
    <r>
      <rPr>
        <sz val="10"/>
        <rFont val="宋体"/>
        <charset val="134"/>
      </rPr>
      <t>罗志生广东省佛山市顺德区乐从镇罗沙村委会敬源三巷</t>
    </r>
    <r>
      <rPr>
        <sz val="10"/>
        <rFont val="Times New Roman"/>
        <charset val="134"/>
      </rPr>
      <t>2</t>
    </r>
    <r>
      <rPr>
        <sz val="10"/>
        <rFont val="宋体"/>
        <charset val="134"/>
      </rPr>
      <t>号</t>
    </r>
    <r>
      <rPr>
        <sz val="10"/>
        <rFont val="Times New Roman"/>
        <charset val="134"/>
      </rPr>
      <t>13.5</t>
    </r>
    <r>
      <rPr>
        <sz val="10"/>
        <rFont val="宋体"/>
        <charset val="134"/>
      </rPr>
      <t>千瓦分布式光伏发电项目</t>
    </r>
  </si>
  <si>
    <r>
      <rPr>
        <sz val="10"/>
        <rFont val="宋体"/>
        <charset val="134"/>
      </rPr>
      <t>梁锦波广东省佛山市顺德区乐从镇水藤藤乐新村一巷</t>
    </r>
    <r>
      <rPr>
        <sz val="10"/>
        <rFont val="Times New Roman"/>
        <charset val="134"/>
      </rPr>
      <t>10</t>
    </r>
    <r>
      <rPr>
        <sz val="10"/>
        <rFont val="宋体"/>
        <charset val="134"/>
      </rPr>
      <t>号</t>
    </r>
    <r>
      <rPr>
        <sz val="10"/>
        <rFont val="Times New Roman"/>
        <charset val="134"/>
      </rPr>
      <t>9.18</t>
    </r>
    <r>
      <rPr>
        <sz val="10"/>
        <rFont val="宋体"/>
        <charset val="134"/>
      </rPr>
      <t>千瓦分布式光伏发电项目</t>
    </r>
  </si>
  <si>
    <t>吴润玖</t>
  </si>
  <si>
    <r>
      <rPr>
        <sz val="10"/>
        <rFont val="宋体"/>
        <charset val="134"/>
      </rPr>
      <t>吴润玖佛山市顺德区勒流街道办事处新城社区居民委员会锦丰朝辉路一街</t>
    </r>
    <r>
      <rPr>
        <sz val="10"/>
        <rFont val="Times New Roman"/>
        <charset val="134"/>
      </rPr>
      <t>9</t>
    </r>
    <r>
      <rPr>
        <sz val="10"/>
        <rFont val="宋体"/>
        <charset val="134"/>
      </rPr>
      <t>号</t>
    </r>
    <r>
      <rPr>
        <sz val="10"/>
        <rFont val="Times New Roman"/>
        <charset val="134"/>
      </rPr>
      <t>21.94</t>
    </r>
    <r>
      <rPr>
        <sz val="10"/>
        <rFont val="宋体"/>
        <charset val="134"/>
      </rPr>
      <t>千瓦分布式光伏发电项目</t>
    </r>
  </si>
  <si>
    <t>冯瑞婵</t>
  </si>
  <si>
    <r>
      <rPr>
        <sz val="10"/>
        <rFont val="宋体"/>
        <charset val="134"/>
      </rPr>
      <t>冯瑞婵佛山市顺德区大良街道办事处古鉴村委会始平横街</t>
    </r>
    <r>
      <rPr>
        <sz val="10"/>
        <rFont val="Times New Roman"/>
        <charset val="134"/>
      </rPr>
      <t>14</t>
    </r>
    <r>
      <rPr>
        <sz val="10"/>
        <rFont val="宋体"/>
        <charset val="134"/>
      </rPr>
      <t>号</t>
    </r>
    <r>
      <rPr>
        <sz val="10"/>
        <rFont val="Times New Roman"/>
        <charset val="134"/>
      </rPr>
      <t>10.53</t>
    </r>
    <r>
      <rPr>
        <sz val="10"/>
        <rFont val="宋体"/>
        <charset val="134"/>
      </rPr>
      <t>千瓦分布式光伏发电项目</t>
    </r>
  </si>
  <si>
    <t>陈健全</t>
  </si>
  <si>
    <r>
      <rPr>
        <sz val="10"/>
        <rFont val="宋体"/>
        <charset val="134"/>
      </rPr>
      <t>陈健全北滘镇跃进中路英华街十五巷</t>
    </r>
    <r>
      <rPr>
        <sz val="10"/>
        <rFont val="Times New Roman"/>
        <charset val="134"/>
      </rPr>
      <t>1</t>
    </r>
    <r>
      <rPr>
        <sz val="10"/>
        <rFont val="宋体"/>
        <charset val="134"/>
      </rPr>
      <t>号</t>
    </r>
    <r>
      <rPr>
        <sz val="10"/>
        <rFont val="Times New Roman"/>
        <charset val="134"/>
      </rPr>
      <t>.</t>
    </r>
    <r>
      <rPr>
        <sz val="10"/>
        <rFont val="宋体"/>
        <charset val="134"/>
      </rPr>
      <t>济虹路</t>
    </r>
    <r>
      <rPr>
        <sz val="10"/>
        <rFont val="Times New Roman"/>
        <charset val="134"/>
      </rPr>
      <t>105</t>
    </r>
    <r>
      <rPr>
        <sz val="10"/>
        <rFont val="宋体"/>
        <charset val="134"/>
      </rPr>
      <t>号</t>
    </r>
    <r>
      <rPr>
        <sz val="10"/>
        <rFont val="Times New Roman"/>
        <charset val="134"/>
      </rPr>
      <t>7.7</t>
    </r>
    <r>
      <rPr>
        <sz val="10"/>
        <rFont val="宋体"/>
        <charset val="134"/>
      </rPr>
      <t>千瓦分布式光伏发电项目</t>
    </r>
  </si>
  <si>
    <t>卢文享</t>
  </si>
  <si>
    <r>
      <rPr>
        <sz val="10"/>
        <rFont val="宋体"/>
        <charset val="134"/>
      </rPr>
      <t>卢文享佛山市顺德区勒流街道众涌村委会社边一巷</t>
    </r>
    <r>
      <rPr>
        <sz val="10"/>
        <rFont val="Times New Roman"/>
        <charset val="134"/>
      </rPr>
      <t>18</t>
    </r>
    <r>
      <rPr>
        <sz val="10"/>
        <rFont val="宋体"/>
        <charset val="134"/>
      </rPr>
      <t>号</t>
    </r>
    <r>
      <rPr>
        <sz val="10"/>
        <rFont val="Times New Roman"/>
        <charset val="134"/>
      </rPr>
      <t>11.61</t>
    </r>
    <r>
      <rPr>
        <sz val="10"/>
        <rFont val="宋体"/>
        <charset val="134"/>
      </rPr>
      <t>千瓦分布式光伏发电项目</t>
    </r>
  </si>
  <si>
    <t>许展华</t>
  </si>
  <si>
    <r>
      <rPr>
        <sz val="10"/>
        <rFont val="宋体"/>
        <charset val="134"/>
      </rPr>
      <t>许展华佛山市顺德区大良街道办事处云桂路</t>
    </r>
    <r>
      <rPr>
        <sz val="10"/>
        <rFont val="Times New Roman"/>
        <charset val="134"/>
      </rPr>
      <t>12</t>
    </r>
    <r>
      <rPr>
        <sz val="10"/>
        <rFont val="宋体"/>
        <charset val="134"/>
      </rPr>
      <t>街</t>
    </r>
    <r>
      <rPr>
        <sz val="10"/>
        <rFont val="Times New Roman"/>
        <charset val="134"/>
      </rPr>
      <t>6</t>
    </r>
    <r>
      <rPr>
        <sz val="10"/>
        <rFont val="宋体"/>
        <charset val="134"/>
      </rPr>
      <t>巷</t>
    </r>
    <r>
      <rPr>
        <sz val="10"/>
        <rFont val="Times New Roman"/>
        <charset val="134"/>
      </rPr>
      <t>3</t>
    </r>
    <r>
      <rPr>
        <sz val="10"/>
        <rFont val="宋体"/>
        <charset val="134"/>
      </rPr>
      <t>号</t>
    </r>
    <r>
      <rPr>
        <sz val="10"/>
        <rFont val="Times New Roman"/>
        <charset val="134"/>
      </rPr>
      <t>7.56</t>
    </r>
    <r>
      <rPr>
        <sz val="10"/>
        <rFont val="宋体"/>
        <charset val="134"/>
      </rPr>
      <t>千瓦分布式光伏发电项目</t>
    </r>
  </si>
  <si>
    <t>岑国杨</t>
  </si>
  <si>
    <r>
      <rPr>
        <sz val="10"/>
        <rFont val="宋体"/>
        <charset val="134"/>
      </rPr>
      <t>岑国杨广东省佛山市顺德区乐从镇沙滘社区居民委员会北村峡水南街八巷</t>
    </r>
    <r>
      <rPr>
        <sz val="10"/>
        <rFont val="Times New Roman"/>
        <charset val="134"/>
      </rPr>
      <t>6</t>
    </r>
    <r>
      <rPr>
        <sz val="10"/>
        <rFont val="宋体"/>
        <charset val="134"/>
      </rPr>
      <t>号</t>
    </r>
    <r>
      <rPr>
        <sz val="10"/>
        <rFont val="Times New Roman"/>
        <charset val="134"/>
      </rPr>
      <t>10.08</t>
    </r>
    <r>
      <rPr>
        <sz val="10"/>
        <rFont val="宋体"/>
        <charset val="134"/>
      </rPr>
      <t>千瓦分布式光伏发电项目</t>
    </r>
  </si>
  <si>
    <t>李敏莹</t>
  </si>
  <si>
    <r>
      <rPr>
        <sz val="10"/>
        <rFont val="宋体"/>
        <charset val="134"/>
      </rPr>
      <t>李敏莹容桂红星狮山东路西山巷</t>
    </r>
    <r>
      <rPr>
        <sz val="10"/>
        <rFont val="Times New Roman"/>
        <charset val="134"/>
      </rPr>
      <t>2</t>
    </r>
    <r>
      <rPr>
        <sz val="10"/>
        <rFont val="宋体"/>
        <charset val="134"/>
      </rPr>
      <t>号</t>
    </r>
    <r>
      <rPr>
        <sz val="10"/>
        <rFont val="Times New Roman"/>
        <charset val="134"/>
      </rPr>
      <t>10</t>
    </r>
    <r>
      <rPr>
        <sz val="10"/>
        <rFont val="宋体"/>
        <charset val="134"/>
      </rPr>
      <t>千瓦分布式光伏发电项目</t>
    </r>
  </si>
  <si>
    <t>梁英林</t>
  </si>
  <si>
    <r>
      <rPr>
        <sz val="10"/>
        <rFont val="宋体"/>
        <charset val="134"/>
      </rPr>
      <t>梁英林容桂街道上南路上鹏巷</t>
    </r>
    <r>
      <rPr>
        <sz val="10"/>
        <rFont val="Times New Roman"/>
        <charset val="134"/>
      </rPr>
      <t>10</t>
    </r>
    <r>
      <rPr>
        <sz val="10"/>
        <rFont val="宋体"/>
        <charset val="134"/>
      </rPr>
      <t>号</t>
    </r>
    <r>
      <rPr>
        <sz val="10"/>
        <rFont val="Times New Roman"/>
        <charset val="134"/>
      </rPr>
      <t>9.8</t>
    </r>
    <r>
      <rPr>
        <sz val="10"/>
        <rFont val="宋体"/>
        <charset val="134"/>
      </rPr>
      <t>千瓦分布式光伏发电项目</t>
    </r>
  </si>
  <si>
    <t>吴应江</t>
  </si>
  <si>
    <r>
      <rPr>
        <sz val="10"/>
        <rFont val="宋体"/>
        <charset val="134"/>
      </rPr>
      <t>吴应江广东省佛山市顺德区乐从镇沙滘社区居民委员会南村牡伯里一巷</t>
    </r>
    <r>
      <rPr>
        <sz val="10"/>
        <rFont val="Times New Roman"/>
        <charset val="134"/>
      </rPr>
      <t>10</t>
    </r>
    <r>
      <rPr>
        <sz val="10"/>
        <rFont val="宋体"/>
        <charset val="134"/>
      </rPr>
      <t>号</t>
    </r>
    <r>
      <rPr>
        <sz val="10"/>
        <rFont val="Times New Roman"/>
        <charset val="134"/>
      </rPr>
      <t>10.08</t>
    </r>
    <r>
      <rPr>
        <sz val="10"/>
        <rFont val="宋体"/>
        <charset val="134"/>
      </rPr>
      <t>千瓦分布式光伏发电项目</t>
    </r>
  </si>
  <si>
    <t>谭兆章</t>
  </si>
  <si>
    <r>
      <rPr>
        <sz val="10"/>
        <rFont val="宋体"/>
        <charset val="134"/>
      </rPr>
      <t>谭兆章广东省佛山市顺德区伦教街道办事处常教社区居委会东宁一巷</t>
    </r>
    <r>
      <rPr>
        <sz val="10"/>
        <rFont val="Times New Roman"/>
        <charset val="134"/>
      </rPr>
      <t>16</t>
    </r>
    <r>
      <rPr>
        <sz val="10"/>
        <rFont val="宋体"/>
        <charset val="134"/>
      </rPr>
      <t>号</t>
    </r>
    <r>
      <rPr>
        <sz val="10"/>
        <rFont val="Times New Roman"/>
        <charset val="134"/>
      </rPr>
      <t>15.12</t>
    </r>
    <r>
      <rPr>
        <sz val="10"/>
        <rFont val="宋体"/>
        <charset val="134"/>
      </rPr>
      <t>千瓦分布式光伏发电项目</t>
    </r>
  </si>
  <si>
    <t>梁兆强</t>
  </si>
  <si>
    <r>
      <rPr>
        <sz val="10"/>
        <rFont val="宋体"/>
        <charset val="134"/>
      </rPr>
      <t>梁兆强龙江镇龙江社区居民委员会高滘路畔龙街</t>
    </r>
    <r>
      <rPr>
        <sz val="10"/>
        <rFont val="Times New Roman"/>
        <charset val="134"/>
      </rPr>
      <t>6</t>
    </r>
    <r>
      <rPr>
        <sz val="10"/>
        <rFont val="宋体"/>
        <charset val="134"/>
      </rPr>
      <t>号</t>
    </r>
    <r>
      <rPr>
        <sz val="10"/>
        <rFont val="Times New Roman"/>
        <charset val="134"/>
      </rPr>
      <t>10</t>
    </r>
    <r>
      <rPr>
        <sz val="10"/>
        <rFont val="宋体"/>
        <charset val="134"/>
      </rPr>
      <t>千瓦分布式光伏发电项目</t>
    </r>
  </si>
  <si>
    <t>梁庆元</t>
  </si>
  <si>
    <r>
      <rPr>
        <sz val="10"/>
        <rFont val="宋体"/>
        <charset val="134"/>
      </rPr>
      <t>梁庆元佛山市顺德区勒流街道龙眼村梁麦巷</t>
    </r>
    <r>
      <rPr>
        <sz val="10"/>
        <rFont val="Times New Roman"/>
        <charset val="134"/>
      </rPr>
      <t>9</t>
    </r>
    <r>
      <rPr>
        <sz val="10"/>
        <rFont val="宋体"/>
        <charset val="134"/>
      </rPr>
      <t>号</t>
    </r>
    <r>
      <rPr>
        <sz val="10"/>
        <rFont val="Times New Roman"/>
        <charset val="134"/>
      </rPr>
      <t>12.54</t>
    </r>
    <r>
      <rPr>
        <sz val="10"/>
        <rFont val="宋体"/>
        <charset val="134"/>
      </rPr>
      <t>千瓦分布式光伏发电项目</t>
    </r>
  </si>
  <si>
    <t>苏二仔</t>
  </si>
  <si>
    <r>
      <rPr>
        <sz val="10"/>
        <rFont val="宋体"/>
        <charset val="134"/>
      </rPr>
      <t>苏二仔佛山市顺德区勒流街道南水村委会南兴东路</t>
    </r>
    <r>
      <rPr>
        <sz val="10"/>
        <rFont val="Times New Roman"/>
        <charset val="134"/>
      </rPr>
      <t>5</t>
    </r>
    <r>
      <rPr>
        <sz val="10"/>
        <rFont val="宋体"/>
        <charset val="134"/>
      </rPr>
      <t>号</t>
    </r>
    <r>
      <rPr>
        <sz val="10"/>
        <rFont val="Times New Roman"/>
        <charset val="134"/>
      </rPr>
      <t>10.26</t>
    </r>
    <r>
      <rPr>
        <sz val="10"/>
        <rFont val="宋体"/>
        <charset val="134"/>
      </rPr>
      <t>千瓦分布式光伏发电项目</t>
    </r>
  </si>
  <si>
    <t>梁明方</t>
  </si>
  <si>
    <r>
      <rPr>
        <sz val="10"/>
        <rFont val="宋体"/>
        <charset val="134"/>
      </rPr>
      <t>梁明方广东省佛山市顺德区容桂容里利群路</t>
    </r>
    <r>
      <rPr>
        <sz val="10"/>
        <rFont val="Times New Roman"/>
        <charset val="134"/>
      </rPr>
      <t>32</t>
    </r>
    <r>
      <rPr>
        <sz val="10"/>
        <rFont val="宋体"/>
        <charset val="134"/>
      </rPr>
      <t>号</t>
    </r>
    <r>
      <rPr>
        <sz val="10"/>
        <rFont val="Times New Roman"/>
        <charset val="134"/>
      </rPr>
      <t>14</t>
    </r>
    <r>
      <rPr>
        <sz val="10"/>
        <rFont val="宋体"/>
        <charset val="134"/>
      </rPr>
      <t>千瓦分布式光伏发电项目</t>
    </r>
  </si>
  <si>
    <t>梁晓琳</t>
  </si>
  <si>
    <r>
      <rPr>
        <sz val="10"/>
        <rFont val="宋体"/>
        <charset val="134"/>
      </rPr>
      <t>梁晓琳佛山市顺德区勒流街道龙眼村委会梁麦巷</t>
    </r>
    <r>
      <rPr>
        <sz val="10"/>
        <rFont val="Times New Roman"/>
        <charset val="134"/>
      </rPr>
      <t>11</t>
    </r>
    <r>
      <rPr>
        <sz val="10"/>
        <rFont val="宋体"/>
        <charset val="134"/>
      </rPr>
      <t>号</t>
    </r>
    <r>
      <rPr>
        <sz val="10"/>
        <rFont val="Times New Roman"/>
        <charset val="134"/>
      </rPr>
      <t>19.66</t>
    </r>
    <r>
      <rPr>
        <sz val="10"/>
        <rFont val="宋体"/>
        <charset val="134"/>
      </rPr>
      <t>千瓦分布式光伏发电项目</t>
    </r>
  </si>
  <si>
    <t>吴杰雄</t>
  </si>
  <si>
    <r>
      <rPr>
        <sz val="10"/>
        <rFont val="宋体"/>
        <charset val="134"/>
      </rPr>
      <t>吴杰雄佛山市顺德区勒流街道龙眼村委会龙眼大道</t>
    </r>
    <r>
      <rPr>
        <sz val="10"/>
        <rFont val="Times New Roman"/>
        <charset val="134"/>
      </rPr>
      <t>29</t>
    </r>
    <r>
      <rPr>
        <sz val="10"/>
        <rFont val="宋体"/>
        <charset val="134"/>
      </rPr>
      <t>号</t>
    </r>
    <r>
      <rPr>
        <sz val="10"/>
        <rFont val="Times New Roman"/>
        <charset val="134"/>
      </rPr>
      <t>15.1</t>
    </r>
    <r>
      <rPr>
        <sz val="10"/>
        <rFont val="宋体"/>
        <charset val="134"/>
      </rPr>
      <t>千瓦分布式光伏发电项目</t>
    </r>
  </si>
  <si>
    <t>连焕鸣</t>
  </si>
  <si>
    <r>
      <rPr>
        <sz val="10"/>
        <rFont val="宋体"/>
        <charset val="134"/>
      </rPr>
      <t>连焕鸣佛山市顺德区勒流街道富裕村委会连新街</t>
    </r>
    <r>
      <rPr>
        <sz val="10"/>
        <rFont val="Times New Roman"/>
        <charset val="134"/>
      </rPr>
      <t>19</t>
    </r>
    <r>
      <rPr>
        <sz val="10"/>
        <rFont val="宋体"/>
        <charset val="134"/>
      </rPr>
      <t>号</t>
    </r>
    <r>
      <rPr>
        <sz val="10"/>
        <rFont val="Times New Roman"/>
        <charset val="134"/>
      </rPr>
      <t>31.32</t>
    </r>
    <r>
      <rPr>
        <sz val="10"/>
        <rFont val="宋体"/>
        <charset val="134"/>
      </rPr>
      <t>千瓦分布式光伏发电项目</t>
    </r>
  </si>
  <si>
    <r>
      <rPr>
        <sz val="10"/>
        <rFont val="宋体"/>
        <charset val="134"/>
      </rPr>
      <t>连焕鸣佛山市顺德区勒流街道富裕村委会快乐巷</t>
    </r>
    <r>
      <rPr>
        <sz val="10"/>
        <rFont val="Times New Roman"/>
        <charset val="134"/>
      </rPr>
      <t>3</t>
    </r>
    <r>
      <rPr>
        <sz val="10"/>
        <rFont val="宋体"/>
        <charset val="134"/>
      </rPr>
      <t>号</t>
    </r>
    <r>
      <rPr>
        <sz val="10"/>
        <rFont val="Times New Roman"/>
        <charset val="134"/>
      </rPr>
      <t>23.2</t>
    </r>
    <r>
      <rPr>
        <sz val="10"/>
        <rFont val="宋体"/>
        <charset val="134"/>
      </rPr>
      <t>千瓦分布式光伏发电项目</t>
    </r>
  </si>
  <si>
    <t>林锡荣</t>
  </si>
  <si>
    <r>
      <rPr>
        <sz val="10"/>
        <rFont val="宋体"/>
        <charset val="134"/>
      </rPr>
      <t>林锡荣佛山市顺德区大良范沙新村路南</t>
    </r>
    <r>
      <rPr>
        <sz val="10"/>
        <rFont val="Times New Roman"/>
        <charset val="134"/>
      </rPr>
      <t>7</t>
    </r>
    <r>
      <rPr>
        <sz val="10"/>
        <rFont val="宋体"/>
        <charset val="134"/>
      </rPr>
      <t>巷</t>
    </r>
    <r>
      <rPr>
        <sz val="10"/>
        <rFont val="Times New Roman"/>
        <charset val="134"/>
      </rPr>
      <t>10</t>
    </r>
    <r>
      <rPr>
        <sz val="10"/>
        <rFont val="宋体"/>
        <charset val="134"/>
      </rPr>
      <t>号</t>
    </r>
    <r>
      <rPr>
        <sz val="10"/>
        <rFont val="Times New Roman"/>
        <charset val="134"/>
      </rPr>
      <t>7</t>
    </r>
    <r>
      <rPr>
        <sz val="10"/>
        <rFont val="宋体"/>
        <charset val="134"/>
      </rPr>
      <t>千瓦分布式光伏发电项目</t>
    </r>
  </si>
  <si>
    <t>樊旺兴</t>
  </si>
  <si>
    <r>
      <rPr>
        <sz val="10"/>
        <rFont val="宋体"/>
        <charset val="134"/>
      </rPr>
      <t>樊旺兴广东省佛山市顺德区大良苏岗华海路</t>
    </r>
    <r>
      <rPr>
        <sz val="10"/>
        <rFont val="Times New Roman"/>
        <charset val="134"/>
      </rPr>
      <t>5</t>
    </r>
    <r>
      <rPr>
        <sz val="10"/>
        <rFont val="宋体"/>
        <charset val="134"/>
      </rPr>
      <t>街</t>
    </r>
    <r>
      <rPr>
        <sz val="10"/>
        <rFont val="Times New Roman"/>
        <charset val="134"/>
      </rPr>
      <t>4</t>
    </r>
    <r>
      <rPr>
        <sz val="10"/>
        <rFont val="宋体"/>
        <charset val="134"/>
      </rPr>
      <t>巷</t>
    </r>
    <r>
      <rPr>
        <sz val="10"/>
        <rFont val="Times New Roman"/>
        <charset val="134"/>
      </rPr>
      <t>13</t>
    </r>
    <r>
      <rPr>
        <sz val="10"/>
        <rFont val="宋体"/>
        <charset val="134"/>
      </rPr>
      <t>号</t>
    </r>
    <r>
      <rPr>
        <sz val="10"/>
        <rFont val="Times New Roman"/>
        <charset val="134"/>
      </rPr>
      <t>11</t>
    </r>
    <r>
      <rPr>
        <sz val="10"/>
        <rFont val="宋体"/>
        <charset val="134"/>
      </rPr>
      <t>千瓦分布式光伏发电项目</t>
    </r>
  </si>
  <si>
    <t>陆志豪</t>
  </si>
  <si>
    <r>
      <rPr>
        <sz val="10"/>
        <rFont val="宋体"/>
        <charset val="134"/>
      </rPr>
      <t>陆志豪广东省佛山市顺德区容桂四基竹山新村观云街二巷</t>
    </r>
    <r>
      <rPr>
        <sz val="10"/>
        <rFont val="Times New Roman"/>
        <charset val="134"/>
      </rPr>
      <t>12</t>
    </r>
    <r>
      <rPr>
        <sz val="10"/>
        <rFont val="宋体"/>
        <charset val="134"/>
      </rPr>
      <t>号</t>
    </r>
    <r>
      <rPr>
        <sz val="10"/>
        <rFont val="Times New Roman"/>
        <charset val="134"/>
      </rPr>
      <t>11.6</t>
    </r>
    <r>
      <rPr>
        <sz val="10"/>
        <rFont val="宋体"/>
        <charset val="134"/>
      </rPr>
      <t>千瓦分布式光伏发电项目</t>
    </r>
  </si>
  <si>
    <t>黄华辑</t>
  </si>
  <si>
    <r>
      <rPr>
        <sz val="10"/>
        <rFont val="宋体"/>
        <charset val="134"/>
      </rPr>
      <t>黄华辑容桂汇纺大街一横街</t>
    </r>
    <r>
      <rPr>
        <sz val="10"/>
        <rFont val="Times New Roman"/>
        <charset val="134"/>
      </rPr>
      <t>5</t>
    </r>
    <r>
      <rPr>
        <sz val="10"/>
        <rFont val="宋体"/>
        <charset val="134"/>
      </rPr>
      <t>号</t>
    </r>
    <r>
      <rPr>
        <sz val="10"/>
        <rFont val="Times New Roman"/>
        <charset val="134"/>
      </rPr>
      <t>10.44</t>
    </r>
    <r>
      <rPr>
        <sz val="10"/>
        <rFont val="宋体"/>
        <charset val="134"/>
      </rPr>
      <t>千瓦分布式光伏发电项目</t>
    </r>
  </si>
  <si>
    <t>邹彦镖</t>
  </si>
  <si>
    <r>
      <rPr>
        <sz val="10"/>
        <rFont val="宋体"/>
        <charset val="134"/>
      </rPr>
      <t>邹彦镖广东省佛山市顺德区大良街道办事处逢沙村固化宅基地</t>
    </r>
    <r>
      <rPr>
        <sz val="10"/>
        <rFont val="Times New Roman"/>
        <charset val="134"/>
      </rPr>
      <t>4-41-3-1</t>
    </r>
    <r>
      <rPr>
        <sz val="10"/>
        <rFont val="宋体"/>
        <charset val="134"/>
      </rPr>
      <t>号地</t>
    </r>
    <r>
      <rPr>
        <sz val="10"/>
        <rFont val="Times New Roman"/>
        <charset val="134"/>
      </rPr>
      <t>8.55</t>
    </r>
    <r>
      <rPr>
        <sz val="10"/>
        <rFont val="宋体"/>
        <charset val="134"/>
      </rPr>
      <t>千瓦分布式光伏发电项目</t>
    </r>
  </si>
  <si>
    <t>罗锡添</t>
  </si>
  <si>
    <r>
      <rPr>
        <sz val="10"/>
        <rFont val="宋体"/>
        <charset val="134"/>
      </rPr>
      <t>罗锡添佛山市顺德区大良街道逢沙村委会固化宅基地</t>
    </r>
    <r>
      <rPr>
        <sz val="10"/>
        <rFont val="Times New Roman"/>
        <charset val="134"/>
      </rPr>
      <t>7-07-4</t>
    </r>
    <r>
      <rPr>
        <sz val="10"/>
        <rFont val="宋体"/>
        <charset val="134"/>
      </rPr>
      <t>号地</t>
    </r>
    <r>
      <rPr>
        <sz val="10"/>
        <rFont val="Times New Roman"/>
        <charset val="134"/>
      </rPr>
      <t>7.02</t>
    </r>
    <r>
      <rPr>
        <sz val="10"/>
        <rFont val="宋体"/>
        <charset val="134"/>
      </rPr>
      <t>千瓦分布式光伏发电项目</t>
    </r>
  </si>
  <si>
    <r>
      <rPr>
        <sz val="10"/>
        <rFont val="宋体"/>
        <charset val="134"/>
      </rPr>
      <t>周作恩广东省佛山市顺德区苏岗新村苏龙街三巷</t>
    </r>
    <r>
      <rPr>
        <sz val="10"/>
        <rFont val="Times New Roman"/>
        <charset val="134"/>
      </rPr>
      <t>3</t>
    </r>
    <r>
      <rPr>
        <sz val="10"/>
        <rFont val="宋体"/>
        <charset val="134"/>
      </rPr>
      <t>号</t>
    </r>
    <r>
      <rPr>
        <sz val="10"/>
        <rFont val="Times New Roman"/>
        <charset val="134"/>
      </rPr>
      <t>7</t>
    </r>
    <r>
      <rPr>
        <sz val="10"/>
        <rFont val="宋体"/>
        <charset val="134"/>
      </rPr>
      <t>千瓦分布式光伏发电项目</t>
    </r>
  </si>
  <si>
    <t>卢建洪</t>
  </si>
  <si>
    <r>
      <rPr>
        <sz val="10"/>
        <rFont val="宋体"/>
        <charset val="134"/>
      </rPr>
      <t>卢建洪佛山市顺德区大良逢沙村委会固化宅基地</t>
    </r>
    <r>
      <rPr>
        <sz val="10"/>
        <rFont val="Times New Roman"/>
        <charset val="134"/>
      </rPr>
      <t>4-37-1</t>
    </r>
    <r>
      <rPr>
        <sz val="10"/>
        <rFont val="宋体"/>
        <charset val="134"/>
      </rPr>
      <t>号地</t>
    </r>
    <r>
      <rPr>
        <sz val="10"/>
        <rFont val="Times New Roman"/>
        <charset val="134"/>
      </rPr>
      <t>14</t>
    </r>
    <r>
      <rPr>
        <sz val="10"/>
        <rFont val="宋体"/>
        <charset val="134"/>
      </rPr>
      <t>千瓦分布式光伏发电项目</t>
    </r>
  </si>
  <si>
    <t>徐溶姗</t>
  </si>
  <si>
    <r>
      <rPr>
        <sz val="10"/>
        <rFont val="宋体"/>
        <charset val="134"/>
      </rPr>
      <t>徐溶姗广东省佛山市顺德区大良街道办事处大吉新吉街</t>
    </r>
    <r>
      <rPr>
        <sz val="10"/>
        <rFont val="Times New Roman"/>
        <charset val="134"/>
      </rPr>
      <t>2</t>
    </r>
    <r>
      <rPr>
        <sz val="10"/>
        <rFont val="宋体"/>
        <charset val="134"/>
      </rPr>
      <t>巷</t>
    </r>
    <r>
      <rPr>
        <sz val="10"/>
        <rFont val="Times New Roman"/>
        <charset val="134"/>
      </rPr>
      <t>3</t>
    </r>
    <r>
      <rPr>
        <sz val="10"/>
        <rFont val="宋体"/>
        <charset val="134"/>
      </rPr>
      <t>号</t>
    </r>
    <r>
      <rPr>
        <sz val="10"/>
        <rFont val="Times New Roman"/>
        <charset val="134"/>
      </rPr>
      <t>5.4</t>
    </r>
    <r>
      <rPr>
        <sz val="10"/>
        <rFont val="宋体"/>
        <charset val="134"/>
      </rPr>
      <t>千瓦分布式光伏发电项目</t>
    </r>
  </si>
  <si>
    <t>黄丽华</t>
  </si>
  <si>
    <r>
      <rPr>
        <sz val="10"/>
        <rFont val="宋体"/>
        <charset val="134"/>
      </rPr>
      <t>黄丽华广东省佛山市顺德区大良五沙顺宁路南</t>
    </r>
    <r>
      <rPr>
        <sz val="10"/>
        <rFont val="Times New Roman"/>
        <charset val="134"/>
      </rPr>
      <t>6</t>
    </r>
    <r>
      <rPr>
        <sz val="10"/>
        <rFont val="宋体"/>
        <charset val="134"/>
      </rPr>
      <t>街</t>
    </r>
    <r>
      <rPr>
        <sz val="10"/>
        <rFont val="Times New Roman"/>
        <charset val="134"/>
      </rPr>
      <t>5</t>
    </r>
    <r>
      <rPr>
        <sz val="10"/>
        <rFont val="宋体"/>
        <charset val="134"/>
      </rPr>
      <t>号</t>
    </r>
    <r>
      <rPr>
        <sz val="10"/>
        <rFont val="Times New Roman"/>
        <charset val="134"/>
      </rPr>
      <t>8</t>
    </r>
    <r>
      <rPr>
        <sz val="10"/>
        <rFont val="宋体"/>
        <charset val="134"/>
      </rPr>
      <t>千瓦分布式光伏发电项目</t>
    </r>
  </si>
  <si>
    <t>黄三妹</t>
  </si>
  <si>
    <r>
      <rPr>
        <sz val="10"/>
        <rFont val="宋体"/>
        <charset val="134"/>
      </rPr>
      <t>黄三妹佛山市顺德区大良街道办事处苏岗新村</t>
    </r>
    <r>
      <rPr>
        <sz val="10"/>
        <rFont val="Times New Roman"/>
        <charset val="134"/>
      </rPr>
      <t>6</t>
    </r>
    <r>
      <rPr>
        <sz val="10"/>
        <rFont val="宋体"/>
        <charset val="134"/>
      </rPr>
      <t>巷</t>
    </r>
    <r>
      <rPr>
        <sz val="10"/>
        <rFont val="Times New Roman"/>
        <charset val="134"/>
      </rPr>
      <t>9</t>
    </r>
    <r>
      <rPr>
        <sz val="10"/>
        <rFont val="宋体"/>
        <charset val="134"/>
      </rPr>
      <t>号</t>
    </r>
    <r>
      <rPr>
        <sz val="10"/>
        <rFont val="Times New Roman"/>
        <charset val="134"/>
      </rPr>
      <t>7.98</t>
    </r>
    <r>
      <rPr>
        <sz val="10"/>
        <rFont val="宋体"/>
        <charset val="134"/>
      </rPr>
      <t>千瓦分布式光伏发电项目</t>
    </r>
  </si>
  <si>
    <t>郭焕昌</t>
  </si>
  <si>
    <r>
      <rPr>
        <sz val="10"/>
        <rFont val="宋体"/>
        <charset val="134"/>
      </rPr>
      <t>郭焕昌佛山市顺德区大良街道逢沙村固化宅基地</t>
    </r>
    <r>
      <rPr>
        <sz val="10"/>
        <rFont val="Times New Roman"/>
        <charset val="134"/>
      </rPr>
      <t>3-04-4</t>
    </r>
    <r>
      <rPr>
        <sz val="10"/>
        <rFont val="宋体"/>
        <charset val="134"/>
      </rPr>
      <t>号地</t>
    </r>
    <r>
      <rPr>
        <sz val="10"/>
        <rFont val="Times New Roman"/>
        <charset val="134"/>
      </rPr>
      <t>7</t>
    </r>
    <r>
      <rPr>
        <sz val="10"/>
        <rFont val="宋体"/>
        <charset val="134"/>
      </rPr>
      <t>千瓦分布式光伏发电项目</t>
    </r>
  </si>
  <si>
    <t>吴树明</t>
  </si>
  <si>
    <r>
      <rPr>
        <sz val="10"/>
        <rFont val="宋体"/>
        <charset val="134"/>
      </rPr>
      <t>吴树明广东省佛山市顺德区大良街道逢沙村固化宅基地</t>
    </r>
    <r>
      <rPr>
        <sz val="10"/>
        <rFont val="Times New Roman"/>
        <charset val="134"/>
      </rPr>
      <t>8-06-5</t>
    </r>
    <r>
      <rPr>
        <sz val="10"/>
        <rFont val="宋体"/>
        <charset val="134"/>
      </rPr>
      <t>号地</t>
    </r>
    <r>
      <rPr>
        <sz val="10"/>
        <rFont val="Times New Roman"/>
        <charset val="134"/>
      </rPr>
      <t>4.4</t>
    </r>
    <r>
      <rPr>
        <sz val="10"/>
        <rFont val="宋体"/>
        <charset val="134"/>
      </rPr>
      <t>千瓦分布式光伏发电项目</t>
    </r>
  </si>
  <si>
    <t>董振学</t>
  </si>
  <si>
    <r>
      <rPr>
        <sz val="10"/>
        <rFont val="宋体"/>
        <charset val="134"/>
      </rPr>
      <t>董振学佛山市顺德区勒流街道大晚居委会同发大路一街</t>
    </r>
    <r>
      <rPr>
        <sz val="10"/>
        <rFont val="Times New Roman"/>
        <charset val="134"/>
      </rPr>
      <t>6</t>
    </r>
    <r>
      <rPr>
        <sz val="10"/>
        <rFont val="宋体"/>
        <charset val="134"/>
      </rPr>
      <t>号</t>
    </r>
    <r>
      <rPr>
        <sz val="10"/>
        <rFont val="Times New Roman"/>
        <charset val="134"/>
      </rPr>
      <t>10.14</t>
    </r>
    <r>
      <rPr>
        <sz val="10"/>
        <rFont val="宋体"/>
        <charset val="134"/>
      </rPr>
      <t>千瓦分布式光伏发电项目</t>
    </r>
  </si>
  <si>
    <t>罗少梅</t>
  </si>
  <si>
    <r>
      <rPr>
        <sz val="10"/>
        <rFont val="宋体"/>
        <charset val="134"/>
      </rPr>
      <t>罗少梅顺德区容桂东逸湾东岸水漾林庭</t>
    </r>
    <r>
      <rPr>
        <sz val="10"/>
        <rFont val="Times New Roman"/>
        <charset val="134"/>
      </rPr>
      <t>1</t>
    </r>
    <r>
      <rPr>
        <sz val="10"/>
        <rFont val="宋体"/>
        <charset val="134"/>
      </rPr>
      <t>区二街</t>
    </r>
    <r>
      <rPr>
        <sz val="10"/>
        <rFont val="Times New Roman"/>
        <charset val="134"/>
      </rPr>
      <t>17</t>
    </r>
    <r>
      <rPr>
        <sz val="10"/>
        <rFont val="宋体"/>
        <charset val="134"/>
      </rPr>
      <t>号</t>
    </r>
    <r>
      <rPr>
        <sz val="10"/>
        <rFont val="Times New Roman"/>
        <charset val="134"/>
      </rPr>
      <t>4</t>
    </r>
    <r>
      <rPr>
        <sz val="10"/>
        <rFont val="宋体"/>
        <charset val="134"/>
      </rPr>
      <t>千瓦分布式光伏发电项目</t>
    </r>
  </si>
  <si>
    <t>伍瑞清</t>
  </si>
  <si>
    <r>
      <rPr>
        <sz val="10"/>
        <rFont val="宋体"/>
        <charset val="134"/>
      </rPr>
      <t>伍瑞清广东省佛山市顺德区乐从镇沙滘社区居民委员会北村合水北街五巷</t>
    </r>
    <r>
      <rPr>
        <sz val="10"/>
        <rFont val="Times New Roman"/>
        <charset val="134"/>
      </rPr>
      <t>3</t>
    </r>
    <r>
      <rPr>
        <sz val="10"/>
        <rFont val="宋体"/>
        <charset val="134"/>
      </rPr>
      <t>号</t>
    </r>
    <r>
      <rPr>
        <sz val="10"/>
        <rFont val="Times New Roman"/>
        <charset val="134"/>
      </rPr>
      <t>10.64</t>
    </r>
    <r>
      <rPr>
        <sz val="10"/>
        <rFont val="宋体"/>
        <charset val="134"/>
      </rPr>
      <t>千瓦分布式光伏发电项目</t>
    </r>
  </si>
  <si>
    <t>何秀芝</t>
  </si>
  <si>
    <r>
      <rPr>
        <sz val="10"/>
        <rFont val="宋体"/>
        <charset val="134"/>
      </rPr>
      <t>何秀芝广东省佛山市顺德区乐从镇沙滘社区居民委员会北村合水聚星里大街二巷</t>
    </r>
    <r>
      <rPr>
        <sz val="10"/>
        <rFont val="Times New Roman"/>
        <charset val="134"/>
      </rPr>
      <t>4</t>
    </r>
    <r>
      <rPr>
        <sz val="10"/>
        <rFont val="宋体"/>
        <charset val="134"/>
      </rPr>
      <t>号</t>
    </r>
    <r>
      <rPr>
        <sz val="10"/>
        <rFont val="Times New Roman"/>
        <charset val="134"/>
      </rPr>
      <t>11.2</t>
    </r>
    <r>
      <rPr>
        <sz val="10"/>
        <rFont val="宋体"/>
        <charset val="134"/>
      </rPr>
      <t>千瓦分布式光伏发电项目</t>
    </r>
  </si>
  <si>
    <r>
      <rPr>
        <sz val="10"/>
        <rFont val="宋体"/>
        <charset val="134"/>
      </rPr>
      <t>何秀芝广东省佛山市顺德区乐从镇沙滘北村路口坊五巷</t>
    </r>
    <r>
      <rPr>
        <sz val="10"/>
        <rFont val="Times New Roman"/>
        <charset val="134"/>
      </rPr>
      <t>1</t>
    </r>
    <r>
      <rPr>
        <sz val="10"/>
        <rFont val="宋体"/>
        <charset val="134"/>
      </rPr>
      <t>号</t>
    </r>
    <r>
      <rPr>
        <sz val="10"/>
        <rFont val="Times New Roman"/>
        <charset val="134"/>
      </rPr>
      <t>9.24</t>
    </r>
    <r>
      <rPr>
        <sz val="10"/>
        <rFont val="宋体"/>
        <charset val="134"/>
      </rPr>
      <t>千瓦分布式光伏发电项目</t>
    </r>
  </si>
  <si>
    <t>黎洪妹</t>
  </si>
  <si>
    <r>
      <rPr>
        <sz val="10"/>
        <rFont val="宋体"/>
        <charset val="134"/>
      </rPr>
      <t>黎洪妹广东省佛山市顺德区乐从镇大罗村南便坊新区南</t>
    </r>
    <r>
      <rPr>
        <sz val="10"/>
        <rFont val="Times New Roman"/>
        <charset val="134"/>
      </rPr>
      <t>8</t>
    </r>
    <r>
      <rPr>
        <sz val="10"/>
        <rFont val="宋体"/>
        <charset val="134"/>
      </rPr>
      <t>号</t>
    </r>
    <r>
      <rPr>
        <sz val="10"/>
        <rFont val="Times New Roman"/>
        <charset val="134"/>
      </rPr>
      <t>5.04</t>
    </r>
    <r>
      <rPr>
        <sz val="10"/>
        <rFont val="宋体"/>
        <charset val="134"/>
      </rPr>
      <t>千瓦分布式光伏发电项目</t>
    </r>
  </si>
  <si>
    <t>陈瑞娥</t>
  </si>
  <si>
    <r>
      <rPr>
        <sz val="10"/>
        <rFont val="宋体"/>
        <charset val="134"/>
      </rPr>
      <t>陈瑞娥广东省佛山市顺德区乐从镇大墩村委会南区新村一街</t>
    </r>
    <r>
      <rPr>
        <sz val="10"/>
        <rFont val="Times New Roman"/>
        <charset val="134"/>
      </rPr>
      <t>4</t>
    </r>
    <r>
      <rPr>
        <sz val="10"/>
        <rFont val="宋体"/>
        <charset val="134"/>
      </rPr>
      <t>号</t>
    </r>
    <r>
      <rPr>
        <sz val="10"/>
        <rFont val="Times New Roman"/>
        <charset val="134"/>
      </rPr>
      <t>13.44</t>
    </r>
    <r>
      <rPr>
        <sz val="10"/>
        <rFont val="宋体"/>
        <charset val="134"/>
      </rPr>
      <t>千瓦分布式光伏发电项目</t>
    </r>
  </si>
  <si>
    <t>陈自奋</t>
  </si>
  <si>
    <r>
      <rPr>
        <sz val="10"/>
        <rFont val="宋体"/>
        <charset val="134"/>
      </rPr>
      <t>陈自奋顺德容桂新成街</t>
    </r>
    <r>
      <rPr>
        <sz val="10"/>
        <rFont val="Times New Roman"/>
        <charset val="134"/>
      </rPr>
      <t>14</t>
    </r>
    <r>
      <rPr>
        <sz val="10"/>
        <rFont val="宋体"/>
        <charset val="134"/>
      </rPr>
      <t>巷</t>
    </r>
    <r>
      <rPr>
        <sz val="10"/>
        <rFont val="Times New Roman"/>
        <charset val="134"/>
      </rPr>
      <t>1</t>
    </r>
    <r>
      <rPr>
        <sz val="10"/>
        <rFont val="宋体"/>
        <charset val="134"/>
      </rPr>
      <t>号</t>
    </r>
    <r>
      <rPr>
        <sz val="10"/>
        <rFont val="Times New Roman"/>
        <charset val="134"/>
      </rPr>
      <t>12.38</t>
    </r>
    <r>
      <rPr>
        <sz val="10"/>
        <rFont val="宋体"/>
        <charset val="134"/>
      </rPr>
      <t>千瓦分布式光伏发电项目</t>
    </r>
  </si>
  <si>
    <t>梁云展</t>
  </si>
  <si>
    <r>
      <rPr>
        <sz val="10"/>
        <rFont val="宋体"/>
        <charset val="134"/>
      </rPr>
      <t>梁云展佛山市顺德区杏坛镇光华村委会光华村良均中路</t>
    </r>
    <r>
      <rPr>
        <sz val="10"/>
        <rFont val="Times New Roman"/>
        <charset val="134"/>
      </rPr>
      <t>17</t>
    </r>
    <r>
      <rPr>
        <sz val="10"/>
        <rFont val="宋体"/>
        <charset val="134"/>
      </rPr>
      <t>号</t>
    </r>
    <r>
      <rPr>
        <sz val="10"/>
        <rFont val="Times New Roman"/>
        <charset val="134"/>
      </rPr>
      <t>20.9</t>
    </r>
    <r>
      <rPr>
        <sz val="10"/>
        <rFont val="宋体"/>
        <charset val="134"/>
      </rPr>
      <t>千瓦分布式光伏发电项目</t>
    </r>
  </si>
  <si>
    <t>梁坚林</t>
  </si>
  <si>
    <r>
      <rPr>
        <sz val="10"/>
        <rFont val="宋体"/>
        <charset val="134"/>
      </rPr>
      <t>梁坚林容桂穗香穗城路三街二巷</t>
    </r>
    <r>
      <rPr>
        <sz val="10"/>
        <rFont val="Times New Roman"/>
        <charset val="134"/>
      </rPr>
      <t>2</t>
    </r>
    <r>
      <rPr>
        <sz val="10"/>
        <rFont val="宋体"/>
        <charset val="134"/>
      </rPr>
      <t>号</t>
    </r>
    <r>
      <rPr>
        <sz val="10"/>
        <rFont val="Times New Roman"/>
        <charset val="134"/>
      </rPr>
      <t>13.2</t>
    </r>
    <r>
      <rPr>
        <sz val="10"/>
        <rFont val="宋体"/>
        <charset val="134"/>
      </rPr>
      <t>千瓦分布式光伏发电项目</t>
    </r>
  </si>
  <si>
    <t>冯杰锋</t>
  </si>
  <si>
    <r>
      <rPr>
        <sz val="10"/>
        <rFont val="宋体"/>
        <charset val="134"/>
      </rPr>
      <t>冯杰锋北滘镇北滘社区居民委员会福德路九巷</t>
    </r>
    <r>
      <rPr>
        <sz val="10"/>
        <rFont val="Times New Roman"/>
        <charset val="134"/>
      </rPr>
      <t>6</t>
    </r>
    <r>
      <rPr>
        <sz val="10"/>
        <rFont val="宋体"/>
        <charset val="134"/>
      </rPr>
      <t>号</t>
    </r>
    <r>
      <rPr>
        <sz val="10"/>
        <rFont val="Times New Roman"/>
        <charset val="134"/>
      </rPr>
      <t>7</t>
    </r>
    <r>
      <rPr>
        <sz val="10"/>
        <rFont val="宋体"/>
        <charset val="134"/>
      </rPr>
      <t>千瓦分布式光伏发电项目</t>
    </r>
  </si>
  <si>
    <t>洪永锋</t>
  </si>
  <si>
    <r>
      <rPr>
        <sz val="10"/>
        <rFont val="宋体"/>
        <charset val="134"/>
      </rPr>
      <t>洪永锋龙江镇龙江居委会高滘东成街</t>
    </r>
    <r>
      <rPr>
        <sz val="10"/>
        <rFont val="Times New Roman"/>
        <charset val="134"/>
      </rPr>
      <t>18</t>
    </r>
    <r>
      <rPr>
        <sz val="10"/>
        <rFont val="宋体"/>
        <charset val="134"/>
      </rPr>
      <t>号</t>
    </r>
    <r>
      <rPr>
        <sz val="10"/>
        <rFont val="Times New Roman"/>
        <charset val="134"/>
      </rPr>
      <t>11.275</t>
    </r>
    <r>
      <rPr>
        <sz val="10"/>
        <rFont val="宋体"/>
        <charset val="134"/>
      </rPr>
      <t>千瓦分布式光伏发电</t>
    </r>
  </si>
  <si>
    <t>郭干能</t>
  </si>
  <si>
    <r>
      <rPr>
        <sz val="10"/>
        <rFont val="宋体"/>
        <charset val="134"/>
      </rPr>
      <t>郭干能龙江镇龙山居委会龙山大道</t>
    </r>
    <r>
      <rPr>
        <sz val="10"/>
        <rFont val="Times New Roman"/>
        <charset val="134"/>
      </rPr>
      <t>125</t>
    </r>
    <r>
      <rPr>
        <sz val="10"/>
        <rFont val="宋体"/>
        <charset val="134"/>
      </rPr>
      <t>号</t>
    </r>
    <r>
      <rPr>
        <sz val="10"/>
        <rFont val="Times New Roman"/>
        <charset val="134"/>
      </rPr>
      <t>12.1</t>
    </r>
    <r>
      <rPr>
        <sz val="10"/>
        <rFont val="宋体"/>
        <charset val="134"/>
      </rPr>
      <t>千瓦分布式光伏发电项目</t>
    </r>
  </si>
  <si>
    <t>吴志亮</t>
  </si>
  <si>
    <r>
      <rPr>
        <sz val="10"/>
        <rFont val="宋体"/>
        <charset val="134"/>
      </rPr>
      <t>吴志亮龙江镇集北村民委员会建锋路建锋北街</t>
    </r>
    <r>
      <rPr>
        <sz val="10"/>
        <rFont val="Times New Roman"/>
        <charset val="134"/>
      </rPr>
      <t>9</t>
    </r>
    <r>
      <rPr>
        <sz val="10"/>
        <rFont val="宋体"/>
        <charset val="134"/>
      </rPr>
      <t>号</t>
    </r>
    <r>
      <rPr>
        <sz val="10"/>
        <rFont val="Times New Roman"/>
        <charset val="134"/>
      </rPr>
      <t>10.45</t>
    </r>
    <r>
      <rPr>
        <sz val="10"/>
        <rFont val="宋体"/>
        <charset val="134"/>
      </rPr>
      <t>千瓦分布式光伏发电项目</t>
    </r>
  </si>
  <si>
    <t>刘磊禧</t>
  </si>
  <si>
    <r>
      <rPr>
        <sz val="10"/>
        <rFont val="宋体"/>
        <charset val="134"/>
      </rPr>
      <t>刘磊禧龙江镇世埠社区居民委员会新坑路伏龙首第一巷</t>
    </r>
    <r>
      <rPr>
        <sz val="10"/>
        <rFont val="Times New Roman"/>
        <charset val="134"/>
      </rPr>
      <t>1</t>
    </r>
    <r>
      <rPr>
        <sz val="10"/>
        <rFont val="宋体"/>
        <charset val="134"/>
      </rPr>
      <t>号</t>
    </r>
    <r>
      <rPr>
        <sz val="10"/>
        <rFont val="Times New Roman"/>
        <charset val="134"/>
      </rPr>
      <t>15.125</t>
    </r>
    <r>
      <rPr>
        <sz val="10"/>
        <rFont val="宋体"/>
        <charset val="134"/>
      </rPr>
      <t>千瓦分布式光伏发电项目</t>
    </r>
  </si>
  <si>
    <t>陈雨华</t>
  </si>
  <si>
    <r>
      <rPr>
        <sz val="10"/>
        <rFont val="宋体"/>
        <charset val="134"/>
      </rPr>
      <t>陈雨华顺德区杏坛镇马齐社区居民委员会先锋二巷</t>
    </r>
    <r>
      <rPr>
        <sz val="10"/>
        <rFont val="Times New Roman"/>
        <charset val="134"/>
      </rPr>
      <t>6</t>
    </r>
    <r>
      <rPr>
        <sz val="10"/>
        <rFont val="宋体"/>
        <charset val="134"/>
      </rPr>
      <t>号</t>
    </r>
    <r>
      <rPr>
        <sz val="10"/>
        <rFont val="Times New Roman"/>
        <charset val="134"/>
      </rPr>
      <t>10</t>
    </r>
    <r>
      <rPr>
        <sz val="10"/>
        <rFont val="宋体"/>
        <charset val="134"/>
      </rPr>
      <t>千瓦分布式光伏发电项目</t>
    </r>
  </si>
  <si>
    <t>梁翠广</t>
  </si>
  <si>
    <r>
      <rPr>
        <sz val="10"/>
        <rFont val="宋体"/>
        <charset val="134"/>
      </rPr>
      <t>梁翠广广东省佛山市顺德区乐从镇大墩村庙后二街一巷</t>
    </r>
    <r>
      <rPr>
        <sz val="10"/>
        <rFont val="Times New Roman"/>
        <charset val="134"/>
      </rPr>
      <t>9</t>
    </r>
    <r>
      <rPr>
        <sz val="10"/>
        <rFont val="宋体"/>
        <charset val="134"/>
      </rPr>
      <t>号</t>
    </r>
    <r>
      <rPr>
        <sz val="10"/>
        <rFont val="Times New Roman"/>
        <charset val="134"/>
      </rPr>
      <t>17.71</t>
    </r>
    <r>
      <rPr>
        <sz val="10"/>
        <rFont val="宋体"/>
        <charset val="134"/>
      </rPr>
      <t>千瓦分布式光伏发电项目</t>
    </r>
  </si>
  <si>
    <t>梁翠荣</t>
  </si>
  <si>
    <r>
      <rPr>
        <sz val="10"/>
        <rFont val="宋体"/>
        <charset val="134"/>
      </rPr>
      <t>梁翠荣广东省佛山市顺德区乐从镇大墩村委会庙后三街一巷之二</t>
    </r>
    <r>
      <rPr>
        <sz val="10"/>
        <rFont val="Times New Roman"/>
        <charset val="134"/>
      </rPr>
      <t>3</t>
    </r>
    <r>
      <rPr>
        <sz val="10"/>
        <rFont val="宋体"/>
        <charset val="134"/>
      </rPr>
      <t>号</t>
    </r>
    <r>
      <rPr>
        <sz val="10"/>
        <rFont val="Times New Roman"/>
        <charset val="134"/>
      </rPr>
      <t>16.1</t>
    </r>
    <r>
      <rPr>
        <sz val="10"/>
        <rFont val="宋体"/>
        <charset val="134"/>
      </rPr>
      <t>千瓦分布式光伏发电项目</t>
    </r>
  </si>
  <si>
    <t>简三珠</t>
  </si>
  <si>
    <r>
      <rPr>
        <sz val="10"/>
        <rFont val="宋体"/>
        <charset val="134"/>
      </rPr>
      <t>简三珠顺德区容桂四基兴家路六巷</t>
    </r>
    <r>
      <rPr>
        <sz val="10"/>
        <rFont val="Times New Roman"/>
        <charset val="134"/>
      </rPr>
      <t>1</t>
    </r>
    <r>
      <rPr>
        <sz val="10"/>
        <rFont val="宋体"/>
        <charset val="134"/>
      </rPr>
      <t>号</t>
    </r>
    <r>
      <rPr>
        <sz val="10"/>
        <rFont val="Times New Roman"/>
        <charset val="134"/>
      </rPr>
      <t>6</t>
    </r>
    <r>
      <rPr>
        <sz val="10"/>
        <rFont val="宋体"/>
        <charset val="134"/>
      </rPr>
      <t>千瓦分布式光伏发电项目</t>
    </r>
  </si>
  <si>
    <t>刘暖谦</t>
  </si>
  <si>
    <r>
      <rPr>
        <sz val="10"/>
        <rFont val="宋体"/>
        <charset val="134"/>
      </rPr>
      <t>刘暖谦顺德区杏坛镇逢简村委会柏树街</t>
    </r>
    <r>
      <rPr>
        <sz val="10"/>
        <rFont val="Times New Roman"/>
        <charset val="134"/>
      </rPr>
      <t>9</t>
    </r>
    <r>
      <rPr>
        <sz val="10"/>
        <rFont val="宋体"/>
        <charset val="134"/>
      </rPr>
      <t>号</t>
    </r>
    <r>
      <rPr>
        <sz val="10"/>
        <rFont val="Times New Roman"/>
        <charset val="134"/>
      </rPr>
      <t>10</t>
    </r>
    <r>
      <rPr>
        <sz val="10"/>
        <rFont val="宋体"/>
        <charset val="134"/>
      </rPr>
      <t>千瓦分布式光伏发电项目</t>
    </r>
  </si>
  <si>
    <t>黎广星</t>
  </si>
  <si>
    <r>
      <rPr>
        <sz val="10"/>
        <rFont val="宋体"/>
        <charset val="134"/>
      </rPr>
      <t>黎广星容桂龙涌口接龙路接龙坊</t>
    </r>
    <r>
      <rPr>
        <sz val="10"/>
        <rFont val="Times New Roman"/>
        <charset val="134"/>
      </rPr>
      <t>58</t>
    </r>
    <r>
      <rPr>
        <sz val="10"/>
        <rFont val="宋体"/>
        <charset val="134"/>
      </rPr>
      <t>号</t>
    </r>
    <r>
      <rPr>
        <sz val="10"/>
        <rFont val="Times New Roman"/>
        <charset val="134"/>
      </rPr>
      <t>5.4</t>
    </r>
    <r>
      <rPr>
        <sz val="10"/>
        <rFont val="宋体"/>
        <charset val="134"/>
      </rPr>
      <t>千瓦分布式光伏发电项目</t>
    </r>
  </si>
  <si>
    <t>陈峥雄</t>
  </si>
  <si>
    <r>
      <rPr>
        <sz val="10"/>
        <rFont val="宋体"/>
        <charset val="134"/>
      </rPr>
      <t>陈峥雄顺德区容桂小黄圃居委会建业西路十七巷</t>
    </r>
    <r>
      <rPr>
        <sz val="10"/>
        <rFont val="Times New Roman"/>
        <charset val="134"/>
      </rPr>
      <t>1</t>
    </r>
    <r>
      <rPr>
        <sz val="10"/>
        <rFont val="宋体"/>
        <charset val="134"/>
      </rPr>
      <t>号</t>
    </r>
    <r>
      <rPr>
        <sz val="10"/>
        <rFont val="Times New Roman"/>
        <charset val="134"/>
      </rPr>
      <t>11</t>
    </r>
    <r>
      <rPr>
        <sz val="10"/>
        <rFont val="宋体"/>
        <charset val="134"/>
      </rPr>
      <t>千瓦分布式光伏发电项目</t>
    </r>
  </si>
  <si>
    <t>冼桂祥</t>
  </si>
  <si>
    <r>
      <rPr>
        <sz val="10"/>
        <rFont val="宋体"/>
        <charset val="134"/>
      </rPr>
      <t>冼桂祥容桂华口天九南路天九南坊</t>
    </r>
    <r>
      <rPr>
        <sz val="10"/>
        <rFont val="Times New Roman"/>
        <charset val="134"/>
      </rPr>
      <t>59</t>
    </r>
    <r>
      <rPr>
        <sz val="10"/>
        <rFont val="宋体"/>
        <charset val="134"/>
      </rPr>
      <t>号</t>
    </r>
    <r>
      <rPr>
        <sz val="10"/>
        <rFont val="Times New Roman"/>
        <charset val="134"/>
      </rPr>
      <t>9.9</t>
    </r>
    <r>
      <rPr>
        <sz val="10"/>
        <rFont val="宋体"/>
        <charset val="134"/>
      </rPr>
      <t>千瓦分布式光伏发电项目</t>
    </r>
  </si>
  <si>
    <t>李国勋</t>
  </si>
  <si>
    <r>
      <rPr>
        <sz val="10"/>
        <rFont val="宋体"/>
        <charset val="134"/>
      </rPr>
      <t>李国勋顺德区容桂业胜路一巷</t>
    </r>
    <r>
      <rPr>
        <sz val="10"/>
        <rFont val="Times New Roman"/>
        <charset val="134"/>
      </rPr>
      <t>13</t>
    </r>
    <r>
      <rPr>
        <sz val="10"/>
        <rFont val="宋体"/>
        <charset val="134"/>
      </rPr>
      <t>号</t>
    </r>
    <r>
      <rPr>
        <sz val="10"/>
        <rFont val="Times New Roman"/>
        <charset val="134"/>
      </rPr>
      <t>5</t>
    </r>
    <r>
      <rPr>
        <sz val="10"/>
        <rFont val="宋体"/>
        <charset val="134"/>
      </rPr>
      <t>千瓦分布式光伏发电项目</t>
    </r>
  </si>
  <si>
    <t>曾添伦</t>
  </si>
  <si>
    <r>
      <rPr>
        <sz val="10"/>
        <rFont val="宋体"/>
        <charset val="134"/>
      </rPr>
      <t>曾添伦广东省佛山市顺德区容桂海尾居委会金纺路</t>
    </r>
    <r>
      <rPr>
        <sz val="10"/>
        <rFont val="Times New Roman"/>
        <charset val="134"/>
      </rPr>
      <t>20</t>
    </r>
    <r>
      <rPr>
        <sz val="10"/>
        <rFont val="宋体"/>
        <charset val="134"/>
      </rPr>
      <t>号</t>
    </r>
    <r>
      <rPr>
        <sz val="10"/>
        <rFont val="Times New Roman"/>
        <charset val="134"/>
      </rPr>
      <t>8</t>
    </r>
    <r>
      <rPr>
        <sz val="10"/>
        <rFont val="宋体"/>
        <charset val="134"/>
      </rPr>
      <t>千瓦分布式光伏发电项目</t>
    </r>
  </si>
  <si>
    <t>赵露荣</t>
  </si>
  <si>
    <r>
      <rPr>
        <sz val="10"/>
        <rFont val="宋体"/>
        <charset val="134"/>
      </rPr>
      <t>赵露荣容桂龙涌口接龙路接龙坊</t>
    </r>
    <r>
      <rPr>
        <sz val="10"/>
        <rFont val="Times New Roman"/>
        <charset val="134"/>
      </rPr>
      <t>59</t>
    </r>
    <r>
      <rPr>
        <sz val="10"/>
        <rFont val="宋体"/>
        <charset val="134"/>
      </rPr>
      <t>号</t>
    </r>
    <r>
      <rPr>
        <sz val="10"/>
        <rFont val="Times New Roman"/>
        <charset val="134"/>
      </rPr>
      <t>7</t>
    </r>
    <r>
      <rPr>
        <sz val="10"/>
        <rFont val="宋体"/>
        <charset val="134"/>
      </rPr>
      <t>千瓦分布式光伏发电项目</t>
    </r>
  </si>
  <si>
    <t>李明堂</t>
  </si>
  <si>
    <r>
      <rPr>
        <sz val="10"/>
        <rFont val="宋体"/>
        <charset val="134"/>
      </rPr>
      <t>李明堂容桂马冈居委会马北新圩街五巷</t>
    </r>
    <r>
      <rPr>
        <sz val="10"/>
        <rFont val="Times New Roman"/>
        <charset val="134"/>
      </rPr>
      <t>1</t>
    </r>
    <r>
      <rPr>
        <sz val="10"/>
        <rFont val="宋体"/>
        <charset val="134"/>
      </rPr>
      <t>号</t>
    </r>
    <r>
      <rPr>
        <sz val="10"/>
        <rFont val="Times New Roman"/>
        <charset val="134"/>
      </rPr>
      <t>11</t>
    </r>
    <r>
      <rPr>
        <sz val="10"/>
        <rFont val="宋体"/>
        <charset val="134"/>
      </rPr>
      <t>千瓦分布式光伏发电项目</t>
    </r>
  </si>
  <si>
    <t>林锦崧</t>
  </si>
  <si>
    <r>
      <rPr>
        <sz val="10"/>
        <rFont val="宋体"/>
        <charset val="134"/>
      </rPr>
      <t>林锦崧广东省佛山市顺德区容桂幸福自然新区桂安路十七街</t>
    </r>
    <r>
      <rPr>
        <sz val="10"/>
        <rFont val="Times New Roman"/>
        <charset val="134"/>
      </rPr>
      <t>10</t>
    </r>
    <r>
      <rPr>
        <sz val="10"/>
        <rFont val="宋体"/>
        <charset val="134"/>
      </rPr>
      <t>号</t>
    </r>
    <r>
      <rPr>
        <sz val="10"/>
        <rFont val="Times New Roman"/>
        <charset val="134"/>
      </rPr>
      <t>8</t>
    </r>
    <r>
      <rPr>
        <sz val="10"/>
        <rFont val="宋体"/>
        <charset val="134"/>
      </rPr>
      <t>千瓦分布式光伏发电项目</t>
    </r>
  </si>
  <si>
    <t>潘秀始</t>
  </si>
  <si>
    <r>
      <rPr>
        <sz val="10"/>
        <rFont val="宋体"/>
        <charset val="134"/>
      </rPr>
      <t>潘秀始容桂高黎居委会英宝路一街三巷</t>
    </r>
    <r>
      <rPr>
        <sz val="10"/>
        <rFont val="Times New Roman"/>
        <charset val="134"/>
      </rPr>
      <t>9</t>
    </r>
    <r>
      <rPr>
        <sz val="10"/>
        <rFont val="宋体"/>
        <charset val="134"/>
      </rPr>
      <t>号</t>
    </r>
    <r>
      <rPr>
        <sz val="10"/>
        <rFont val="Times New Roman"/>
        <charset val="134"/>
      </rPr>
      <t>5</t>
    </r>
    <r>
      <rPr>
        <sz val="10"/>
        <rFont val="宋体"/>
        <charset val="134"/>
      </rPr>
      <t>千瓦分布式光伏发电项目</t>
    </r>
  </si>
  <si>
    <t>梁东贤</t>
  </si>
  <si>
    <r>
      <rPr>
        <sz val="10"/>
        <rFont val="宋体"/>
        <charset val="134"/>
      </rPr>
      <t>梁东贤顺德区容桂荣兴东路</t>
    </r>
    <r>
      <rPr>
        <sz val="10"/>
        <rFont val="Times New Roman"/>
        <charset val="134"/>
      </rPr>
      <t>3</t>
    </r>
    <r>
      <rPr>
        <sz val="10"/>
        <rFont val="宋体"/>
        <charset val="134"/>
      </rPr>
      <t>巷</t>
    </r>
    <r>
      <rPr>
        <sz val="10"/>
        <rFont val="Times New Roman"/>
        <charset val="134"/>
      </rPr>
      <t>3</t>
    </r>
    <r>
      <rPr>
        <sz val="10"/>
        <rFont val="宋体"/>
        <charset val="134"/>
      </rPr>
      <t>号</t>
    </r>
    <r>
      <rPr>
        <sz val="10"/>
        <rFont val="Times New Roman"/>
        <charset val="134"/>
      </rPr>
      <t>7</t>
    </r>
    <r>
      <rPr>
        <sz val="10"/>
        <rFont val="宋体"/>
        <charset val="134"/>
      </rPr>
      <t>千瓦分布式光伏发电项目</t>
    </r>
  </si>
  <si>
    <t>刘少玲</t>
  </si>
  <si>
    <r>
      <rPr>
        <sz val="10"/>
        <rFont val="宋体"/>
        <charset val="134"/>
      </rPr>
      <t>刘少玲容桂大福基居委会福胜东路</t>
    </r>
    <r>
      <rPr>
        <sz val="10"/>
        <rFont val="Times New Roman"/>
        <charset val="134"/>
      </rPr>
      <t>13</t>
    </r>
    <r>
      <rPr>
        <sz val="10"/>
        <rFont val="宋体"/>
        <charset val="134"/>
      </rPr>
      <t>号</t>
    </r>
    <r>
      <rPr>
        <sz val="10"/>
        <rFont val="Times New Roman"/>
        <charset val="134"/>
      </rPr>
      <t>5.6</t>
    </r>
    <r>
      <rPr>
        <sz val="10"/>
        <rFont val="宋体"/>
        <charset val="134"/>
      </rPr>
      <t>千瓦分布式光伏发电项目</t>
    </r>
  </si>
  <si>
    <t>梁旺娣</t>
  </si>
  <si>
    <r>
      <rPr>
        <sz val="10"/>
        <rFont val="宋体"/>
        <charset val="134"/>
      </rPr>
      <t>梁旺娣顺德区容桂高黎荣安北路</t>
    </r>
    <r>
      <rPr>
        <sz val="10"/>
        <rFont val="Times New Roman"/>
        <charset val="134"/>
      </rPr>
      <t>9</t>
    </r>
    <r>
      <rPr>
        <sz val="10"/>
        <rFont val="宋体"/>
        <charset val="134"/>
      </rPr>
      <t>巷</t>
    </r>
    <r>
      <rPr>
        <sz val="10"/>
        <rFont val="Times New Roman"/>
        <charset val="134"/>
      </rPr>
      <t>12</t>
    </r>
    <r>
      <rPr>
        <sz val="10"/>
        <rFont val="宋体"/>
        <charset val="134"/>
      </rPr>
      <t>号</t>
    </r>
    <r>
      <rPr>
        <sz val="10"/>
        <rFont val="Times New Roman"/>
        <charset val="134"/>
      </rPr>
      <t>10.8</t>
    </r>
    <r>
      <rPr>
        <sz val="10"/>
        <rFont val="宋体"/>
        <charset val="134"/>
      </rPr>
      <t>千瓦分布式光伏发电项目</t>
    </r>
  </si>
  <si>
    <t>梁志元</t>
  </si>
  <si>
    <r>
      <rPr>
        <sz val="10"/>
        <rFont val="宋体"/>
        <charset val="134"/>
      </rPr>
      <t>梁志元顺德区容桂红星全胜新路</t>
    </r>
    <r>
      <rPr>
        <sz val="10"/>
        <rFont val="Times New Roman"/>
        <charset val="134"/>
      </rPr>
      <t>5</t>
    </r>
    <r>
      <rPr>
        <sz val="10"/>
        <rFont val="宋体"/>
        <charset val="134"/>
      </rPr>
      <t>街</t>
    </r>
    <r>
      <rPr>
        <sz val="10"/>
        <rFont val="Times New Roman"/>
        <charset val="134"/>
      </rPr>
      <t>1</t>
    </r>
    <r>
      <rPr>
        <sz val="10"/>
        <rFont val="宋体"/>
        <charset val="134"/>
      </rPr>
      <t>号</t>
    </r>
    <r>
      <rPr>
        <sz val="10"/>
        <rFont val="Times New Roman"/>
        <charset val="134"/>
      </rPr>
      <t>5.6</t>
    </r>
    <r>
      <rPr>
        <sz val="10"/>
        <rFont val="宋体"/>
        <charset val="134"/>
      </rPr>
      <t>千瓦分布式光伏发电项目</t>
    </r>
  </si>
  <si>
    <t>姚继棠</t>
  </si>
  <si>
    <r>
      <rPr>
        <sz val="10"/>
        <rFont val="宋体"/>
        <charset val="134"/>
      </rPr>
      <t>姚继棠佛山市顺德区北滘镇马龙何家坊</t>
    </r>
    <r>
      <rPr>
        <sz val="10"/>
        <rFont val="Times New Roman"/>
        <charset val="134"/>
      </rPr>
      <t>17</t>
    </r>
    <r>
      <rPr>
        <sz val="10"/>
        <rFont val="宋体"/>
        <charset val="134"/>
      </rPr>
      <t>号</t>
    </r>
    <r>
      <rPr>
        <sz val="10"/>
        <rFont val="Times New Roman"/>
        <charset val="134"/>
      </rPr>
      <t>5</t>
    </r>
    <r>
      <rPr>
        <sz val="10"/>
        <rFont val="宋体"/>
        <charset val="134"/>
      </rPr>
      <t>千瓦分布式光伏发电项目</t>
    </r>
  </si>
  <si>
    <t>陈颖榴</t>
  </si>
  <si>
    <r>
      <rPr>
        <sz val="10"/>
        <rFont val="宋体"/>
        <charset val="134"/>
      </rPr>
      <t>陈颖榴广东省佛山市顺德区容桂街道办事处四基竹云街</t>
    </r>
    <r>
      <rPr>
        <sz val="10"/>
        <rFont val="Times New Roman"/>
        <charset val="134"/>
      </rPr>
      <t>1</t>
    </r>
    <r>
      <rPr>
        <sz val="10"/>
        <rFont val="宋体"/>
        <charset val="134"/>
      </rPr>
      <t>号</t>
    </r>
    <r>
      <rPr>
        <sz val="10"/>
        <rFont val="Times New Roman"/>
        <charset val="134"/>
      </rPr>
      <t>5.67</t>
    </r>
    <r>
      <rPr>
        <sz val="10"/>
        <rFont val="宋体"/>
        <charset val="134"/>
      </rPr>
      <t>千瓦分布式光伏发电项目</t>
    </r>
  </si>
  <si>
    <t>关荣佳</t>
  </si>
  <si>
    <r>
      <rPr>
        <sz val="10"/>
        <rFont val="宋体"/>
        <charset val="134"/>
      </rPr>
      <t>关荣佳容桂街道办事处小黄圃社区居委会外环路小黄圃路段</t>
    </r>
    <r>
      <rPr>
        <sz val="10"/>
        <rFont val="Times New Roman"/>
        <charset val="134"/>
      </rPr>
      <t>38</t>
    </r>
    <r>
      <rPr>
        <sz val="10"/>
        <rFont val="宋体"/>
        <charset val="134"/>
      </rPr>
      <t>号东逸湾四期紫晖园</t>
    </r>
    <r>
      <rPr>
        <sz val="10"/>
        <rFont val="Times New Roman"/>
        <charset val="134"/>
      </rPr>
      <t>3</t>
    </r>
    <r>
      <rPr>
        <sz val="10"/>
        <rFont val="宋体"/>
        <charset val="134"/>
      </rPr>
      <t>街</t>
    </r>
    <r>
      <rPr>
        <sz val="10"/>
        <rFont val="Times New Roman"/>
        <charset val="134"/>
      </rPr>
      <t>18</t>
    </r>
    <r>
      <rPr>
        <sz val="10"/>
        <rFont val="宋体"/>
        <charset val="134"/>
      </rPr>
      <t>号</t>
    </r>
    <r>
      <rPr>
        <sz val="10"/>
        <rFont val="Times New Roman"/>
        <charset val="134"/>
      </rPr>
      <t>20</t>
    </r>
    <r>
      <rPr>
        <sz val="10"/>
        <rFont val="宋体"/>
        <charset val="134"/>
      </rPr>
      <t>千瓦分布式光伏发电项目</t>
    </r>
  </si>
  <si>
    <t>何祖康</t>
  </si>
  <si>
    <r>
      <rPr>
        <sz val="10"/>
        <rFont val="宋体"/>
        <charset val="134"/>
      </rPr>
      <t>何祖康广东省佛山市顺德区容桂海尾广胜路五街</t>
    </r>
    <r>
      <rPr>
        <sz val="10"/>
        <rFont val="Times New Roman"/>
        <charset val="134"/>
      </rPr>
      <t>4</t>
    </r>
    <r>
      <rPr>
        <sz val="10"/>
        <rFont val="宋体"/>
        <charset val="134"/>
      </rPr>
      <t>号</t>
    </r>
    <r>
      <rPr>
        <sz val="10"/>
        <rFont val="Times New Roman"/>
        <charset val="134"/>
      </rPr>
      <t>5</t>
    </r>
    <r>
      <rPr>
        <sz val="10"/>
        <rFont val="宋体"/>
        <charset val="134"/>
      </rPr>
      <t>千瓦分布式光伏发电项目</t>
    </r>
  </si>
  <si>
    <t>陈军娥</t>
  </si>
  <si>
    <r>
      <rPr>
        <sz val="10"/>
        <rFont val="宋体"/>
        <charset val="134"/>
      </rPr>
      <t>陈军娥顺德区容桂街道办事处细滘社区居委会细滘路</t>
    </r>
    <r>
      <rPr>
        <sz val="10"/>
        <rFont val="Times New Roman"/>
        <charset val="134"/>
      </rPr>
      <t>33</t>
    </r>
    <r>
      <rPr>
        <sz val="10"/>
        <rFont val="宋体"/>
        <charset val="134"/>
      </rPr>
      <t>号</t>
    </r>
    <r>
      <rPr>
        <sz val="10"/>
        <rFont val="Times New Roman"/>
        <charset val="134"/>
      </rPr>
      <t>20</t>
    </r>
    <r>
      <rPr>
        <sz val="10"/>
        <rFont val="宋体"/>
        <charset val="134"/>
      </rPr>
      <t>千瓦分布式光伏发电项目</t>
    </r>
  </si>
  <si>
    <t>黄敦齐</t>
  </si>
  <si>
    <r>
      <rPr>
        <sz val="10"/>
        <rFont val="宋体"/>
        <charset val="134"/>
      </rPr>
      <t>黄敦齐顺德区容桂乐民路</t>
    </r>
    <r>
      <rPr>
        <sz val="10"/>
        <rFont val="Times New Roman"/>
        <charset val="134"/>
      </rPr>
      <t>3</t>
    </r>
    <r>
      <rPr>
        <sz val="10"/>
        <rFont val="宋体"/>
        <charset val="134"/>
      </rPr>
      <t>号</t>
    </r>
    <r>
      <rPr>
        <sz val="10"/>
        <rFont val="Times New Roman"/>
        <charset val="134"/>
      </rPr>
      <t>12</t>
    </r>
    <r>
      <rPr>
        <sz val="10"/>
        <rFont val="宋体"/>
        <charset val="134"/>
      </rPr>
      <t>千瓦分布式光伏发电项目</t>
    </r>
  </si>
  <si>
    <t>郭建斌</t>
  </si>
  <si>
    <r>
      <rPr>
        <sz val="10"/>
        <rFont val="宋体"/>
        <charset val="134"/>
      </rPr>
      <t>郭建斌顺德容桂小黄圃建基路十四巷</t>
    </r>
    <r>
      <rPr>
        <sz val="10"/>
        <rFont val="Times New Roman"/>
        <charset val="134"/>
      </rPr>
      <t>4</t>
    </r>
    <r>
      <rPr>
        <sz val="10"/>
        <rFont val="宋体"/>
        <charset val="134"/>
      </rPr>
      <t>号</t>
    </r>
    <r>
      <rPr>
        <sz val="10"/>
        <rFont val="Times New Roman"/>
        <charset val="134"/>
      </rPr>
      <t>8</t>
    </r>
    <r>
      <rPr>
        <sz val="10"/>
        <rFont val="宋体"/>
        <charset val="134"/>
      </rPr>
      <t>千瓦分布式光伏发电项目</t>
    </r>
  </si>
  <si>
    <t>何智伟</t>
  </si>
  <si>
    <r>
      <rPr>
        <sz val="10"/>
        <rFont val="宋体"/>
        <charset val="134"/>
      </rPr>
      <t>何智伟广东省佛山市顺德区容桂街道办事处红星社区居民委员会禄安路六巷</t>
    </r>
    <r>
      <rPr>
        <sz val="10"/>
        <rFont val="Times New Roman"/>
        <charset val="134"/>
      </rPr>
      <t>6</t>
    </r>
    <r>
      <rPr>
        <sz val="10"/>
        <rFont val="宋体"/>
        <charset val="134"/>
      </rPr>
      <t>号</t>
    </r>
    <r>
      <rPr>
        <sz val="10"/>
        <rFont val="Times New Roman"/>
        <charset val="134"/>
      </rPr>
      <t>8</t>
    </r>
    <r>
      <rPr>
        <sz val="10"/>
        <rFont val="宋体"/>
        <charset val="134"/>
      </rPr>
      <t>千瓦分布式光伏发电项目</t>
    </r>
  </si>
  <si>
    <t>朱展华</t>
  </si>
  <si>
    <r>
      <rPr>
        <sz val="10"/>
        <rFont val="宋体"/>
        <charset val="134"/>
      </rPr>
      <t>朱展华广东省佛山市顺德区容桂穗香居委会穗城新区穗福西路</t>
    </r>
    <r>
      <rPr>
        <sz val="10"/>
        <rFont val="Times New Roman"/>
        <charset val="134"/>
      </rPr>
      <t>5</t>
    </r>
    <r>
      <rPr>
        <sz val="10"/>
        <rFont val="宋体"/>
        <charset val="134"/>
      </rPr>
      <t>号</t>
    </r>
    <r>
      <rPr>
        <sz val="10"/>
        <rFont val="Times New Roman"/>
        <charset val="134"/>
      </rPr>
      <t>4.13</t>
    </r>
    <r>
      <rPr>
        <sz val="10"/>
        <rFont val="宋体"/>
        <charset val="134"/>
      </rPr>
      <t>千瓦分布式光伏发电项目</t>
    </r>
  </si>
  <si>
    <t>叶广维</t>
  </si>
  <si>
    <r>
      <rPr>
        <sz val="10"/>
        <rFont val="宋体"/>
        <charset val="134"/>
      </rPr>
      <t>叶广维龙江镇沙富村民委员会村头大街大坑巷</t>
    </r>
    <r>
      <rPr>
        <sz val="10"/>
        <rFont val="Times New Roman"/>
        <charset val="134"/>
      </rPr>
      <t>5</t>
    </r>
    <r>
      <rPr>
        <sz val="10"/>
        <rFont val="宋体"/>
        <charset val="134"/>
      </rPr>
      <t>号</t>
    </r>
    <r>
      <rPr>
        <sz val="10"/>
        <rFont val="Times New Roman"/>
        <charset val="134"/>
      </rPr>
      <t>14.79</t>
    </r>
    <r>
      <rPr>
        <sz val="10"/>
        <rFont val="宋体"/>
        <charset val="134"/>
      </rPr>
      <t>千瓦分布式光伏发电项目</t>
    </r>
  </si>
  <si>
    <t>何顺祥</t>
  </si>
  <si>
    <r>
      <rPr>
        <sz val="10"/>
        <rFont val="宋体"/>
        <charset val="134"/>
      </rPr>
      <t>何顺祥广东省佛山市顺德区乐从镇大闸村委会胜源大街</t>
    </r>
    <r>
      <rPr>
        <sz val="10"/>
        <rFont val="Times New Roman"/>
        <charset val="134"/>
      </rPr>
      <t>14</t>
    </r>
    <r>
      <rPr>
        <sz val="10"/>
        <rFont val="宋体"/>
        <charset val="134"/>
      </rPr>
      <t>号</t>
    </r>
    <r>
      <rPr>
        <sz val="10"/>
        <rFont val="Times New Roman"/>
        <charset val="134"/>
      </rPr>
      <t>7.2</t>
    </r>
    <r>
      <rPr>
        <sz val="10"/>
        <rFont val="宋体"/>
        <charset val="134"/>
      </rPr>
      <t>千瓦分布式光伏发电项目</t>
    </r>
  </si>
  <si>
    <t>廖伟杨</t>
  </si>
  <si>
    <r>
      <rPr>
        <sz val="10"/>
        <rFont val="宋体"/>
        <charset val="134"/>
      </rPr>
      <t>廖伟杨佛山市顺德区勒流街道东风村委会工业大道</t>
    </r>
    <r>
      <rPr>
        <sz val="10"/>
        <rFont val="Times New Roman"/>
        <charset val="134"/>
      </rPr>
      <t>165</t>
    </r>
    <r>
      <rPr>
        <sz val="10"/>
        <rFont val="宋体"/>
        <charset val="134"/>
      </rPr>
      <t>号</t>
    </r>
    <r>
      <rPr>
        <sz val="10"/>
        <rFont val="Times New Roman"/>
        <charset val="134"/>
      </rPr>
      <t>9.86</t>
    </r>
    <r>
      <rPr>
        <sz val="10"/>
        <rFont val="宋体"/>
        <charset val="134"/>
      </rPr>
      <t>千瓦分布式光伏发电项目</t>
    </r>
  </si>
  <si>
    <t>徐韶晖</t>
  </si>
  <si>
    <r>
      <rPr>
        <sz val="10"/>
        <rFont val="宋体"/>
        <charset val="134"/>
      </rPr>
      <t>徐韶晖广东省佛山市顺德区乐从镇乐从居委会乐从大道东</t>
    </r>
    <r>
      <rPr>
        <sz val="10"/>
        <rFont val="Times New Roman"/>
        <charset val="134"/>
      </rPr>
      <t>B268</t>
    </r>
    <r>
      <rPr>
        <sz val="10"/>
        <rFont val="宋体"/>
        <charset val="134"/>
      </rPr>
      <t>号佛山奥园威尼水岸</t>
    </r>
    <r>
      <rPr>
        <sz val="10"/>
        <rFont val="Times New Roman"/>
        <charset val="134"/>
      </rPr>
      <t>38</t>
    </r>
    <r>
      <rPr>
        <sz val="10"/>
        <rFont val="宋体"/>
        <charset val="134"/>
      </rPr>
      <t>号</t>
    </r>
    <r>
      <rPr>
        <sz val="10"/>
        <rFont val="Times New Roman"/>
        <charset val="134"/>
      </rPr>
      <t>10</t>
    </r>
    <r>
      <rPr>
        <sz val="10"/>
        <rFont val="宋体"/>
        <charset val="134"/>
      </rPr>
      <t>千瓦分布式光伏发电项目</t>
    </r>
  </si>
  <si>
    <t>潘丽雯</t>
  </si>
  <si>
    <r>
      <rPr>
        <sz val="10"/>
        <rFont val="宋体"/>
        <charset val="134"/>
      </rPr>
      <t>潘丽雯广东省佛山市顺德区乐从镇乐从居委会乐从大道东</t>
    </r>
    <r>
      <rPr>
        <sz val="10"/>
        <rFont val="Times New Roman"/>
        <charset val="134"/>
      </rPr>
      <t>B268</t>
    </r>
    <r>
      <rPr>
        <sz val="10"/>
        <rFont val="宋体"/>
        <charset val="134"/>
      </rPr>
      <t>号佛山奥园威尼水岸</t>
    </r>
    <r>
      <rPr>
        <sz val="10"/>
        <rFont val="Times New Roman"/>
        <charset val="134"/>
      </rPr>
      <t>37</t>
    </r>
    <r>
      <rPr>
        <sz val="10"/>
        <rFont val="宋体"/>
        <charset val="134"/>
      </rPr>
      <t>号</t>
    </r>
    <r>
      <rPr>
        <sz val="10"/>
        <rFont val="Times New Roman"/>
        <charset val="134"/>
      </rPr>
      <t>10</t>
    </r>
    <r>
      <rPr>
        <sz val="10"/>
        <rFont val="宋体"/>
        <charset val="134"/>
      </rPr>
      <t>千瓦分布式光伏发电项目</t>
    </r>
  </si>
  <si>
    <t>彭昭良</t>
  </si>
  <si>
    <r>
      <rPr>
        <sz val="10"/>
        <rFont val="宋体"/>
        <charset val="134"/>
      </rPr>
      <t>彭昭良佛山市顺德区大良街道办事处五沙新志路</t>
    </r>
    <r>
      <rPr>
        <sz val="10"/>
        <rFont val="Times New Roman"/>
        <charset val="134"/>
      </rPr>
      <t>1</t>
    </r>
    <r>
      <rPr>
        <sz val="10"/>
        <rFont val="宋体"/>
        <charset val="134"/>
      </rPr>
      <t>街</t>
    </r>
    <r>
      <rPr>
        <sz val="10"/>
        <rFont val="Times New Roman"/>
        <charset val="134"/>
      </rPr>
      <t>5</t>
    </r>
    <r>
      <rPr>
        <sz val="10"/>
        <rFont val="宋体"/>
        <charset val="134"/>
      </rPr>
      <t>巷</t>
    </r>
    <r>
      <rPr>
        <sz val="10"/>
        <rFont val="Times New Roman"/>
        <charset val="134"/>
      </rPr>
      <t>3</t>
    </r>
    <r>
      <rPr>
        <sz val="10"/>
        <rFont val="宋体"/>
        <charset val="134"/>
      </rPr>
      <t>号</t>
    </r>
    <r>
      <rPr>
        <sz val="10"/>
        <rFont val="Times New Roman"/>
        <charset val="134"/>
      </rPr>
      <t>17.1</t>
    </r>
    <r>
      <rPr>
        <sz val="10"/>
        <rFont val="宋体"/>
        <charset val="134"/>
      </rPr>
      <t>千瓦分布式光伏发电项目</t>
    </r>
  </si>
  <si>
    <t>梁继洪</t>
  </si>
  <si>
    <r>
      <rPr>
        <sz val="10"/>
        <rFont val="宋体"/>
        <charset val="134"/>
      </rPr>
      <t>梁继洪容桂街道办事处振华社区居委会风华路乐莘新村大街十一巷</t>
    </r>
    <r>
      <rPr>
        <sz val="10"/>
        <rFont val="Times New Roman"/>
        <charset val="134"/>
      </rPr>
      <t>14</t>
    </r>
    <r>
      <rPr>
        <sz val="10"/>
        <rFont val="宋体"/>
        <charset val="134"/>
      </rPr>
      <t>号</t>
    </r>
    <r>
      <rPr>
        <sz val="10"/>
        <rFont val="Times New Roman"/>
        <charset val="134"/>
      </rPr>
      <t>10</t>
    </r>
    <r>
      <rPr>
        <sz val="10"/>
        <rFont val="宋体"/>
        <charset val="134"/>
      </rPr>
      <t>千瓦分布式光伏发电项目</t>
    </r>
  </si>
  <si>
    <t>陈浩南</t>
  </si>
  <si>
    <r>
      <rPr>
        <sz val="10"/>
        <rFont val="宋体"/>
        <charset val="134"/>
      </rPr>
      <t>陈浩南广东省佛山市顺德区大良五沙新志路</t>
    </r>
    <r>
      <rPr>
        <sz val="10"/>
        <rFont val="Times New Roman"/>
        <charset val="134"/>
      </rPr>
      <t>1</t>
    </r>
    <r>
      <rPr>
        <sz val="10"/>
        <rFont val="宋体"/>
        <charset val="134"/>
      </rPr>
      <t>街</t>
    </r>
    <r>
      <rPr>
        <sz val="10"/>
        <rFont val="Times New Roman"/>
        <charset val="134"/>
      </rPr>
      <t>5</t>
    </r>
    <r>
      <rPr>
        <sz val="10"/>
        <rFont val="宋体"/>
        <charset val="134"/>
      </rPr>
      <t>巷</t>
    </r>
    <r>
      <rPr>
        <sz val="10"/>
        <rFont val="Times New Roman"/>
        <charset val="134"/>
      </rPr>
      <t>6</t>
    </r>
    <r>
      <rPr>
        <sz val="10"/>
        <rFont val="宋体"/>
        <charset val="134"/>
      </rPr>
      <t>号</t>
    </r>
    <r>
      <rPr>
        <sz val="10"/>
        <rFont val="Times New Roman"/>
        <charset val="134"/>
      </rPr>
      <t>20.5</t>
    </r>
    <r>
      <rPr>
        <sz val="10"/>
        <rFont val="宋体"/>
        <charset val="134"/>
      </rPr>
      <t>千瓦分布式光伏发电项目</t>
    </r>
  </si>
  <si>
    <t>韦国权</t>
  </si>
  <si>
    <r>
      <rPr>
        <sz val="10"/>
        <rFont val="宋体"/>
        <charset val="134"/>
      </rPr>
      <t>韦国权广东省佛山市顺德区乐从镇上华村北华新村</t>
    </r>
    <r>
      <rPr>
        <sz val="10"/>
        <rFont val="Times New Roman"/>
        <charset val="134"/>
      </rPr>
      <t>24</t>
    </r>
    <r>
      <rPr>
        <sz val="10"/>
        <rFont val="宋体"/>
        <charset val="134"/>
      </rPr>
      <t>巷</t>
    </r>
    <r>
      <rPr>
        <sz val="10"/>
        <rFont val="Times New Roman"/>
        <charset val="134"/>
      </rPr>
      <t>3</t>
    </r>
    <r>
      <rPr>
        <sz val="10"/>
        <rFont val="宋体"/>
        <charset val="134"/>
      </rPr>
      <t>号</t>
    </r>
    <r>
      <rPr>
        <sz val="10"/>
        <rFont val="Times New Roman"/>
        <charset val="134"/>
      </rPr>
      <t>10.92</t>
    </r>
    <r>
      <rPr>
        <sz val="10"/>
        <rFont val="宋体"/>
        <charset val="134"/>
      </rPr>
      <t>千瓦分布式光伏发电项目</t>
    </r>
  </si>
  <si>
    <t>钟新</t>
  </si>
  <si>
    <r>
      <rPr>
        <sz val="10"/>
        <rFont val="宋体"/>
        <charset val="134"/>
      </rPr>
      <t>钟新广东省佛山市顺德区乐从镇平步心区义成新园</t>
    </r>
    <r>
      <rPr>
        <sz val="10"/>
        <rFont val="Times New Roman"/>
        <charset val="134"/>
      </rPr>
      <t>2</t>
    </r>
    <r>
      <rPr>
        <sz val="10"/>
        <rFont val="宋体"/>
        <charset val="134"/>
      </rPr>
      <t>号</t>
    </r>
    <r>
      <rPr>
        <sz val="10"/>
        <rFont val="Times New Roman"/>
        <charset val="134"/>
      </rPr>
      <t>15.4</t>
    </r>
    <r>
      <rPr>
        <sz val="10"/>
        <rFont val="宋体"/>
        <charset val="134"/>
      </rPr>
      <t>千瓦分布式光伏发电项目</t>
    </r>
  </si>
  <si>
    <t>冯次霞</t>
  </si>
  <si>
    <r>
      <rPr>
        <sz val="10"/>
        <rFont val="宋体"/>
        <charset val="134"/>
      </rPr>
      <t>冯次霞广东省佛山市顺德区乐从镇路州村大街南四巷</t>
    </r>
    <r>
      <rPr>
        <sz val="10"/>
        <rFont val="Times New Roman"/>
        <charset val="134"/>
      </rPr>
      <t>7</t>
    </r>
    <r>
      <rPr>
        <sz val="10"/>
        <rFont val="宋体"/>
        <charset val="134"/>
      </rPr>
      <t>号</t>
    </r>
    <r>
      <rPr>
        <sz val="10"/>
        <rFont val="Times New Roman"/>
        <charset val="134"/>
      </rPr>
      <t>9.98</t>
    </r>
    <r>
      <rPr>
        <sz val="10"/>
        <rFont val="宋体"/>
        <charset val="134"/>
      </rPr>
      <t>千瓦分布式光伏发电项目</t>
    </r>
  </si>
  <si>
    <t>黄柱涛</t>
  </si>
  <si>
    <r>
      <rPr>
        <sz val="10"/>
        <rFont val="宋体"/>
        <charset val="134"/>
      </rPr>
      <t>黄柱涛龙江镇旺岗村委会源泉街一巷</t>
    </r>
    <r>
      <rPr>
        <sz val="10"/>
        <rFont val="Times New Roman"/>
        <charset val="134"/>
      </rPr>
      <t>4</t>
    </r>
    <r>
      <rPr>
        <sz val="10"/>
        <rFont val="宋体"/>
        <charset val="134"/>
      </rPr>
      <t>号</t>
    </r>
    <r>
      <rPr>
        <sz val="10"/>
        <rFont val="Times New Roman"/>
        <charset val="134"/>
      </rPr>
      <t>15</t>
    </r>
    <r>
      <rPr>
        <sz val="10"/>
        <rFont val="宋体"/>
        <charset val="134"/>
      </rPr>
      <t>千瓦分布式光伏发电项目</t>
    </r>
  </si>
  <si>
    <t>廖建渔</t>
  </si>
  <si>
    <r>
      <rPr>
        <sz val="10"/>
        <rFont val="宋体"/>
        <charset val="134"/>
      </rPr>
      <t>廖建渔龙江镇陈涌社区居民委员会</t>
    </r>
    <r>
      <rPr>
        <sz val="10"/>
        <rFont val="Times New Roman"/>
        <charset val="134"/>
      </rPr>
      <t>325</t>
    </r>
    <r>
      <rPr>
        <sz val="10"/>
        <rFont val="宋体"/>
        <charset val="134"/>
      </rPr>
      <t>国道陈涌段</t>
    </r>
    <r>
      <rPr>
        <sz val="10"/>
        <rFont val="Times New Roman"/>
        <charset val="134"/>
      </rPr>
      <t>303</t>
    </r>
    <r>
      <rPr>
        <sz val="10"/>
        <rFont val="宋体"/>
        <charset val="134"/>
      </rPr>
      <t>号</t>
    </r>
    <r>
      <rPr>
        <sz val="10"/>
        <rFont val="Times New Roman"/>
        <charset val="134"/>
      </rPr>
      <t>20</t>
    </r>
    <r>
      <rPr>
        <sz val="10"/>
        <rFont val="宋体"/>
        <charset val="134"/>
      </rPr>
      <t>千瓦分布式光伏发电项目</t>
    </r>
  </si>
  <si>
    <t>周友生</t>
  </si>
  <si>
    <r>
      <rPr>
        <sz val="10"/>
        <rFont val="宋体"/>
        <charset val="134"/>
      </rPr>
      <t>周友生龙江镇苏溪居委会爱莲里</t>
    </r>
    <r>
      <rPr>
        <sz val="10"/>
        <rFont val="Times New Roman"/>
        <charset val="134"/>
      </rPr>
      <t>10</t>
    </r>
    <r>
      <rPr>
        <sz val="10"/>
        <rFont val="宋体"/>
        <charset val="134"/>
      </rPr>
      <t>号</t>
    </r>
    <r>
      <rPr>
        <sz val="10"/>
        <rFont val="Times New Roman"/>
        <charset val="134"/>
      </rPr>
      <t>6</t>
    </r>
    <r>
      <rPr>
        <sz val="10"/>
        <rFont val="宋体"/>
        <charset val="134"/>
      </rPr>
      <t>千瓦分布式光伏发电项目</t>
    </r>
  </si>
  <si>
    <t>张志锦</t>
  </si>
  <si>
    <r>
      <rPr>
        <sz val="10"/>
        <rFont val="宋体"/>
        <charset val="134"/>
      </rPr>
      <t>张志锦广东省佛山市顺德区龙江镇坦西社区居民委员会兴发路</t>
    </r>
    <r>
      <rPr>
        <sz val="10"/>
        <rFont val="Times New Roman"/>
        <charset val="134"/>
      </rPr>
      <t>15</t>
    </r>
    <r>
      <rPr>
        <sz val="10"/>
        <rFont val="宋体"/>
        <charset val="134"/>
      </rPr>
      <t>号</t>
    </r>
    <r>
      <rPr>
        <sz val="10"/>
        <rFont val="Times New Roman"/>
        <charset val="134"/>
      </rPr>
      <t>15</t>
    </r>
    <r>
      <rPr>
        <sz val="10"/>
        <rFont val="宋体"/>
        <charset val="134"/>
      </rPr>
      <t>千瓦分布式光伏发电项目</t>
    </r>
  </si>
  <si>
    <t>黄庆登</t>
  </si>
  <si>
    <r>
      <rPr>
        <sz val="10"/>
        <rFont val="宋体"/>
        <charset val="134"/>
      </rPr>
      <t>黄庆登龙江镇旺岗村委会仁厚东街</t>
    </r>
    <r>
      <rPr>
        <sz val="10"/>
        <rFont val="Times New Roman"/>
        <charset val="134"/>
      </rPr>
      <t>15</t>
    </r>
    <r>
      <rPr>
        <sz val="10"/>
        <rFont val="宋体"/>
        <charset val="134"/>
      </rPr>
      <t>号</t>
    </r>
    <r>
      <rPr>
        <sz val="10"/>
        <rFont val="Times New Roman"/>
        <charset val="134"/>
      </rPr>
      <t>10</t>
    </r>
    <r>
      <rPr>
        <sz val="10"/>
        <rFont val="宋体"/>
        <charset val="134"/>
      </rPr>
      <t>千瓦分布式光伏发电项目</t>
    </r>
  </si>
  <si>
    <t>陈嘉滔</t>
  </si>
  <si>
    <r>
      <rPr>
        <sz val="10"/>
        <rFont val="宋体"/>
        <charset val="134"/>
      </rPr>
      <t>陈嘉滔广东省佛山市顺德区乐从镇沙滘社区居民委员会东村新屋街</t>
    </r>
    <r>
      <rPr>
        <sz val="10"/>
        <rFont val="Times New Roman"/>
        <charset val="134"/>
      </rPr>
      <t>3</t>
    </r>
    <r>
      <rPr>
        <sz val="10"/>
        <rFont val="宋体"/>
        <charset val="134"/>
      </rPr>
      <t>号</t>
    </r>
    <r>
      <rPr>
        <sz val="10"/>
        <rFont val="Times New Roman"/>
        <charset val="134"/>
      </rPr>
      <t>6</t>
    </r>
    <r>
      <rPr>
        <sz val="10"/>
        <rFont val="宋体"/>
        <charset val="134"/>
      </rPr>
      <t>千瓦分布式光伏发电项目</t>
    </r>
  </si>
  <si>
    <t>左永伦</t>
  </si>
  <si>
    <r>
      <rPr>
        <sz val="10"/>
        <rFont val="宋体"/>
        <charset val="134"/>
      </rPr>
      <t>左永伦龙江镇排沙社区居民委员会排沙大道兴仁路</t>
    </r>
    <r>
      <rPr>
        <sz val="10"/>
        <rFont val="Times New Roman"/>
        <charset val="134"/>
      </rPr>
      <t>14</t>
    </r>
    <r>
      <rPr>
        <sz val="10"/>
        <rFont val="宋体"/>
        <charset val="134"/>
      </rPr>
      <t>号</t>
    </r>
    <r>
      <rPr>
        <sz val="10"/>
        <rFont val="Times New Roman"/>
        <charset val="134"/>
      </rPr>
      <t>5</t>
    </r>
    <r>
      <rPr>
        <sz val="10"/>
        <rFont val="宋体"/>
        <charset val="134"/>
      </rPr>
      <t>千瓦分布式光伏发电项目</t>
    </r>
  </si>
  <si>
    <t>张敬流</t>
  </si>
  <si>
    <r>
      <rPr>
        <sz val="10"/>
        <rFont val="宋体"/>
        <charset val="134"/>
      </rPr>
      <t>张敬流龙江镇沙富村委会岳埠大道忠心巷</t>
    </r>
    <r>
      <rPr>
        <sz val="10"/>
        <rFont val="Times New Roman"/>
        <charset val="134"/>
      </rPr>
      <t>7</t>
    </r>
    <r>
      <rPr>
        <sz val="10"/>
        <rFont val="宋体"/>
        <charset val="134"/>
      </rPr>
      <t>号</t>
    </r>
    <r>
      <rPr>
        <sz val="10"/>
        <rFont val="Times New Roman"/>
        <charset val="134"/>
      </rPr>
      <t>8</t>
    </r>
    <r>
      <rPr>
        <sz val="10"/>
        <rFont val="宋体"/>
        <charset val="134"/>
      </rPr>
      <t>千瓦分布式光伏发电项目</t>
    </r>
  </si>
  <si>
    <t>马裕林</t>
  </si>
  <si>
    <r>
      <rPr>
        <sz val="10"/>
        <rFont val="宋体"/>
        <charset val="134"/>
      </rPr>
      <t>马裕林广东省佛山市顺德区乐从镇杨滘村委会高地塘横一巷</t>
    </r>
    <r>
      <rPr>
        <sz val="10"/>
        <rFont val="Times New Roman"/>
        <charset val="134"/>
      </rPr>
      <t>5</t>
    </r>
    <r>
      <rPr>
        <sz val="10"/>
        <rFont val="宋体"/>
        <charset val="134"/>
      </rPr>
      <t>号</t>
    </r>
    <r>
      <rPr>
        <sz val="10"/>
        <rFont val="Times New Roman"/>
        <charset val="134"/>
      </rPr>
      <t>5</t>
    </r>
    <r>
      <rPr>
        <sz val="10"/>
        <rFont val="宋体"/>
        <charset val="134"/>
      </rPr>
      <t>千瓦分布式光伏发电项目</t>
    </r>
  </si>
  <si>
    <t>潘志成</t>
  </si>
  <si>
    <r>
      <rPr>
        <sz val="10"/>
        <rFont val="宋体"/>
        <charset val="134"/>
      </rPr>
      <t>潘志成广东省佛山市顺德区乐从镇罗沙村委会潘地聚贤里</t>
    </r>
    <r>
      <rPr>
        <sz val="10"/>
        <rFont val="Times New Roman"/>
        <charset val="134"/>
      </rPr>
      <t>20</t>
    </r>
    <r>
      <rPr>
        <sz val="10"/>
        <rFont val="宋体"/>
        <charset val="134"/>
      </rPr>
      <t>号</t>
    </r>
    <r>
      <rPr>
        <sz val="10"/>
        <rFont val="Times New Roman"/>
        <charset val="134"/>
      </rPr>
      <t>10</t>
    </r>
    <r>
      <rPr>
        <sz val="10"/>
        <rFont val="宋体"/>
        <charset val="134"/>
      </rPr>
      <t>千瓦分布式光伏发电项目</t>
    </r>
  </si>
  <si>
    <t>胡艳卿</t>
  </si>
  <si>
    <r>
      <rPr>
        <sz val="10"/>
        <rFont val="宋体"/>
        <charset val="134"/>
      </rPr>
      <t>胡艳卿顺德容桂富华路骏业大街</t>
    </r>
    <r>
      <rPr>
        <sz val="10"/>
        <rFont val="Times New Roman"/>
        <charset val="134"/>
      </rPr>
      <t>20</t>
    </r>
    <r>
      <rPr>
        <sz val="10"/>
        <rFont val="宋体"/>
        <charset val="134"/>
      </rPr>
      <t>号</t>
    </r>
    <r>
      <rPr>
        <sz val="10"/>
        <rFont val="Times New Roman"/>
        <charset val="134"/>
      </rPr>
      <t>9.24</t>
    </r>
    <r>
      <rPr>
        <sz val="10"/>
        <rFont val="宋体"/>
        <charset val="134"/>
      </rPr>
      <t>千瓦分布式光伏发电项目</t>
    </r>
  </si>
  <si>
    <t>梁继成</t>
  </si>
  <si>
    <r>
      <rPr>
        <sz val="10"/>
        <rFont val="宋体"/>
        <charset val="134"/>
      </rPr>
      <t>梁继成广东省佛山市顺德区容桂新民大街秋官巷</t>
    </r>
    <r>
      <rPr>
        <sz val="10"/>
        <rFont val="Times New Roman"/>
        <charset val="134"/>
      </rPr>
      <t>10</t>
    </r>
    <r>
      <rPr>
        <sz val="10"/>
        <rFont val="宋体"/>
        <charset val="134"/>
      </rPr>
      <t>号</t>
    </r>
    <r>
      <rPr>
        <sz val="10"/>
        <rFont val="Times New Roman"/>
        <charset val="134"/>
      </rPr>
      <t>10.04</t>
    </r>
    <r>
      <rPr>
        <sz val="10"/>
        <rFont val="宋体"/>
        <charset val="134"/>
      </rPr>
      <t>千瓦分布式光伏发电项目</t>
    </r>
    <r>
      <rPr>
        <sz val="10"/>
        <rFont val="Times New Roman"/>
        <charset val="134"/>
      </rPr>
      <t xml:space="preserve">                                                                                                                                                            </t>
    </r>
  </si>
  <si>
    <t>冯国标</t>
  </si>
  <si>
    <r>
      <rPr>
        <sz val="10"/>
        <rFont val="宋体"/>
        <charset val="134"/>
      </rPr>
      <t>冯国标容桂红旗居委会怡景苑</t>
    </r>
    <r>
      <rPr>
        <sz val="10"/>
        <rFont val="Times New Roman"/>
        <charset val="134"/>
      </rPr>
      <t>9</t>
    </r>
    <r>
      <rPr>
        <sz val="10"/>
        <rFont val="宋体"/>
        <charset val="134"/>
      </rPr>
      <t>号</t>
    </r>
    <r>
      <rPr>
        <sz val="10"/>
        <rFont val="Times New Roman"/>
        <charset val="134"/>
      </rPr>
      <t>9.52</t>
    </r>
    <r>
      <rPr>
        <sz val="10"/>
        <rFont val="宋体"/>
        <charset val="134"/>
      </rPr>
      <t>千瓦分布式光伏发电项目</t>
    </r>
  </si>
  <si>
    <t>黄锡强</t>
  </si>
  <si>
    <r>
      <rPr>
        <sz val="10"/>
        <rFont val="宋体"/>
        <charset val="134"/>
      </rPr>
      <t>黄锡强容桂红旗红中路</t>
    </r>
    <r>
      <rPr>
        <sz val="10"/>
        <rFont val="Times New Roman"/>
        <charset val="134"/>
      </rPr>
      <t>14</t>
    </r>
    <r>
      <rPr>
        <sz val="10"/>
        <rFont val="宋体"/>
        <charset val="134"/>
      </rPr>
      <t>号</t>
    </r>
    <r>
      <rPr>
        <sz val="10"/>
        <rFont val="Times New Roman"/>
        <charset val="134"/>
      </rPr>
      <t>12.6</t>
    </r>
    <r>
      <rPr>
        <sz val="10"/>
        <rFont val="宋体"/>
        <charset val="134"/>
      </rPr>
      <t>千瓦分布式光伏发电项目</t>
    </r>
  </si>
  <si>
    <t>梁铨祺</t>
  </si>
  <si>
    <r>
      <rPr>
        <sz val="10"/>
        <rFont val="宋体"/>
        <charset val="134"/>
      </rPr>
      <t>梁铨祺容桂容边天河住宅新区广兴坊三路一巷</t>
    </r>
    <r>
      <rPr>
        <sz val="10"/>
        <rFont val="Times New Roman"/>
        <charset val="134"/>
      </rPr>
      <t>14</t>
    </r>
    <r>
      <rPr>
        <sz val="10"/>
        <rFont val="宋体"/>
        <charset val="134"/>
      </rPr>
      <t>号</t>
    </r>
    <r>
      <rPr>
        <sz val="10"/>
        <rFont val="Times New Roman"/>
        <charset val="134"/>
      </rPr>
      <t>12.32</t>
    </r>
    <r>
      <rPr>
        <sz val="10"/>
        <rFont val="宋体"/>
        <charset val="134"/>
      </rPr>
      <t>千瓦分布式光伏发电项目</t>
    </r>
  </si>
  <si>
    <t>卢执胜</t>
  </si>
  <si>
    <r>
      <rPr>
        <sz val="10"/>
        <rFont val="宋体"/>
        <charset val="134"/>
      </rPr>
      <t>卢执胜广东省佛山市顺德区容桂容里文武路六巷</t>
    </r>
    <r>
      <rPr>
        <sz val="10"/>
        <rFont val="Times New Roman"/>
        <charset val="134"/>
      </rPr>
      <t>1</t>
    </r>
    <r>
      <rPr>
        <sz val="10"/>
        <rFont val="宋体"/>
        <charset val="134"/>
      </rPr>
      <t>号</t>
    </r>
    <r>
      <rPr>
        <sz val="10"/>
        <rFont val="Times New Roman"/>
        <charset val="134"/>
      </rPr>
      <t>16.8</t>
    </r>
    <r>
      <rPr>
        <sz val="10"/>
        <rFont val="宋体"/>
        <charset val="134"/>
      </rPr>
      <t>千瓦分布式光伏发电项目</t>
    </r>
  </si>
  <si>
    <t>陈小敏</t>
  </si>
  <si>
    <r>
      <rPr>
        <sz val="10"/>
        <rFont val="宋体"/>
        <charset val="134"/>
      </rPr>
      <t>陈小敏容桂红旗红中路</t>
    </r>
    <r>
      <rPr>
        <sz val="10"/>
        <rFont val="Times New Roman"/>
        <charset val="134"/>
      </rPr>
      <t>8</t>
    </r>
    <r>
      <rPr>
        <sz val="10"/>
        <rFont val="宋体"/>
        <charset val="134"/>
      </rPr>
      <t>号</t>
    </r>
    <r>
      <rPr>
        <sz val="10"/>
        <rFont val="Times New Roman"/>
        <charset val="134"/>
      </rPr>
      <t>15.12</t>
    </r>
    <r>
      <rPr>
        <sz val="10"/>
        <rFont val="宋体"/>
        <charset val="134"/>
      </rPr>
      <t>千瓦分布式光伏发电项目</t>
    </r>
  </si>
  <si>
    <t>龙显江</t>
  </si>
  <si>
    <r>
      <rPr>
        <sz val="10"/>
        <rFont val="宋体"/>
        <charset val="134"/>
      </rPr>
      <t>龙显江广东省佛山市顺德区大良中区捷鳌直街</t>
    </r>
    <r>
      <rPr>
        <sz val="10"/>
        <rFont val="Times New Roman"/>
        <charset val="134"/>
      </rPr>
      <t>7</t>
    </r>
    <r>
      <rPr>
        <sz val="10"/>
        <rFont val="宋体"/>
        <charset val="134"/>
      </rPr>
      <t>号</t>
    </r>
    <r>
      <rPr>
        <sz val="10"/>
        <rFont val="Times New Roman"/>
        <charset val="134"/>
      </rPr>
      <t>10</t>
    </r>
    <r>
      <rPr>
        <sz val="10"/>
        <rFont val="宋体"/>
        <charset val="134"/>
      </rPr>
      <t>千瓦分布式光伏发电项目</t>
    </r>
  </si>
  <si>
    <t>卢柳冰</t>
  </si>
  <si>
    <r>
      <rPr>
        <sz val="10"/>
        <rFont val="宋体"/>
        <charset val="134"/>
      </rPr>
      <t>卢柳冰容桂卫红居委会长平一巷</t>
    </r>
    <r>
      <rPr>
        <sz val="10"/>
        <rFont val="Times New Roman"/>
        <charset val="134"/>
      </rPr>
      <t>2</t>
    </r>
    <r>
      <rPr>
        <sz val="10"/>
        <rFont val="宋体"/>
        <charset val="134"/>
      </rPr>
      <t>号</t>
    </r>
    <r>
      <rPr>
        <sz val="10"/>
        <rFont val="Times New Roman"/>
        <charset val="134"/>
      </rPr>
      <t>11.76</t>
    </r>
    <r>
      <rPr>
        <sz val="10"/>
        <rFont val="宋体"/>
        <charset val="134"/>
      </rPr>
      <t>千瓦分布式光伏发电项目</t>
    </r>
  </si>
  <si>
    <t>陈丽韵</t>
  </si>
  <si>
    <r>
      <rPr>
        <sz val="10"/>
        <rFont val="宋体"/>
        <charset val="134"/>
      </rPr>
      <t>陈丽韵顺德区容桂街道办事处幸福社区居委会旺兴路一街一巷</t>
    </r>
    <r>
      <rPr>
        <sz val="10"/>
        <rFont val="Times New Roman"/>
        <charset val="134"/>
      </rPr>
      <t>9</t>
    </r>
    <r>
      <rPr>
        <sz val="10"/>
        <rFont val="宋体"/>
        <charset val="134"/>
      </rPr>
      <t>号</t>
    </r>
    <r>
      <rPr>
        <sz val="10"/>
        <rFont val="Times New Roman"/>
        <charset val="134"/>
      </rPr>
      <t>6.72</t>
    </r>
    <r>
      <rPr>
        <sz val="10"/>
        <rFont val="宋体"/>
        <charset val="134"/>
      </rPr>
      <t>千瓦分布式光伏发电项目</t>
    </r>
  </si>
  <si>
    <t>杨兴两</t>
  </si>
  <si>
    <r>
      <rPr>
        <sz val="10"/>
        <rFont val="宋体"/>
        <charset val="134"/>
      </rPr>
      <t>杨兴两广东省佛山市顺德区容桂德胜居委会金晖三巷</t>
    </r>
    <r>
      <rPr>
        <sz val="10"/>
        <rFont val="Times New Roman"/>
        <charset val="134"/>
      </rPr>
      <t>3</t>
    </r>
    <r>
      <rPr>
        <sz val="10"/>
        <rFont val="宋体"/>
        <charset val="134"/>
      </rPr>
      <t>号</t>
    </r>
    <r>
      <rPr>
        <sz val="10"/>
        <rFont val="Times New Roman"/>
        <charset val="134"/>
      </rPr>
      <t>16.8</t>
    </r>
    <r>
      <rPr>
        <sz val="10"/>
        <rFont val="宋体"/>
        <charset val="134"/>
      </rPr>
      <t>千瓦分布式光伏发电项目</t>
    </r>
  </si>
  <si>
    <t>林益流</t>
  </si>
  <si>
    <r>
      <rPr>
        <sz val="10"/>
        <rFont val="宋体"/>
        <charset val="134"/>
      </rPr>
      <t>林益流广东省佛山市顺德区大良街道办事处南霞西安街</t>
    </r>
    <r>
      <rPr>
        <sz val="10"/>
        <rFont val="Times New Roman"/>
        <charset val="134"/>
      </rPr>
      <t>1</t>
    </r>
    <r>
      <rPr>
        <sz val="10"/>
        <rFont val="宋体"/>
        <charset val="134"/>
      </rPr>
      <t>巷</t>
    </r>
    <r>
      <rPr>
        <sz val="10"/>
        <rFont val="Times New Roman"/>
        <charset val="134"/>
      </rPr>
      <t>12</t>
    </r>
    <r>
      <rPr>
        <sz val="10"/>
        <rFont val="宋体"/>
        <charset val="134"/>
      </rPr>
      <t>号</t>
    </r>
    <r>
      <rPr>
        <sz val="10"/>
        <rFont val="Times New Roman"/>
        <charset val="134"/>
      </rPr>
      <t>15.68</t>
    </r>
    <r>
      <rPr>
        <sz val="10"/>
        <rFont val="宋体"/>
        <charset val="134"/>
      </rPr>
      <t>千瓦分布式光伏发电项目</t>
    </r>
  </si>
  <si>
    <t>赵伟明</t>
  </si>
  <si>
    <r>
      <rPr>
        <sz val="10"/>
        <rFont val="宋体"/>
        <charset val="134"/>
      </rPr>
      <t>赵伟明容桂海尾长华路五街</t>
    </r>
    <r>
      <rPr>
        <sz val="10"/>
        <rFont val="Times New Roman"/>
        <charset val="134"/>
      </rPr>
      <t>7</t>
    </r>
    <r>
      <rPr>
        <sz val="10"/>
        <rFont val="宋体"/>
        <charset val="134"/>
      </rPr>
      <t>号</t>
    </r>
    <r>
      <rPr>
        <sz val="10"/>
        <rFont val="Times New Roman"/>
        <charset val="134"/>
      </rPr>
      <t>20.16</t>
    </r>
    <r>
      <rPr>
        <sz val="10"/>
        <rFont val="宋体"/>
        <charset val="134"/>
      </rPr>
      <t>千瓦分布式光伏发电项目</t>
    </r>
  </si>
  <si>
    <t>李润明</t>
  </si>
  <si>
    <r>
      <rPr>
        <sz val="10"/>
        <rFont val="宋体"/>
        <charset val="134"/>
      </rPr>
      <t>李润明北滘镇碧江村心大街东绿川二巷</t>
    </r>
    <r>
      <rPr>
        <sz val="10"/>
        <rFont val="Times New Roman"/>
        <charset val="134"/>
      </rPr>
      <t>5</t>
    </r>
    <r>
      <rPr>
        <sz val="10"/>
        <rFont val="宋体"/>
        <charset val="134"/>
      </rPr>
      <t>号</t>
    </r>
    <r>
      <rPr>
        <sz val="10"/>
        <rFont val="Times New Roman"/>
        <charset val="134"/>
      </rPr>
      <t>6.72</t>
    </r>
    <r>
      <rPr>
        <sz val="10"/>
        <rFont val="宋体"/>
        <charset val="134"/>
      </rPr>
      <t>千瓦分布式光伏发电项目</t>
    </r>
  </si>
  <si>
    <t>陈觉新</t>
  </si>
  <si>
    <r>
      <rPr>
        <sz val="10"/>
        <rFont val="宋体"/>
        <charset val="134"/>
      </rPr>
      <t>陈觉新广东省佛山市顺德区容桂街道办事处大福基社区居委会上福西社路五巷</t>
    </r>
    <r>
      <rPr>
        <sz val="10"/>
        <rFont val="Times New Roman"/>
        <charset val="134"/>
      </rPr>
      <t>1</t>
    </r>
    <r>
      <rPr>
        <sz val="10"/>
        <rFont val="宋体"/>
        <charset val="134"/>
      </rPr>
      <t>号</t>
    </r>
    <r>
      <rPr>
        <sz val="10"/>
        <rFont val="Times New Roman"/>
        <charset val="134"/>
      </rPr>
      <t>10.08</t>
    </r>
    <r>
      <rPr>
        <sz val="10"/>
        <rFont val="宋体"/>
        <charset val="134"/>
      </rPr>
      <t>千瓦分布式光伏发电项目</t>
    </r>
  </si>
  <si>
    <t>陈敬图</t>
  </si>
  <si>
    <r>
      <rPr>
        <sz val="10"/>
        <rFont val="宋体"/>
        <charset val="134"/>
      </rPr>
      <t>陈敬图容桂小黄圃居委会旗胜路</t>
    </r>
    <r>
      <rPr>
        <sz val="10"/>
        <rFont val="Times New Roman"/>
        <charset val="134"/>
      </rPr>
      <t>10</t>
    </r>
    <r>
      <rPr>
        <sz val="10"/>
        <rFont val="宋体"/>
        <charset val="134"/>
      </rPr>
      <t>号</t>
    </r>
    <r>
      <rPr>
        <sz val="10"/>
        <rFont val="Times New Roman"/>
        <charset val="134"/>
      </rPr>
      <t>5.6</t>
    </r>
    <r>
      <rPr>
        <sz val="10"/>
        <rFont val="宋体"/>
        <charset val="134"/>
      </rPr>
      <t>千瓦分布式光伏发电项目</t>
    </r>
    <r>
      <rPr>
        <sz val="10"/>
        <rFont val="Times New Roman"/>
        <charset val="134"/>
      </rPr>
      <t xml:space="preserve">                                                                                                                                                                                                                                                  </t>
    </r>
  </si>
  <si>
    <t>林智强</t>
  </si>
  <si>
    <r>
      <rPr>
        <sz val="10"/>
        <rFont val="宋体"/>
        <charset val="134"/>
      </rPr>
      <t>林智强广东省佛山市顺德区容桂南区龙舟河路</t>
    </r>
    <r>
      <rPr>
        <sz val="10"/>
        <rFont val="Times New Roman"/>
        <charset val="134"/>
      </rPr>
      <t>27</t>
    </r>
    <r>
      <rPr>
        <sz val="10"/>
        <rFont val="宋体"/>
        <charset val="134"/>
      </rPr>
      <t>号</t>
    </r>
    <r>
      <rPr>
        <sz val="10"/>
        <rFont val="Times New Roman"/>
        <charset val="134"/>
      </rPr>
      <t>15.68</t>
    </r>
    <r>
      <rPr>
        <sz val="10"/>
        <rFont val="宋体"/>
        <charset val="134"/>
      </rPr>
      <t>千瓦分布式光伏发电项目</t>
    </r>
  </si>
  <si>
    <t>杨巧琴</t>
  </si>
  <si>
    <r>
      <rPr>
        <sz val="10"/>
        <rFont val="宋体"/>
        <charset val="134"/>
      </rPr>
      <t>杨巧琴容桂振华乐莘路二街</t>
    </r>
    <r>
      <rPr>
        <sz val="10"/>
        <rFont val="Times New Roman"/>
        <charset val="134"/>
      </rPr>
      <t>4</t>
    </r>
    <r>
      <rPr>
        <sz val="10"/>
        <rFont val="宋体"/>
        <charset val="134"/>
      </rPr>
      <t>号</t>
    </r>
    <r>
      <rPr>
        <sz val="10"/>
        <rFont val="Times New Roman"/>
        <charset val="134"/>
      </rPr>
      <t>6.16</t>
    </r>
    <r>
      <rPr>
        <sz val="10"/>
        <rFont val="宋体"/>
        <charset val="134"/>
      </rPr>
      <t>千瓦分布式光伏发电项目</t>
    </r>
  </si>
  <si>
    <t>梁慧婵</t>
  </si>
  <si>
    <r>
      <rPr>
        <sz val="10"/>
        <rFont val="宋体"/>
        <charset val="134"/>
      </rPr>
      <t>梁慧婵容桂红旗居委会怡景苑</t>
    </r>
    <r>
      <rPr>
        <sz val="10"/>
        <rFont val="Times New Roman"/>
        <charset val="134"/>
      </rPr>
      <t>6</t>
    </r>
    <r>
      <rPr>
        <sz val="10"/>
        <rFont val="宋体"/>
        <charset val="134"/>
      </rPr>
      <t>号</t>
    </r>
    <r>
      <rPr>
        <sz val="10"/>
        <rFont val="Times New Roman"/>
        <charset val="134"/>
      </rPr>
      <t>6.72</t>
    </r>
    <r>
      <rPr>
        <sz val="10"/>
        <rFont val="宋体"/>
        <charset val="134"/>
      </rPr>
      <t>千瓦分布式光伏发电项目</t>
    </r>
  </si>
  <si>
    <t>罗志贤</t>
  </si>
  <si>
    <r>
      <rPr>
        <sz val="10"/>
        <rFont val="宋体"/>
        <charset val="134"/>
      </rPr>
      <t>罗志贤广东省佛山市顺德区容桂容里同丰路</t>
    </r>
    <r>
      <rPr>
        <sz val="10"/>
        <rFont val="Times New Roman"/>
        <charset val="134"/>
      </rPr>
      <t>17</t>
    </r>
    <r>
      <rPr>
        <sz val="10"/>
        <rFont val="宋体"/>
        <charset val="134"/>
      </rPr>
      <t>号</t>
    </r>
    <r>
      <rPr>
        <sz val="10"/>
        <rFont val="Times New Roman"/>
        <charset val="134"/>
      </rPr>
      <t>11.76</t>
    </r>
    <r>
      <rPr>
        <sz val="10"/>
        <rFont val="宋体"/>
        <charset val="134"/>
      </rPr>
      <t>千瓦分布式光伏发电项目</t>
    </r>
  </si>
  <si>
    <t>吴奉祥</t>
  </si>
  <si>
    <r>
      <rPr>
        <sz val="10"/>
        <rFont val="宋体"/>
        <charset val="134"/>
      </rPr>
      <t>吴奉祥广东省佛山市顺德区容桂容里丰源大街五巷</t>
    </r>
    <r>
      <rPr>
        <sz val="10"/>
        <rFont val="Times New Roman"/>
        <charset val="134"/>
      </rPr>
      <t>3</t>
    </r>
    <r>
      <rPr>
        <sz val="10"/>
        <rFont val="宋体"/>
        <charset val="134"/>
      </rPr>
      <t>号</t>
    </r>
    <r>
      <rPr>
        <sz val="10"/>
        <rFont val="Times New Roman"/>
        <charset val="134"/>
      </rPr>
      <t>12.32</t>
    </r>
    <r>
      <rPr>
        <sz val="10"/>
        <rFont val="宋体"/>
        <charset val="134"/>
      </rPr>
      <t>千瓦分布式光伏发电项目</t>
    </r>
  </si>
  <si>
    <r>
      <rPr>
        <sz val="10"/>
        <rFont val="宋体"/>
        <charset val="134"/>
      </rPr>
      <t>何志伟容桂小黄圃东逸湾二期紫荆园二街</t>
    </r>
    <r>
      <rPr>
        <sz val="10"/>
        <rFont val="Times New Roman"/>
        <charset val="134"/>
      </rPr>
      <t>29</t>
    </r>
    <r>
      <rPr>
        <sz val="10"/>
        <rFont val="宋体"/>
        <charset val="134"/>
      </rPr>
      <t>号</t>
    </r>
    <r>
      <rPr>
        <sz val="10"/>
        <rFont val="Times New Roman"/>
        <charset val="134"/>
      </rPr>
      <t>8.96</t>
    </r>
    <r>
      <rPr>
        <sz val="10"/>
        <rFont val="宋体"/>
        <charset val="134"/>
      </rPr>
      <t>千瓦分布式光伏发电项目</t>
    </r>
  </si>
  <si>
    <t>黎宏开</t>
  </si>
  <si>
    <r>
      <rPr>
        <sz val="10"/>
        <rFont val="宋体"/>
        <charset val="134"/>
      </rPr>
      <t>黎宏开广东省佛山市顺德区容桂街道办事处大福基社区居委会桂福路聚宝二街五巷</t>
    </r>
    <r>
      <rPr>
        <sz val="10"/>
        <rFont val="Times New Roman"/>
        <charset val="134"/>
      </rPr>
      <t>7</t>
    </r>
    <r>
      <rPr>
        <sz val="10"/>
        <rFont val="宋体"/>
        <charset val="134"/>
      </rPr>
      <t>号之</t>
    </r>
    <r>
      <rPr>
        <sz val="10"/>
        <rFont val="Times New Roman"/>
        <charset val="134"/>
      </rPr>
      <t>18.96</t>
    </r>
    <r>
      <rPr>
        <sz val="10"/>
        <rFont val="宋体"/>
        <charset val="134"/>
      </rPr>
      <t>千瓦分布式光伏发电项目</t>
    </r>
  </si>
  <si>
    <t>黄锦洪</t>
  </si>
  <si>
    <r>
      <rPr>
        <sz val="10"/>
        <rFont val="宋体"/>
        <charset val="134"/>
      </rPr>
      <t>黄锦洪顺德区容桂善坦路三街</t>
    </r>
    <r>
      <rPr>
        <sz val="10"/>
        <rFont val="Times New Roman"/>
        <charset val="134"/>
      </rPr>
      <t>9</t>
    </r>
    <r>
      <rPr>
        <sz val="10"/>
        <rFont val="宋体"/>
        <charset val="134"/>
      </rPr>
      <t>号</t>
    </r>
    <r>
      <rPr>
        <sz val="10"/>
        <rFont val="Times New Roman"/>
        <charset val="134"/>
      </rPr>
      <t>27.44</t>
    </r>
    <r>
      <rPr>
        <sz val="10"/>
        <rFont val="宋体"/>
        <charset val="134"/>
      </rPr>
      <t>千瓦分布式光伏发电项目</t>
    </r>
  </si>
  <si>
    <t>林顺全</t>
  </si>
  <si>
    <r>
      <rPr>
        <sz val="10"/>
        <rFont val="宋体"/>
        <charset val="134"/>
      </rPr>
      <t>林顺全顺德区容桂永居路北街</t>
    </r>
    <r>
      <rPr>
        <sz val="10"/>
        <rFont val="Times New Roman"/>
        <charset val="134"/>
      </rPr>
      <t>10</t>
    </r>
    <r>
      <rPr>
        <sz val="10"/>
        <rFont val="宋体"/>
        <charset val="134"/>
      </rPr>
      <t>号</t>
    </r>
    <r>
      <rPr>
        <sz val="10"/>
        <rFont val="Times New Roman"/>
        <charset val="134"/>
      </rPr>
      <t>25.5</t>
    </r>
    <r>
      <rPr>
        <sz val="10"/>
        <rFont val="宋体"/>
        <charset val="134"/>
      </rPr>
      <t>千瓦分布式光伏发电项目</t>
    </r>
  </si>
  <si>
    <t>徐锦光</t>
  </si>
  <si>
    <r>
      <rPr>
        <sz val="10"/>
        <rFont val="宋体"/>
        <charset val="134"/>
      </rPr>
      <t>徐锦光广东省佛山市顺德区容桂细滘桃苑路南一街</t>
    </r>
    <r>
      <rPr>
        <sz val="10"/>
        <rFont val="Times New Roman"/>
        <charset val="134"/>
      </rPr>
      <t>9</t>
    </r>
    <r>
      <rPr>
        <sz val="10"/>
        <rFont val="宋体"/>
        <charset val="134"/>
      </rPr>
      <t>号</t>
    </r>
    <r>
      <rPr>
        <sz val="10"/>
        <rFont val="Times New Roman"/>
        <charset val="134"/>
      </rPr>
      <t>9.52</t>
    </r>
    <r>
      <rPr>
        <sz val="10"/>
        <rFont val="宋体"/>
        <charset val="134"/>
      </rPr>
      <t>千瓦分布式光伏发电项目</t>
    </r>
  </si>
  <si>
    <t>陆顺堂</t>
  </si>
  <si>
    <r>
      <rPr>
        <sz val="10"/>
        <rFont val="宋体"/>
        <charset val="134"/>
      </rPr>
      <t>陆顺堂容桂小黄圃联群路</t>
    </r>
    <r>
      <rPr>
        <sz val="10"/>
        <rFont val="Times New Roman"/>
        <charset val="134"/>
      </rPr>
      <t>24</t>
    </r>
    <r>
      <rPr>
        <sz val="10"/>
        <rFont val="宋体"/>
        <charset val="134"/>
      </rPr>
      <t>号</t>
    </r>
    <r>
      <rPr>
        <sz val="10"/>
        <rFont val="Times New Roman"/>
        <charset val="134"/>
      </rPr>
      <t>10.64</t>
    </r>
    <r>
      <rPr>
        <sz val="10"/>
        <rFont val="宋体"/>
        <charset val="134"/>
      </rPr>
      <t>千瓦分布式光伏发电项目</t>
    </r>
  </si>
  <si>
    <t>黄国忠</t>
  </si>
  <si>
    <r>
      <rPr>
        <sz val="10"/>
        <rFont val="宋体"/>
        <charset val="134"/>
      </rPr>
      <t>黄国忠容桂四基西滘路兴隆直街三巷横三巷</t>
    </r>
    <r>
      <rPr>
        <sz val="10"/>
        <rFont val="Times New Roman"/>
        <charset val="134"/>
      </rPr>
      <t>1</t>
    </r>
    <r>
      <rPr>
        <sz val="10"/>
        <rFont val="宋体"/>
        <charset val="134"/>
      </rPr>
      <t>号</t>
    </r>
    <r>
      <rPr>
        <sz val="10"/>
        <rFont val="Times New Roman"/>
        <charset val="134"/>
      </rPr>
      <t>9.52</t>
    </r>
    <r>
      <rPr>
        <sz val="10"/>
        <rFont val="宋体"/>
        <charset val="134"/>
      </rPr>
      <t>千瓦分布式光伏发电项目</t>
    </r>
  </si>
  <si>
    <t>简翠环</t>
  </si>
  <si>
    <r>
      <rPr>
        <sz val="10"/>
        <rFont val="宋体"/>
        <charset val="134"/>
      </rPr>
      <t>简翠环广东省佛山市顺德区容桂海尾海景路</t>
    </r>
    <r>
      <rPr>
        <sz val="10"/>
        <rFont val="Times New Roman"/>
        <charset val="134"/>
      </rPr>
      <t>12</t>
    </r>
    <r>
      <rPr>
        <sz val="10"/>
        <rFont val="宋体"/>
        <charset val="134"/>
      </rPr>
      <t>号海景半岛</t>
    </r>
    <r>
      <rPr>
        <sz val="10"/>
        <rFont val="Times New Roman"/>
        <charset val="134"/>
      </rPr>
      <t>138</t>
    </r>
    <r>
      <rPr>
        <sz val="10"/>
        <rFont val="宋体"/>
        <charset val="134"/>
      </rPr>
      <t>别墅</t>
    </r>
    <r>
      <rPr>
        <sz val="10"/>
        <rFont val="Times New Roman"/>
        <charset val="134"/>
      </rPr>
      <t>8.4</t>
    </r>
    <r>
      <rPr>
        <sz val="10"/>
        <rFont val="宋体"/>
        <charset val="134"/>
      </rPr>
      <t>千瓦分布式光伏发电项目</t>
    </r>
  </si>
  <si>
    <t>谢炤銮</t>
  </si>
  <si>
    <r>
      <rPr>
        <sz val="10"/>
        <rFont val="宋体"/>
        <charset val="134"/>
      </rPr>
      <t>谢炤銮广东省佛山市顺德区大良街道办事处东建路</t>
    </r>
    <r>
      <rPr>
        <sz val="10"/>
        <rFont val="Times New Roman"/>
        <charset val="134"/>
      </rPr>
      <t>2</t>
    </r>
    <r>
      <rPr>
        <sz val="10"/>
        <rFont val="宋体"/>
        <charset val="134"/>
      </rPr>
      <t>街</t>
    </r>
    <r>
      <rPr>
        <sz val="10"/>
        <rFont val="Times New Roman"/>
        <charset val="134"/>
      </rPr>
      <t>2</t>
    </r>
    <r>
      <rPr>
        <sz val="10"/>
        <rFont val="宋体"/>
        <charset val="134"/>
      </rPr>
      <t>号</t>
    </r>
    <r>
      <rPr>
        <sz val="10"/>
        <rFont val="Times New Roman"/>
        <charset val="134"/>
      </rPr>
      <t>10.64</t>
    </r>
    <r>
      <rPr>
        <sz val="10"/>
        <rFont val="宋体"/>
        <charset val="134"/>
      </rPr>
      <t>千瓦分布式光伏发电项目</t>
    </r>
  </si>
  <si>
    <t>冯兆华</t>
  </si>
  <si>
    <r>
      <rPr>
        <sz val="10"/>
        <rFont val="宋体"/>
        <charset val="134"/>
      </rPr>
      <t>冯兆华顺德区容桂富华路华南</t>
    </r>
    <r>
      <rPr>
        <sz val="10"/>
        <rFont val="Times New Roman"/>
        <charset val="134"/>
      </rPr>
      <t>3</t>
    </r>
    <r>
      <rPr>
        <sz val="10"/>
        <rFont val="宋体"/>
        <charset val="134"/>
      </rPr>
      <t>街</t>
    </r>
    <r>
      <rPr>
        <sz val="10"/>
        <rFont val="Times New Roman"/>
        <charset val="134"/>
      </rPr>
      <t>1</t>
    </r>
    <r>
      <rPr>
        <sz val="10"/>
        <rFont val="宋体"/>
        <charset val="134"/>
      </rPr>
      <t>巷</t>
    </r>
    <r>
      <rPr>
        <sz val="10"/>
        <rFont val="Times New Roman"/>
        <charset val="134"/>
      </rPr>
      <t>2</t>
    </r>
    <r>
      <rPr>
        <sz val="10"/>
        <rFont val="宋体"/>
        <charset val="134"/>
      </rPr>
      <t>号</t>
    </r>
    <r>
      <rPr>
        <sz val="10"/>
        <rFont val="Times New Roman"/>
        <charset val="134"/>
      </rPr>
      <t>10.8</t>
    </r>
    <r>
      <rPr>
        <sz val="10"/>
        <rFont val="宋体"/>
        <charset val="134"/>
      </rPr>
      <t>千瓦分布式光伏发电项目</t>
    </r>
  </si>
  <si>
    <t>杨茂恩</t>
  </si>
  <si>
    <r>
      <rPr>
        <sz val="10"/>
        <rFont val="宋体"/>
        <charset val="134"/>
      </rPr>
      <t>杨茂恩顺德区容桂红旗华中南路十七街</t>
    </r>
    <r>
      <rPr>
        <sz val="10"/>
        <rFont val="Times New Roman"/>
        <charset val="134"/>
      </rPr>
      <t>5</t>
    </r>
    <r>
      <rPr>
        <sz val="10"/>
        <rFont val="宋体"/>
        <charset val="134"/>
      </rPr>
      <t>号</t>
    </r>
    <r>
      <rPr>
        <sz val="10"/>
        <rFont val="Times New Roman"/>
        <charset val="134"/>
      </rPr>
      <t>12.6</t>
    </r>
    <r>
      <rPr>
        <sz val="10"/>
        <rFont val="宋体"/>
        <charset val="134"/>
      </rPr>
      <t>千瓦分布式光伏发电项目</t>
    </r>
  </si>
  <si>
    <t>杨旺平</t>
  </si>
  <si>
    <r>
      <rPr>
        <sz val="10"/>
        <rFont val="宋体"/>
        <charset val="134"/>
      </rPr>
      <t>杨旺平广东省佛山市顺德区容桂街道办事处上佳市社区居委会隔涌路</t>
    </r>
    <r>
      <rPr>
        <sz val="10"/>
        <rFont val="Times New Roman"/>
        <charset val="134"/>
      </rPr>
      <t>6</t>
    </r>
    <r>
      <rPr>
        <sz val="10"/>
        <rFont val="宋体"/>
        <charset val="134"/>
      </rPr>
      <t>号之一</t>
    </r>
    <r>
      <rPr>
        <sz val="10"/>
        <rFont val="Times New Roman"/>
        <charset val="134"/>
      </rPr>
      <t>18.48</t>
    </r>
    <r>
      <rPr>
        <sz val="10"/>
        <rFont val="宋体"/>
        <charset val="134"/>
      </rPr>
      <t>千瓦分布式光伏发电项目</t>
    </r>
  </si>
  <si>
    <t>杜瑞燕</t>
  </si>
  <si>
    <r>
      <rPr>
        <sz val="10"/>
        <rFont val="宋体"/>
        <charset val="134"/>
      </rPr>
      <t>杜瑞燕容桂骏景花园</t>
    </r>
    <r>
      <rPr>
        <sz val="10"/>
        <rFont val="Times New Roman"/>
        <charset val="134"/>
      </rPr>
      <t>B15</t>
    </r>
    <r>
      <rPr>
        <sz val="10"/>
        <rFont val="宋体"/>
        <charset val="134"/>
      </rPr>
      <t>号</t>
    </r>
    <r>
      <rPr>
        <sz val="10"/>
        <rFont val="Times New Roman"/>
        <charset val="134"/>
      </rPr>
      <t>15.1</t>
    </r>
    <r>
      <rPr>
        <sz val="10"/>
        <rFont val="宋体"/>
        <charset val="134"/>
      </rPr>
      <t>千瓦分布式光伏发电项目</t>
    </r>
  </si>
  <si>
    <t>黄润枝</t>
  </si>
  <si>
    <r>
      <rPr>
        <sz val="10"/>
        <rFont val="宋体"/>
        <charset val="134"/>
      </rPr>
      <t>黄润枝顺德容桂翠竹中路</t>
    </r>
    <r>
      <rPr>
        <sz val="10"/>
        <rFont val="Times New Roman"/>
        <charset val="134"/>
      </rPr>
      <t>2</t>
    </r>
    <r>
      <rPr>
        <sz val="10"/>
        <rFont val="宋体"/>
        <charset val="134"/>
      </rPr>
      <t>街</t>
    </r>
    <r>
      <rPr>
        <sz val="10"/>
        <rFont val="Times New Roman"/>
        <charset val="134"/>
      </rPr>
      <t>2</t>
    </r>
    <r>
      <rPr>
        <sz val="10"/>
        <rFont val="宋体"/>
        <charset val="134"/>
      </rPr>
      <t>号</t>
    </r>
    <r>
      <rPr>
        <sz val="10"/>
        <rFont val="Times New Roman"/>
        <charset val="134"/>
      </rPr>
      <t>6.72</t>
    </r>
    <r>
      <rPr>
        <sz val="10"/>
        <rFont val="宋体"/>
        <charset val="134"/>
      </rPr>
      <t>千瓦分布式光伏发电项目</t>
    </r>
  </si>
  <si>
    <t>邵东诚</t>
  </si>
  <si>
    <r>
      <rPr>
        <sz val="10"/>
        <rFont val="宋体"/>
        <charset val="134"/>
      </rPr>
      <t>邵东诚广东省佛山市顺德区容桂自然新区文苑路一街</t>
    </r>
    <r>
      <rPr>
        <sz val="10"/>
        <rFont val="Times New Roman"/>
        <charset val="134"/>
      </rPr>
      <t>1</t>
    </r>
    <r>
      <rPr>
        <sz val="10"/>
        <rFont val="宋体"/>
        <charset val="134"/>
      </rPr>
      <t>号</t>
    </r>
    <r>
      <rPr>
        <sz val="10"/>
        <rFont val="Times New Roman"/>
        <charset val="134"/>
      </rPr>
      <t>5.04</t>
    </r>
    <r>
      <rPr>
        <sz val="10"/>
        <rFont val="宋体"/>
        <charset val="134"/>
      </rPr>
      <t>千瓦分布式光伏发电项目</t>
    </r>
  </si>
  <si>
    <t>何永峰</t>
  </si>
  <si>
    <r>
      <rPr>
        <sz val="10"/>
        <rFont val="宋体"/>
        <charset val="134"/>
      </rPr>
      <t>何永峰广东省佛山市顺德区容桂街道办事处振华居委会三符里西社大街</t>
    </r>
    <r>
      <rPr>
        <sz val="10"/>
        <rFont val="Times New Roman"/>
        <charset val="134"/>
      </rPr>
      <t>7</t>
    </r>
    <r>
      <rPr>
        <sz val="10"/>
        <rFont val="宋体"/>
        <charset val="134"/>
      </rPr>
      <t>巷</t>
    </r>
    <r>
      <rPr>
        <sz val="10"/>
        <rFont val="Times New Roman"/>
        <charset val="134"/>
      </rPr>
      <t>2</t>
    </r>
    <r>
      <rPr>
        <sz val="10"/>
        <rFont val="宋体"/>
        <charset val="134"/>
      </rPr>
      <t>号</t>
    </r>
    <r>
      <rPr>
        <sz val="10"/>
        <rFont val="Times New Roman"/>
        <charset val="134"/>
      </rPr>
      <t>5.04</t>
    </r>
    <r>
      <rPr>
        <sz val="10"/>
        <rFont val="宋体"/>
        <charset val="134"/>
      </rPr>
      <t>千瓦分布式光伏发电项目</t>
    </r>
  </si>
  <si>
    <t>关伟宁</t>
  </si>
  <si>
    <r>
      <rPr>
        <sz val="10"/>
        <rFont val="宋体"/>
        <charset val="134"/>
      </rPr>
      <t>关伟宁容桂永昌南路</t>
    </r>
    <r>
      <rPr>
        <sz val="10"/>
        <rFont val="Times New Roman"/>
        <charset val="134"/>
      </rPr>
      <t>30</t>
    </r>
    <r>
      <rPr>
        <sz val="10"/>
        <rFont val="宋体"/>
        <charset val="134"/>
      </rPr>
      <t>号</t>
    </r>
    <r>
      <rPr>
        <sz val="10"/>
        <rFont val="Times New Roman"/>
        <charset val="134"/>
      </rPr>
      <t>20.16</t>
    </r>
    <r>
      <rPr>
        <sz val="10"/>
        <rFont val="宋体"/>
        <charset val="134"/>
      </rPr>
      <t>千瓦分布式光伏发电项目</t>
    </r>
  </si>
  <si>
    <t>冯聪明</t>
  </si>
  <si>
    <r>
      <rPr>
        <sz val="10"/>
        <rFont val="宋体"/>
        <charset val="134"/>
      </rPr>
      <t>冯聪明顺德区容桂大塘坑</t>
    </r>
    <r>
      <rPr>
        <sz val="10"/>
        <rFont val="Times New Roman"/>
        <charset val="134"/>
      </rPr>
      <t>2</t>
    </r>
    <r>
      <rPr>
        <sz val="10"/>
        <rFont val="宋体"/>
        <charset val="134"/>
      </rPr>
      <t>巷</t>
    </r>
    <r>
      <rPr>
        <sz val="10"/>
        <rFont val="Times New Roman"/>
        <charset val="134"/>
      </rPr>
      <t>5</t>
    </r>
    <r>
      <rPr>
        <sz val="10"/>
        <rFont val="宋体"/>
        <charset val="134"/>
      </rPr>
      <t>号</t>
    </r>
    <r>
      <rPr>
        <sz val="10"/>
        <rFont val="Times New Roman"/>
        <charset val="134"/>
      </rPr>
      <t>21.28</t>
    </r>
    <r>
      <rPr>
        <sz val="10"/>
        <rFont val="宋体"/>
        <charset val="134"/>
      </rPr>
      <t>千瓦分布式光伏发电项目</t>
    </r>
  </si>
  <si>
    <t>翁志良</t>
  </si>
  <si>
    <r>
      <rPr>
        <sz val="10"/>
        <rFont val="宋体"/>
        <charset val="134"/>
      </rPr>
      <t>翁志良广东省佛山市顺德区容桂四基居委会兴基路</t>
    </r>
    <r>
      <rPr>
        <sz val="10"/>
        <rFont val="Times New Roman"/>
        <charset val="134"/>
      </rPr>
      <t>10</t>
    </r>
    <r>
      <rPr>
        <sz val="10"/>
        <rFont val="宋体"/>
        <charset val="134"/>
      </rPr>
      <t>号</t>
    </r>
    <r>
      <rPr>
        <sz val="10"/>
        <rFont val="Times New Roman"/>
        <charset val="134"/>
      </rPr>
      <t>7.84</t>
    </r>
    <r>
      <rPr>
        <sz val="10"/>
        <rFont val="宋体"/>
        <charset val="134"/>
      </rPr>
      <t>千瓦分布式光伏发电项目</t>
    </r>
  </si>
  <si>
    <t>谈锦昌</t>
  </si>
  <si>
    <r>
      <rPr>
        <sz val="10"/>
        <rFont val="宋体"/>
        <charset val="134"/>
      </rPr>
      <t>谈锦昌佛山市顺德区大良街道办事处连新路</t>
    </r>
    <r>
      <rPr>
        <sz val="10"/>
        <rFont val="Times New Roman"/>
        <charset val="134"/>
      </rPr>
      <t>6</t>
    </r>
    <r>
      <rPr>
        <sz val="10"/>
        <rFont val="宋体"/>
        <charset val="134"/>
      </rPr>
      <t>街</t>
    </r>
    <r>
      <rPr>
        <sz val="10"/>
        <rFont val="Times New Roman"/>
        <charset val="134"/>
      </rPr>
      <t>9</t>
    </r>
    <r>
      <rPr>
        <sz val="10"/>
        <rFont val="宋体"/>
        <charset val="134"/>
      </rPr>
      <t>号</t>
    </r>
    <r>
      <rPr>
        <sz val="10"/>
        <rFont val="Times New Roman"/>
        <charset val="134"/>
      </rPr>
      <t>5.04</t>
    </r>
    <r>
      <rPr>
        <sz val="10"/>
        <rFont val="宋体"/>
        <charset val="134"/>
      </rPr>
      <t>千瓦分布式光伏发电项目</t>
    </r>
  </si>
  <si>
    <t>郭志伟</t>
  </si>
  <si>
    <r>
      <rPr>
        <sz val="10"/>
        <rFont val="宋体"/>
        <charset val="134"/>
      </rPr>
      <t>郭志伟广东省佛山市顺德区容桂街道办事处振华社区居委会华南</t>
    </r>
    <r>
      <rPr>
        <sz val="10"/>
        <rFont val="Times New Roman"/>
        <charset val="134"/>
      </rPr>
      <t>2</t>
    </r>
    <r>
      <rPr>
        <sz val="10"/>
        <rFont val="宋体"/>
        <charset val="134"/>
      </rPr>
      <t>街</t>
    </r>
    <r>
      <rPr>
        <sz val="10"/>
        <rFont val="Times New Roman"/>
        <charset val="134"/>
      </rPr>
      <t>1</t>
    </r>
    <r>
      <rPr>
        <sz val="10"/>
        <rFont val="宋体"/>
        <charset val="134"/>
      </rPr>
      <t>巷</t>
    </r>
    <r>
      <rPr>
        <sz val="10"/>
        <rFont val="Times New Roman"/>
        <charset val="134"/>
      </rPr>
      <t>4</t>
    </r>
    <r>
      <rPr>
        <sz val="10"/>
        <rFont val="宋体"/>
        <charset val="134"/>
      </rPr>
      <t>号</t>
    </r>
    <r>
      <rPr>
        <sz val="10"/>
        <rFont val="Times New Roman"/>
        <charset val="134"/>
      </rPr>
      <t>8.4</t>
    </r>
    <r>
      <rPr>
        <sz val="10"/>
        <rFont val="宋体"/>
        <charset val="134"/>
      </rPr>
      <t>千瓦分布式光伏发电项目</t>
    </r>
  </si>
  <si>
    <t>邓教泉</t>
  </si>
  <si>
    <r>
      <rPr>
        <sz val="10"/>
        <rFont val="宋体"/>
        <charset val="134"/>
      </rPr>
      <t>邓教泉顺德容桂德胜路培源巷</t>
    </r>
    <r>
      <rPr>
        <sz val="10"/>
        <rFont val="Times New Roman"/>
        <charset val="134"/>
      </rPr>
      <t>6</t>
    </r>
    <r>
      <rPr>
        <sz val="10"/>
        <rFont val="宋体"/>
        <charset val="134"/>
      </rPr>
      <t>号</t>
    </r>
    <r>
      <rPr>
        <sz val="10"/>
        <rFont val="Times New Roman"/>
        <charset val="134"/>
      </rPr>
      <t>5.04</t>
    </r>
    <r>
      <rPr>
        <sz val="10"/>
        <rFont val="宋体"/>
        <charset val="134"/>
      </rPr>
      <t>千瓦分布式光伏发电项目</t>
    </r>
  </si>
  <si>
    <t>梁志烽</t>
  </si>
  <si>
    <r>
      <rPr>
        <sz val="10"/>
        <rFont val="宋体"/>
        <charset val="134"/>
      </rPr>
      <t>梁志烽容桂海尾居委会合祥路花洲新村东巷</t>
    </r>
    <r>
      <rPr>
        <sz val="10"/>
        <rFont val="Times New Roman"/>
        <charset val="134"/>
      </rPr>
      <t>8</t>
    </r>
    <r>
      <rPr>
        <sz val="10"/>
        <rFont val="宋体"/>
        <charset val="134"/>
      </rPr>
      <t>号</t>
    </r>
    <r>
      <rPr>
        <sz val="10"/>
        <rFont val="Times New Roman"/>
        <charset val="134"/>
      </rPr>
      <t>10</t>
    </r>
    <r>
      <rPr>
        <sz val="10"/>
        <rFont val="宋体"/>
        <charset val="134"/>
      </rPr>
      <t>千瓦分布式光伏发电项目</t>
    </r>
  </si>
  <si>
    <t>岑伟文</t>
  </si>
  <si>
    <r>
      <rPr>
        <sz val="10"/>
        <rFont val="宋体"/>
        <charset val="134"/>
      </rPr>
      <t>岑伟文顺德区容桂竹山观云街十二巷</t>
    </r>
    <r>
      <rPr>
        <sz val="10"/>
        <rFont val="Times New Roman"/>
        <charset val="134"/>
      </rPr>
      <t>2</t>
    </r>
    <r>
      <rPr>
        <sz val="10"/>
        <rFont val="宋体"/>
        <charset val="134"/>
      </rPr>
      <t>号</t>
    </r>
    <r>
      <rPr>
        <sz val="10"/>
        <rFont val="Times New Roman"/>
        <charset val="134"/>
      </rPr>
      <t>13.44</t>
    </r>
    <r>
      <rPr>
        <sz val="10"/>
        <rFont val="宋体"/>
        <charset val="134"/>
      </rPr>
      <t>千瓦分布式光伏发电项目</t>
    </r>
  </si>
  <si>
    <t>陈润钊</t>
  </si>
  <si>
    <r>
      <rPr>
        <sz val="10"/>
        <rFont val="宋体"/>
        <charset val="134"/>
      </rPr>
      <t>陈润钊佛山市顺德区大良街道办事处红岗居委会沙田</t>
    </r>
    <r>
      <rPr>
        <sz val="10"/>
        <rFont val="Times New Roman"/>
        <charset val="134"/>
      </rPr>
      <t>1</t>
    </r>
    <r>
      <rPr>
        <sz val="10"/>
        <rFont val="宋体"/>
        <charset val="134"/>
      </rPr>
      <t>街</t>
    </r>
    <r>
      <rPr>
        <sz val="10"/>
        <rFont val="Times New Roman"/>
        <charset val="134"/>
      </rPr>
      <t>7</t>
    </r>
    <r>
      <rPr>
        <sz val="10"/>
        <rFont val="宋体"/>
        <charset val="134"/>
      </rPr>
      <t>号</t>
    </r>
    <r>
      <rPr>
        <sz val="10"/>
        <rFont val="Times New Roman"/>
        <charset val="134"/>
      </rPr>
      <t>17.64</t>
    </r>
    <r>
      <rPr>
        <sz val="10"/>
        <rFont val="宋体"/>
        <charset val="134"/>
      </rPr>
      <t>千瓦分布式光伏发电项目</t>
    </r>
  </si>
  <si>
    <t>何惠甜</t>
  </si>
  <si>
    <r>
      <rPr>
        <sz val="10"/>
        <rFont val="宋体"/>
        <charset val="134"/>
      </rPr>
      <t>何惠甜广东省佛山市顺德区容桂街道办事处南华</t>
    </r>
    <r>
      <rPr>
        <sz val="10"/>
        <rFont val="Times New Roman"/>
        <charset val="134"/>
      </rPr>
      <t>1</t>
    </r>
    <r>
      <rPr>
        <sz val="10"/>
        <rFont val="宋体"/>
        <charset val="134"/>
      </rPr>
      <t>巷</t>
    </r>
    <r>
      <rPr>
        <sz val="10"/>
        <rFont val="Times New Roman"/>
        <charset val="134"/>
      </rPr>
      <t>2</t>
    </r>
    <r>
      <rPr>
        <sz val="10"/>
        <rFont val="宋体"/>
        <charset val="134"/>
      </rPr>
      <t>号</t>
    </r>
    <r>
      <rPr>
        <sz val="10"/>
        <rFont val="Times New Roman"/>
        <charset val="134"/>
      </rPr>
      <t>19.6</t>
    </r>
    <r>
      <rPr>
        <sz val="10"/>
        <rFont val="宋体"/>
        <charset val="134"/>
      </rPr>
      <t>千瓦分布式光伏发电项目</t>
    </r>
  </si>
  <si>
    <t>陈小刚</t>
  </si>
  <si>
    <r>
      <rPr>
        <sz val="10"/>
        <rFont val="宋体"/>
        <charset val="134"/>
      </rPr>
      <t>陈小刚广东省佛山市顺德区容桂街道办事处红旗社区居委会桂田路八街</t>
    </r>
    <r>
      <rPr>
        <sz val="10"/>
        <rFont val="Times New Roman"/>
        <charset val="134"/>
      </rPr>
      <t>4</t>
    </r>
    <r>
      <rPr>
        <sz val="10"/>
        <rFont val="宋体"/>
        <charset val="134"/>
      </rPr>
      <t>号</t>
    </r>
    <r>
      <rPr>
        <sz val="10"/>
        <rFont val="Times New Roman"/>
        <charset val="134"/>
      </rPr>
      <t>8.4</t>
    </r>
    <r>
      <rPr>
        <sz val="10"/>
        <rFont val="宋体"/>
        <charset val="134"/>
      </rPr>
      <t>千瓦分布式光伏发电项目</t>
    </r>
  </si>
  <si>
    <t>罗馀伟</t>
  </si>
  <si>
    <r>
      <rPr>
        <sz val="10"/>
        <rFont val="宋体"/>
        <charset val="134"/>
      </rPr>
      <t>罗馀伟佛山市顺德区容桂东逸湾二期紫荆园三街</t>
    </r>
    <r>
      <rPr>
        <sz val="10"/>
        <rFont val="Times New Roman"/>
        <charset val="134"/>
      </rPr>
      <t>32</t>
    </r>
    <r>
      <rPr>
        <sz val="10"/>
        <rFont val="宋体"/>
        <charset val="134"/>
      </rPr>
      <t>号</t>
    </r>
    <r>
      <rPr>
        <sz val="10"/>
        <rFont val="Times New Roman"/>
        <charset val="134"/>
      </rPr>
      <t>9.52</t>
    </r>
    <r>
      <rPr>
        <sz val="10"/>
        <rFont val="宋体"/>
        <charset val="134"/>
      </rPr>
      <t>千瓦分布式光伏发电项目</t>
    </r>
  </si>
  <si>
    <t>洪永康</t>
  </si>
  <si>
    <r>
      <rPr>
        <sz val="10"/>
        <rFont val="宋体"/>
        <charset val="134"/>
      </rPr>
      <t>洪永康佛山市顺德区北滘镇莘村社学东三街三巷</t>
    </r>
    <r>
      <rPr>
        <sz val="10"/>
        <rFont val="Times New Roman"/>
        <charset val="134"/>
      </rPr>
      <t>13</t>
    </r>
    <r>
      <rPr>
        <sz val="10"/>
        <rFont val="宋体"/>
        <charset val="134"/>
      </rPr>
      <t>号</t>
    </r>
    <r>
      <rPr>
        <sz val="10"/>
        <rFont val="Times New Roman"/>
        <charset val="134"/>
      </rPr>
      <t>6</t>
    </r>
    <r>
      <rPr>
        <sz val="10"/>
        <rFont val="宋体"/>
        <charset val="134"/>
      </rPr>
      <t>千瓦分布式光伏发电项目</t>
    </r>
  </si>
  <si>
    <t>邓小霏</t>
  </si>
  <si>
    <r>
      <rPr>
        <sz val="10"/>
        <rFont val="宋体"/>
        <charset val="134"/>
      </rPr>
      <t>邓小霏龙江镇沙富村委会沙富大道六宅巷</t>
    </r>
    <r>
      <rPr>
        <sz val="10"/>
        <rFont val="Times New Roman"/>
        <charset val="134"/>
      </rPr>
      <t>3</t>
    </r>
    <r>
      <rPr>
        <sz val="10"/>
        <rFont val="宋体"/>
        <charset val="134"/>
      </rPr>
      <t>号</t>
    </r>
    <r>
      <rPr>
        <sz val="10"/>
        <rFont val="Times New Roman"/>
        <charset val="134"/>
      </rPr>
      <t>10.6</t>
    </r>
    <r>
      <rPr>
        <sz val="10"/>
        <rFont val="宋体"/>
        <charset val="134"/>
      </rPr>
      <t>千瓦分布式光伏发电项目</t>
    </r>
  </si>
  <si>
    <t>麦钜成</t>
  </si>
  <si>
    <r>
      <rPr>
        <sz val="10"/>
        <rFont val="宋体"/>
        <charset val="134"/>
      </rPr>
      <t>麦钜成顺德区均安镇南沙社区居民委员会倾一街三巷</t>
    </r>
    <r>
      <rPr>
        <sz val="10"/>
        <rFont val="Times New Roman"/>
        <charset val="134"/>
      </rPr>
      <t>19</t>
    </r>
    <r>
      <rPr>
        <sz val="10"/>
        <rFont val="宋体"/>
        <charset val="134"/>
      </rPr>
      <t>号</t>
    </r>
    <r>
      <rPr>
        <sz val="10"/>
        <rFont val="Times New Roman"/>
        <charset val="134"/>
      </rPr>
      <t>14.25</t>
    </r>
    <r>
      <rPr>
        <sz val="10"/>
        <rFont val="宋体"/>
        <charset val="134"/>
      </rPr>
      <t>千瓦分布式光伏发电项目</t>
    </r>
  </si>
  <si>
    <t>余伟杰</t>
  </si>
  <si>
    <r>
      <rPr>
        <sz val="10"/>
        <rFont val="宋体"/>
        <charset val="134"/>
      </rPr>
      <t>余伟杰龙江镇左滩村委会长沙新路聚贤街</t>
    </r>
    <r>
      <rPr>
        <sz val="10"/>
        <rFont val="Times New Roman"/>
        <charset val="134"/>
      </rPr>
      <t>16</t>
    </r>
    <r>
      <rPr>
        <sz val="10"/>
        <rFont val="宋体"/>
        <charset val="134"/>
      </rPr>
      <t>号</t>
    </r>
    <r>
      <rPr>
        <sz val="10"/>
        <rFont val="Times New Roman"/>
        <charset val="134"/>
      </rPr>
      <t>13.92</t>
    </r>
    <r>
      <rPr>
        <sz val="10"/>
        <rFont val="宋体"/>
        <charset val="134"/>
      </rPr>
      <t>千瓦分布式光伏发电项目</t>
    </r>
  </si>
  <si>
    <t>刘团和</t>
  </si>
  <si>
    <r>
      <rPr>
        <sz val="10"/>
        <rFont val="宋体"/>
        <charset val="134"/>
      </rPr>
      <t>刘团和龙江镇东涌社区居民委员会福禄里</t>
    </r>
    <r>
      <rPr>
        <sz val="10"/>
        <rFont val="Times New Roman"/>
        <charset val="134"/>
      </rPr>
      <t>19</t>
    </r>
    <r>
      <rPr>
        <sz val="10"/>
        <rFont val="宋体"/>
        <charset val="134"/>
      </rPr>
      <t>号</t>
    </r>
    <r>
      <rPr>
        <sz val="10"/>
        <rFont val="Times New Roman"/>
        <charset val="134"/>
      </rPr>
      <t>11.2</t>
    </r>
    <r>
      <rPr>
        <sz val="10"/>
        <rFont val="宋体"/>
        <charset val="134"/>
      </rPr>
      <t>千瓦分布式光伏发电项目</t>
    </r>
  </si>
  <si>
    <t>刘联敦</t>
  </si>
  <si>
    <r>
      <rPr>
        <sz val="10"/>
        <rFont val="宋体"/>
        <charset val="134"/>
      </rPr>
      <t>刘联敦龙江镇世埠居委会沙田大街龙见里</t>
    </r>
    <r>
      <rPr>
        <sz val="10"/>
        <rFont val="Times New Roman"/>
        <charset val="134"/>
      </rPr>
      <t>13</t>
    </r>
    <r>
      <rPr>
        <sz val="10"/>
        <rFont val="宋体"/>
        <charset val="134"/>
      </rPr>
      <t>号</t>
    </r>
    <r>
      <rPr>
        <sz val="10"/>
        <rFont val="Times New Roman"/>
        <charset val="134"/>
      </rPr>
      <t>12.255</t>
    </r>
    <r>
      <rPr>
        <sz val="10"/>
        <rFont val="宋体"/>
        <charset val="134"/>
      </rPr>
      <t>千瓦分布式光伏发电项目</t>
    </r>
  </si>
  <si>
    <t>黄勇强</t>
  </si>
  <si>
    <r>
      <rPr>
        <sz val="10"/>
        <rFont val="宋体"/>
        <charset val="134"/>
      </rPr>
      <t>黄勇强龙江镇龙江居委会沿江路</t>
    </r>
    <r>
      <rPr>
        <sz val="10"/>
        <rFont val="Times New Roman"/>
        <charset val="134"/>
      </rPr>
      <t>1</t>
    </r>
    <r>
      <rPr>
        <sz val="10"/>
        <rFont val="宋体"/>
        <charset val="134"/>
      </rPr>
      <t>号</t>
    </r>
    <r>
      <rPr>
        <sz val="10"/>
        <rFont val="Times New Roman"/>
        <charset val="134"/>
      </rPr>
      <t>20</t>
    </r>
    <r>
      <rPr>
        <sz val="10"/>
        <rFont val="宋体"/>
        <charset val="134"/>
      </rPr>
      <t>千瓦分布式光伏发电项目</t>
    </r>
  </si>
  <si>
    <t>吴志铭</t>
  </si>
  <si>
    <r>
      <rPr>
        <sz val="10"/>
        <rFont val="宋体"/>
        <charset val="134"/>
      </rPr>
      <t>吴志铭龙江镇集北村委会建锋北街</t>
    </r>
    <r>
      <rPr>
        <sz val="10"/>
        <rFont val="Times New Roman"/>
        <charset val="134"/>
      </rPr>
      <t>2</t>
    </r>
    <r>
      <rPr>
        <sz val="10"/>
        <rFont val="宋体"/>
        <charset val="134"/>
      </rPr>
      <t>号</t>
    </r>
    <r>
      <rPr>
        <sz val="10"/>
        <rFont val="Times New Roman"/>
        <charset val="134"/>
      </rPr>
      <t>21.375</t>
    </r>
    <r>
      <rPr>
        <sz val="10"/>
        <rFont val="宋体"/>
        <charset val="134"/>
      </rPr>
      <t>千瓦分布式光伏发电项目</t>
    </r>
  </si>
  <si>
    <t>何国年</t>
  </si>
  <si>
    <r>
      <rPr>
        <sz val="10"/>
        <rFont val="宋体"/>
        <charset val="134"/>
      </rPr>
      <t>何国年佛山市顺德区勒流街道黄连居委会龙村灰沙巷</t>
    </r>
    <r>
      <rPr>
        <sz val="10"/>
        <rFont val="Times New Roman"/>
        <charset val="134"/>
      </rPr>
      <t>16</t>
    </r>
    <r>
      <rPr>
        <sz val="10"/>
        <rFont val="宋体"/>
        <charset val="134"/>
      </rPr>
      <t>号</t>
    </r>
    <r>
      <rPr>
        <sz val="10"/>
        <rFont val="Times New Roman"/>
        <charset val="134"/>
      </rPr>
      <t>17.4</t>
    </r>
    <r>
      <rPr>
        <sz val="10"/>
        <rFont val="宋体"/>
        <charset val="134"/>
      </rPr>
      <t>千瓦分布式光伏发电项目</t>
    </r>
  </si>
  <si>
    <t>曹碧瑶</t>
  </si>
  <si>
    <r>
      <rPr>
        <sz val="10"/>
        <rFont val="宋体"/>
        <charset val="134"/>
      </rPr>
      <t>曹碧瑶佛山市顺德区勒流街道新安村委会石桥街九巷</t>
    </r>
    <r>
      <rPr>
        <sz val="10"/>
        <rFont val="Times New Roman"/>
        <charset val="134"/>
      </rPr>
      <t>7</t>
    </r>
    <r>
      <rPr>
        <sz val="10"/>
        <rFont val="宋体"/>
        <charset val="134"/>
      </rPr>
      <t>号</t>
    </r>
    <r>
      <rPr>
        <sz val="10"/>
        <rFont val="Times New Roman"/>
        <charset val="134"/>
      </rPr>
      <t>17.98</t>
    </r>
    <r>
      <rPr>
        <sz val="10"/>
        <rFont val="宋体"/>
        <charset val="134"/>
      </rPr>
      <t>千瓦分布式光伏发电项目</t>
    </r>
  </si>
  <si>
    <t>欧梅</t>
  </si>
  <si>
    <r>
      <rPr>
        <sz val="10"/>
        <rFont val="宋体"/>
        <charset val="134"/>
      </rPr>
      <t>欧梅佛山市顺德区陈村镇石洲村委会平康花苑三路</t>
    </r>
    <r>
      <rPr>
        <sz val="10"/>
        <rFont val="Times New Roman"/>
        <charset val="134"/>
      </rPr>
      <t>8</t>
    </r>
    <r>
      <rPr>
        <sz val="10"/>
        <rFont val="宋体"/>
        <charset val="134"/>
      </rPr>
      <t>号</t>
    </r>
    <r>
      <rPr>
        <sz val="10"/>
        <rFont val="Times New Roman"/>
        <charset val="134"/>
      </rPr>
      <t>9.4</t>
    </r>
    <r>
      <rPr>
        <sz val="10"/>
        <rFont val="宋体"/>
        <charset val="134"/>
      </rPr>
      <t>千瓦分布式光伏发电项目</t>
    </r>
  </si>
  <si>
    <t>马骏生</t>
  </si>
  <si>
    <r>
      <rPr>
        <sz val="10"/>
        <rFont val="宋体"/>
        <charset val="134"/>
      </rPr>
      <t>马骏生佛山市顺德区伦教街道办事处鸡洲村委会长丰苑长兴东六街</t>
    </r>
    <r>
      <rPr>
        <sz val="10"/>
        <rFont val="Times New Roman"/>
        <charset val="134"/>
      </rPr>
      <t>12</t>
    </r>
    <r>
      <rPr>
        <sz val="10"/>
        <rFont val="宋体"/>
        <charset val="134"/>
      </rPr>
      <t>号</t>
    </r>
    <r>
      <rPr>
        <sz val="10"/>
        <rFont val="Times New Roman"/>
        <charset val="134"/>
      </rPr>
      <t>18.525</t>
    </r>
    <r>
      <rPr>
        <sz val="10"/>
        <rFont val="宋体"/>
        <charset val="134"/>
      </rPr>
      <t>千瓦分布式光伏发电项目</t>
    </r>
  </si>
  <si>
    <t>蒋巧玲</t>
  </si>
  <si>
    <r>
      <rPr>
        <sz val="10"/>
        <rFont val="宋体"/>
        <charset val="134"/>
      </rPr>
      <t>蒋巧玲广东省佛山市顺德区大良街道办事处逢沙村委会固化宅基地</t>
    </r>
    <r>
      <rPr>
        <sz val="10"/>
        <rFont val="Times New Roman"/>
        <charset val="134"/>
      </rPr>
      <t>3-06-2</t>
    </r>
    <r>
      <rPr>
        <sz val="10"/>
        <rFont val="宋体"/>
        <charset val="134"/>
      </rPr>
      <t>号地</t>
    </r>
    <r>
      <rPr>
        <sz val="10"/>
        <rFont val="Times New Roman"/>
        <charset val="134"/>
      </rPr>
      <t>10.26</t>
    </r>
    <r>
      <rPr>
        <sz val="10"/>
        <rFont val="宋体"/>
        <charset val="134"/>
      </rPr>
      <t>千瓦分布式光伏发电项目</t>
    </r>
  </si>
  <si>
    <t>刘艳茜</t>
  </si>
  <si>
    <r>
      <rPr>
        <sz val="10"/>
        <rFont val="宋体"/>
        <charset val="134"/>
      </rPr>
      <t>刘艳茜龙江镇世埠社区居民委员会长路长丰路</t>
    </r>
    <r>
      <rPr>
        <sz val="10"/>
        <rFont val="Times New Roman"/>
        <charset val="134"/>
      </rPr>
      <t>7</t>
    </r>
    <r>
      <rPr>
        <sz val="10"/>
        <rFont val="宋体"/>
        <charset val="134"/>
      </rPr>
      <t>号</t>
    </r>
    <r>
      <rPr>
        <sz val="10"/>
        <rFont val="Times New Roman"/>
        <charset val="134"/>
      </rPr>
      <t>13.92</t>
    </r>
    <r>
      <rPr>
        <sz val="10"/>
        <rFont val="宋体"/>
        <charset val="134"/>
      </rPr>
      <t>千瓦分布式光伏发电项目</t>
    </r>
  </si>
  <si>
    <t>张均荣</t>
  </si>
  <si>
    <r>
      <rPr>
        <sz val="10"/>
        <rFont val="宋体"/>
        <charset val="134"/>
      </rPr>
      <t>张均荣广东省佛山市顺德区容桂细滘联丰路四巷</t>
    </r>
    <r>
      <rPr>
        <sz val="10"/>
        <rFont val="Times New Roman"/>
        <charset val="134"/>
      </rPr>
      <t>5</t>
    </r>
    <r>
      <rPr>
        <sz val="10"/>
        <rFont val="宋体"/>
        <charset val="134"/>
      </rPr>
      <t>号</t>
    </r>
    <r>
      <rPr>
        <sz val="10"/>
        <rFont val="Times New Roman"/>
        <charset val="134"/>
      </rPr>
      <t>8.55</t>
    </r>
    <r>
      <rPr>
        <sz val="10"/>
        <rFont val="宋体"/>
        <charset val="134"/>
      </rPr>
      <t>千瓦分布式光伏发电项目</t>
    </r>
  </si>
  <si>
    <t>吴志帮</t>
  </si>
  <si>
    <r>
      <rPr>
        <sz val="10"/>
        <rFont val="宋体"/>
        <charset val="134"/>
      </rPr>
      <t>吴志帮佛山市顺德区勒流街道江义村委会堑口直街十三巷</t>
    </r>
    <r>
      <rPr>
        <sz val="10"/>
        <rFont val="Times New Roman"/>
        <charset val="134"/>
      </rPr>
      <t>1</t>
    </r>
    <r>
      <rPr>
        <sz val="10"/>
        <rFont val="宋体"/>
        <charset val="134"/>
      </rPr>
      <t>号</t>
    </r>
    <r>
      <rPr>
        <sz val="10"/>
        <rFont val="Times New Roman"/>
        <charset val="134"/>
      </rPr>
      <t>15.67</t>
    </r>
    <r>
      <rPr>
        <sz val="10"/>
        <rFont val="宋体"/>
        <charset val="134"/>
      </rPr>
      <t>千瓦分布式光伏发电项目</t>
    </r>
  </si>
  <si>
    <t>何国浩</t>
  </si>
  <si>
    <r>
      <rPr>
        <sz val="10"/>
        <rFont val="宋体"/>
        <charset val="134"/>
      </rPr>
      <t>何国浩北滘镇碧江社区居委会坤洲南平路四巷</t>
    </r>
    <r>
      <rPr>
        <sz val="10"/>
        <rFont val="Times New Roman"/>
        <charset val="134"/>
      </rPr>
      <t>11</t>
    </r>
    <r>
      <rPr>
        <sz val="10"/>
        <rFont val="宋体"/>
        <charset val="134"/>
      </rPr>
      <t>号</t>
    </r>
    <r>
      <rPr>
        <sz val="10"/>
        <rFont val="Times New Roman"/>
        <charset val="134"/>
      </rPr>
      <t>13.96</t>
    </r>
    <r>
      <rPr>
        <sz val="10"/>
        <rFont val="宋体"/>
        <charset val="134"/>
      </rPr>
      <t>千瓦分布式光伏发电项目</t>
    </r>
  </si>
  <si>
    <t>梁锡荣</t>
  </si>
  <si>
    <r>
      <rPr>
        <sz val="10"/>
        <rFont val="宋体"/>
        <charset val="134"/>
      </rPr>
      <t>梁锡荣佛山市顺德区陈村镇大都村委会东便西街二巷</t>
    </r>
    <r>
      <rPr>
        <sz val="10"/>
        <rFont val="Times New Roman"/>
        <charset val="134"/>
      </rPr>
      <t>13</t>
    </r>
    <r>
      <rPr>
        <sz val="10"/>
        <rFont val="宋体"/>
        <charset val="134"/>
      </rPr>
      <t>号</t>
    </r>
    <r>
      <rPr>
        <sz val="10"/>
        <rFont val="Times New Roman"/>
        <charset val="134"/>
      </rPr>
      <t>12.18</t>
    </r>
    <r>
      <rPr>
        <sz val="10"/>
        <rFont val="宋体"/>
        <charset val="134"/>
      </rPr>
      <t>千瓦分布式光伏发电项目</t>
    </r>
  </si>
  <si>
    <t>邓均和</t>
  </si>
  <si>
    <r>
      <rPr>
        <sz val="10"/>
        <rFont val="宋体"/>
        <charset val="134"/>
      </rPr>
      <t>邓均和龙江镇东涌社区居民委员会细堑十字街</t>
    </r>
    <r>
      <rPr>
        <sz val="10"/>
        <rFont val="Times New Roman"/>
        <charset val="134"/>
      </rPr>
      <t>9</t>
    </r>
    <r>
      <rPr>
        <sz val="10"/>
        <rFont val="宋体"/>
        <charset val="134"/>
      </rPr>
      <t>号</t>
    </r>
    <r>
      <rPr>
        <sz val="10"/>
        <rFont val="Times New Roman"/>
        <charset val="134"/>
      </rPr>
      <t>9.6</t>
    </r>
    <r>
      <rPr>
        <sz val="10"/>
        <rFont val="宋体"/>
        <charset val="134"/>
      </rPr>
      <t>千瓦分布式光伏发电项目</t>
    </r>
  </si>
  <si>
    <t>李开恒</t>
  </si>
  <si>
    <r>
      <rPr>
        <sz val="10"/>
        <rFont val="宋体"/>
        <charset val="134"/>
      </rPr>
      <t>李开恒佛山市顺德区大良大门居委会桥头路</t>
    </r>
    <r>
      <rPr>
        <sz val="10"/>
        <rFont val="Times New Roman"/>
        <charset val="134"/>
      </rPr>
      <t>2</t>
    </r>
    <r>
      <rPr>
        <sz val="10"/>
        <rFont val="宋体"/>
        <charset val="134"/>
      </rPr>
      <t>街</t>
    </r>
    <r>
      <rPr>
        <sz val="10"/>
        <rFont val="Times New Roman"/>
        <charset val="134"/>
      </rPr>
      <t>13</t>
    </r>
    <r>
      <rPr>
        <sz val="10"/>
        <rFont val="宋体"/>
        <charset val="134"/>
      </rPr>
      <t>号</t>
    </r>
    <r>
      <rPr>
        <sz val="10"/>
        <rFont val="Times New Roman"/>
        <charset val="134"/>
      </rPr>
      <t>9.97</t>
    </r>
    <r>
      <rPr>
        <sz val="10"/>
        <rFont val="宋体"/>
        <charset val="134"/>
      </rPr>
      <t>千瓦分布式光伏发电项目</t>
    </r>
  </si>
  <si>
    <t>梅盛伦</t>
  </si>
  <si>
    <r>
      <rPr>
        <sz val="10"/>
        <rFont val="宋体"/>
        <charset val="134"/>
      </rPr>
      <t>梅盛伦广东省佛山市顺德区龙江镇麦郎村委会东涌路</t>
    </r>
    <r>
      <rPr>
        <sz val="10"/>
        <rFont val="Times New Roman"/>
        <charset val="134"/>
      </rPr>
      <t>13</t>
    </r>
    <r>
      <rPr>
        <sz val="10"/>
        <rFont val="宋体"/>
        <charset val="134"/>
      </rPr>
      <t>号</t>
    </r>
    <r>
      <rPr>
        <sz val="10"/>
        <rFont val="Times New Roman"/>
        <charset val="134"/>
      </rPr>
      <t>11</t>
    </r>
    <r>
      <rPr>
        <sz val="10"/>
        <rFont val="宋体"/>
        <charset val="134"/>
      </rPr>
      <t>千瓦分布式光伏发电项目</t>
    </r>
  </si>
  <si>
    <t>冯广晖</t>
  </si>
  <si>
    <r>
      <rPr>
        <sz val="10"/>
        <rFont val="宋体"/>
        <charset val="134"/>
      </rPr>
      <t>冯广晖佛山市顺德区勒流街道办事处裕源村委会骏涌路二街</t>
    </r>
    <r>
      <rPr>
        <sz val="10"/>
        <rFont val="Times New Roman"/>
        <charset val="134"/>
      </rPr>
      <t>3</t>
    </r>
    <r>
      <rPr>
        <sz val="10"/>
        <rFont val="宋体"/>
        <charset val="134"/>
      </rPr>
      <t>号</t>
    </r>
    <r>
      <rPr>
        <sz val="10"/>
        <rFont val="Times New Roman"/>
        <charset val="134"/>
      </rPr>
      <t>11.68</t>
    </r>
    <r>
      <rPr>
        <sz val="10"/>
        <rFont val="宋体"/>
        <charset val="134"/>
      </rPr>
      <t>千瓦分布式光伏发电项目</t>
    </r>
  </si>
  <si>
    <t>黄毅洪</t>
  </si>
  <si>
    <r>
      <rPr>
        <sz val="10"/>
        <rFont val="宋体"/>
        <charset val="134"/>
      </rPr>
      <t>黄毅洪北滘镇马龙村委会西街四巷</t>
    </r>
    <r>
      <rPr>
        <sz val="10"/>
        <rFont val="Times New Roman"/>
        <charset val="134"/>
      </rPr>
      <t>5</t>
    </r>
    <r>
      <rPr>
        <sz val="10"/>
        <rFont val="宋体"/>
        <charset val="134"/>
      </rPr>
      <t>号</t>
    </r>
    <r>
      <rPr>
        <sz val="10"/>
        <rFont val="Times New Roman"/>
        <charset val="134"/>
      </rPr>
      <t>20.52</t>
    </r>
    <r>
      <rPr>
        <sz val="10"/>
        <rFont val="宋体"/>
        <charset val="134"/>
      </rPr>
      <t>千瓦分布式光伏发电项目</t>
    </r>
  </si>
  <si>
    <t>冯啟江</t>
  </si>
  <si>
    <r>
      <rPr>
        <sz val="10"/>
        <rFont val="宋体"/>
        <charset val="134"/>
      </rPr>
      <t>冯啟江佛山市顺德区陈村镇弼教村委会大巷尾一巷</t>
    </r>
    <r>
      <rPr>
        <sz val="10"/>
        <rFont val="Times New Roman"/>
        <charset val="134"/>
      </rPr>
      <t>2</t>
    </r>
    <r>
      <rPr>
        <sz val="10"/>
        <rFont val="宋体"/>
        <charset val="134"/>
      </rPr>
      <t>号</t>
    </r>
    <r>
      <rPr>
        <sz val="10"/>
        <rFont val="Times New Roman"/>
        <charset val="134"/>
      </rPr>
      <t>12.54</t>
    </r>
    <r>
      <rPr>
        <sz val="10"/>
        <rFont val="宋体"/>
        <charset val="134"/>
      </rPr>
      <t>千瓦分布式光伏发电项目</t>
    </r>
  </si>
  <si>
    <t>潘洪啟</t>
  </si>
  <si>
    <r>
      <rPr>
        <sz val="10"/>
        <rFont val="宋体"/>
        <charset val="134"/>
      </rPr>
      <t>潘洪啟佛山市顺德区杏坛镇昌教村委会新地坊新地一巷</t>
    </r>
    <r>
      <rPr>
        <sz val="10"/>
        <rFont val="Times New Roman"/>
        <charset val="134"/>
      </rPr>
      <t>4</t>
    </r>
    <r>
      <rPr>
        <sz val="10"/>
        <rFont val="宋体"/>
        <charset val="134"/>
      </rPr>
      <t>号</t>
    </r>
    <r>
      <rPr>
        <sz val="10"/>
        <rFont val="Times New Roman"/>
        <charset val="134"/>
      </rPr>
      <t>12.82</t>
    </r>
    <r>
      <rPr>
        <sz val="10"/>
        <rFont val="宋体"/>
        <charset val="134"/>
      </rPr>
      <t>千瓦分布式光伏发电项目</t>
    </r>
  </si>
  <si>
    <t>胡荣华</t>
  </si>
  <si>
    <r>
      <rPr>
        <sz val="10"/>
        <rFont val="宋体"/>
        <charset val="134"/>
      </rPr>
      <t>胡荣华龙江镇苏溪社区居民委员会隧道路</t>
    </r>
    <r>
      <rPr>
        <sz val="10"/>
        <rFont val="Times New Roman"/>
        <charset val="134"/>
      </rPr>
      <t>10</t>
    </r>
    <r>
      <rPr>
        <sz val="10"/>
        <rFont val="宋体"/>
        <charset val="134"/>
      </rPr>
      <t>号</t>
    </r>
    <r>
      <rPr>
        <sz val="10"/>
        <rFont val="Times New Roman"/>
        <charset val="134"/>
      </rPr>
      <t>23.2</t>
    </r>
    <r>
      <rPr>
        <sz val="10"/>
        <rFont val="宋体"/>
        <charset val="134"/>
      </rPr>
      <t>千瓦分布式光伏发电项目</t>
    </r>
  </si>
  <si>
    <t>邓建锋</t>
  </si>
  <si>
    <r>
      <rPr>
        <sz val="10"/>
        <rFont val="宋体"/>
        <charset val="134"/>
      </rPr>
      <t>邓建锋龙江镇东涌社区居民委员会坦东新村</t>
    </r>
    <r>
      <rPr>
        <sz val="10"/>
        <rFont val="Times New Roman"/>
        <charset val="134"/>
      </rPr>
      <t>A19</t>
    </r>
    <r>
      <rPr>
        <sz val="10"/>
        <rFont val="宋体"/>
        <charset val="134"/>
      </rPr>
      <t>号</t>
    </r>
    <r>
      <rPr>
        <sz val="10"/>
        <rFont val="Times New Roman"/>
        <charset val="134"/>
      </rPr>
      <t>13.965</t>
    </r>
    <r>
      <rPr>
        <sz val="10"/>
        <rFont val="宋体"/>
        <charset val="134"/>
      </rPr>
      <t>千瓦分布式光伏发电项目</t>
    </r>
  </si>
  <si>
    <t>陈伟杰</t>
  </si>
  <si>
    <r>
      <rPr>
        <sz val="10"/>
        <rFont val="宋体"/>
        <charset val="134"/>
      </rPr>
      <t>陈伟杰广东省佛山市顺德区乐从镇新隆大道四巷</t>
    </r>
    <r>
      <rPr>
        <sz val="10"/>
        <rFont val="Times New Roman"/>
        <charset val="134"/>
      </rPr>
      <t>2</t>
    </r>
    <r>
      <rPr>
        <sz val="10"/>
        <rFont val="宋体"/>
        <charset val="134"/>
      </rPr>
      <t>号</t>
    </r>
    <r>
      <rPr>
        <sz val="10"/>
        <rFont val="Times New Roman"/>
        <charset val="134"/>
      </rPr>
      <t>13.11</t>
    </r>
    <r>
      <rPr>
        <sz val="10"/>
        <rFont val="宋体"/>
        <charset val="134"/>
      </rPr>
      <t>千瓦分布式光伏发电项目</t>
    </r>
  </si>
  <si>
    <t>陈森明</t>
  </si>
  <si>
    <r>
      <rPr>
        <sz val="10"/>
        <rFont val="宋体"/>
        <charset val="134"/>
      </rPr>
      <t>陈森明佛山市顺德区勒流街道勒流居委会龙升北路十二巷</t>
    </r>
    <r>
      <rPr>
        <sz val="10"/>
        <rFont val="Times New Roman"/>
        <charset val="134"/>
      </rPr>
      <t>5</t>
    </r>
    <r>
      <rPr>
        <sz val="10"/>
        <rFont val="宋体"/>
        <charset val="134"/>
      </rPr>
      <t>号</t>
    </r>
    <r>
      <rPr>
        <sz val="10"/>
        <rFont val="Times New Roman"/>
        <charset val="134"/>
      </rPr>
      <t>8.12</t>
    </r>
    <r>
      <rPr>
        <sz val="10"/>
        <rFont val="宋体"/>
        <charset val="134"/>
      </rPr>
      <t>千瓦分布式光伏发电项目</t>
    </r>
  </si>
  <si>
    <t>张景带</t>
  </si>
  <si>
    <r>
      <rPr>
        <sz val="10"/>
        <rFont val="宋体"/>
        <charset val="134"/>
      </rPr>
      <t>张景带龙江镇集北村委会东胜路</t>
    </r>
    <r>
      <rPr>
        <sz val="10"/>
        <rFont val="Times New Roman"/>
        <charset val="134"/>
      </rPr>
      <t>35</t>
    </r>
    <r>
      <rPr>
        <sz val="10"/>
        <rFont val="宋体"/>
        <charset val="134"/>
      </rPr>
      <t>号</t>
    </r>
    <r>
      <rPr>
        <sz val="10"/>
        <rFont val="Times New Roman"/>
        <charset val="134"/>
      </rPr>
      <t>21.66</t>
    </r>
    <r>
      <rPr>
        <sz val="10"/>
        <rFont val="宋体"/>
        <charset val="134"/>
      </rPr>
      <t>千瓦分布式光伏发电项目</t>
    </r>
  </si>
  <si>
    <t>周日钊</t>
  </si>
  <si>
    <r>
      <rPr>
        <sz val="10"/>
        <rFont val="宋体"/>
        <charset val="134"/>
      </rPr>
      <t>周日钊佛山市顺德区陈村镇赤花社区居民委员会吴家围西区二巷</t>
    </r>
    <r>
      <rPr>
        <sz val="10"/>
        <rFont val="Times New Roman"/>
        <charset val="134"/>
      </rPr>
      <t>3</t>
    </r>
    <r>
      <rPr>
        <sz val="10"/>
        <rFont val="宋体"/>
        <charset val="134"/>
      </rPr>
      <t>号</t>
    </r>
    <r>
      <rPr>
        <sz val="10"/>
        <rFont val="Times New Roman"/>
        <charset val="134"/>
      </rPr>
      <t>8.55</t>
    </r>
    <r>
      <rPr>
        <sz val="10"/>
        <rFont val="宋体"/>
        <charset val="134"/>
      </rPr>
      <t>千瓦分布式光伏发电项目</t>
    </r>
  </si>
  <si>
    <t>霍应远</t>
  </si>
  <si>
    <r>
      <rPr>
        <sz val="10"/>
        <rFont val="宋体"/>
        <charset val="134"/>
      </rPr>
      <t>霍应远佛山市顺德区陈村镇大都村委会埠中二巷</t>
    </r>
    <r>
      <rPr>
        <sz val="10"/>
        <rFont val="Times New Roman"/>
        <charset val="134"/>
      </rPr>
      <t>2</t>
    </r>
    <r>
      <rPr>
        <sz val="10"/>
        <rFont val="宋体"/>
        <charset val="134"/>
      </rPr>
      <t>号</t>
    </r>
    <r>
      <rPr>
        <sz val="10"/>
        <rFont val="Times New Roman"/>
        <charset val="134"/>
      </rPr>
      <t>18.24</t>
    </r>
    <r>
      <rPr>
        <sz val="10"/>
        <rFont val="宋体"/>
        <charset val="134"/>
      </rPr>
      <t>千瓦分布式光伏发电项目</t>
    </r>
  </si>
  <si>
    <t>廖湛雄</t>
  </si>
  <si>
    <r>
      <rPr>
        <sz val="10"/>
        <rFont val="宋体"/>
        <charset val="134"/>
      </rPr>
      <t>廖湛雄龙江镇西庆村委会祥和路三街北二巷</t>
    </r>
    <r>
      <rPr>
        <sz val="10"/>
        <rFont val="Times New Roman"/>
        <charset val="134"/>
      </rPr>
      <t>4</t>
    </r>
    <r>
      <rPr>
        <sz val="10"/>
        <rFont val="宋体"/>
        <charset val="134"/>
      </rPr>
      <t>号</t>
    </r>
    <r>
      <rPr>
        <sz val="10"/>
        <rFont val="Times New Roman"/>
        <charset val="134"/>
      </rPr>
      <t>13.965</t>
    </r>
    <r>
      <rPr>
        <sz val="10"/>
        <rFont val="宋体"/>
        <charset val="134"/>
      </rPr>
      <t>千瓦分布式光伏发电项目</t>
    </r>
  </si>
  <si>
    <t>黄权发</t>
  </si>
  <si>
    <r>
      <rPr>
        <sz val="10"/>
        <rFont val="宋体"/>
        <charset val="134"/>
      </rPr>
      <t>黄权发佛山市顺德区杏坛镇南华村委会康乐大道东七路</t>
    </r>
    <r>
      <rPr>
        <sz val="10"/>
        <rFont val="Times New Roman"/>
        <charset val="134"/>
      </rPr>
      <t>3</t>
    </r>
    <r>
      <rPr>
        <sz val="10"/>
        <rFont val="宋体"/>
        <charset val="134"/>
      </rPr>
      <t>号</t>
    </r>
    <r>
      <rPr>
        <sz val="10"/>
        <rFont val="Times New Roman"/>
        <charset val="134"/>
      </rPr>
      <t>17.1</t>
    </r>
    <r>
      <rPr>
        <sz val="10"/>
        <rFont val="宋体"/>
        <charset val="134"/>
      </rPr>
      <t>千瓦分布式光伏发电项目</t>
    </r>
  </si>
  <si>
    <t>黎金钊</t>
  </si>
  <si>
    <r>
      <rPr>
        <sz val="10"/>
        <rFont val="宋体"/>
        <charset val="134"/>
      </rPr>
      <t>黎金钊容桂四基居委会西滘路兴隆直街十四巷</t>
    </r>
    <r>
      <rPr>
        <sz val="10"/>
        <rFont val="Times New Roman"/>
        <charset val="134"/>
      </rPr>
      <t>9</t>
    </r>
    <r>
      <rPr>
        <sz val="10"/>
        <rFont val="宋体"/>
        <charset val="134"/>
      </rPr>
      <t>号</t>
    </r>
    <r>
      <rPr>
        <sz val="10"/>
        <rFont val="Times New Roman"/>
        <charset val="134"/>
      </rPr>
      <t>18.24</t>
    </r>
    <r>
      <rPr>
        <sz val="10"/>
        <rFont val="宋体"/>
        <charset val="134"/>
      </rPr>
      <t>千瓦分布式光伏发电项目</t>
    </r>
  </si>
  <si>
    <t>欧冠麟</t>
  </si>
  <si>
    <r>
      <rPr>
        <sz val="10"/>
        <rFont val="宋体"/>
        <charset val="134"/>
      </rPr>
      <t>欧冠麟顺德区陈村镇庄头村委会大岳六一八路五巷</t>
    </r>
    <r>
      <rPr>
        <sz val="10"/>
        <rFont val="Times New Roman"/>
        <charset val="134"/>
      </rPr>
      <t>1</t>
    </r>
    <r>
      <rPr>
        <sz val="10"/>
        <rFont val="宋体"/>
        <charset val="134"/>
      </rPr>
      <t>号</t>
    </r>
    <r>
      <rPr>
        <sz val="10"/>
        <rFont val="Times New Roman"/>
        <charset val="134"/>
      </rPr>
      <t>13.96</t>
    </r>
    <r>
      <rPr>
        <sz val="10"/>
        <rFont val="宋体"/>
        <charset val="134"/>
      </rPr>
      <t>千瓦分布式光伏发电项目</t>
    </r>
  </si>
  <si>
    <t>甘应锡</t>
  </si>
  <si>
    <r>
      <rPr>
        <sz val="10"/>
        <rFont val="宋体"/>
        <charset val="134"/>
      </rPr>
      <t>甘应锡佛山市顺德区陈村镇大都村委会大埠渤海西街</t>
    </r>
    <r>
      <rPr>
        <sz val="10"/>
        <rFont val="Times New Roman"/>
        <charset val="134"/>
      </rPr>
      <t>15</t>
    </r>
    <r>
      <rPr>
        <sz val="10"/>
        <rFont val="宋体"/>
        <charset val="134"/>
      </rPr>
      <t>号</t>
    </r>
    <r>
      <rPr>
        <sz val="10"/>
        <rFont val="Times New Roman"/>
        <charset val="134"/>
      </rPr>
      <t>8.55</t>
    </r>
    <r>
      <rPr>
        <sz val="10"/>
        <rFont val="宋体"/>
        <charset val="134"/>
      </rPr>
      <t>千瓦分布式光伏发电项目</t>
    </r>
  </si>
  <si>
    <r>
      <rPr>
        <sz val="10"/>
        <rFont val="宋体"/>
        <charset val="134"/>
      </rPr>
      <t>甘应锡佛山市顺德区陈村镇大都村委会西小区联新十巷</t>
    </r>
    <r>
      <rPr>
        <sz val="10"/>
        <rFont val="Times New Roman"/>
        <charset val="134"/>
      </rPr>
      <t>16</t>
    </r>
    <r>
      <rPr>
        <sz val="10"/>
        <rFont val="宋体"/>
        <charset val="134"/>
      </rPr>
      <t>号</t>
    </r>
    <r>
      <rPr>
        <sz val="10"/>
        <rFont val="Times New Roman"/>
        <charset val="134"/>
      </rPr>
      <t>8.55</t>
    </r>
    <r>
      <rPr>
        <sz val="10"/>
        <rFont val="宋体"/>
        <charset val="134"/>
      </rPr>
      <t>千瓦分布式光伏发电项目</t>
    </r>
  </si>
  <si>
    <t>刘仔荣</t>
  </si>
  <si>
    <r>
      <rPr>
        <sz val="10"/>
        <rFont val="宋体"/>
        <charset val="134"/>
      </rPr>
      <t>刘仔荣龙江镇东涌社区居民委员会涌口大道</t>
    </r>
    <r>
      <rPr>
        <sz val="10"/>
        <rFont val="Times New Roman"/>
        <charset val="134"/>
      </rPr>
      <t>21</t>
    </r>
    <r>
      <rPr>
        <sz val="10"/>
        <rFont val="宋体"/>
        <charset val="134"/>
      </rPr>
      <t>号</t>
    </r>
    <r>
      <rPr>
        <sz val="10"/>
        <rFont val="Times New Roman"/>
        <charset val="134"/>
      </rPr>
      <t>10.8</t>
    </r>
    <r>
      <rPr>
        <sz val="10"/>
        <rFont val="宋体"/>
        <charset val="134"/>
      </rPr>
      <t>千瓦分布式光伏发电项目</t>
    </r>
  </si>
  <si>
    <t>黄月年</t>
  </si>
  <si>
    <r>
      <rPr>
        <sz val="10"/>
        <rFont val="宋体"/>
        <charset val="134"/>
      </rPr>
      <t>黄月年顺德区容桂红旗居委会祯祥路二街三巷</t>
    </r>
    <r>
      <rPr>
        <sz val="10"/>
        <rFont val="Times New Roman"/>
        <charset val="134"/>
      </rPr>
      <t>1</t>
    </r>
    <r>
      <rPr>
        <sz val="10"/>
        <rFont val="宋体"/>
        <charset val="134"/>
      </rPr>
      <t>号</t>
    </r>
    <r>
      <rPr>
        <sz val="10"/>
        <rFont val="Times New Roman"/>
        <charset val="134"/>
      </rPr>
      <t>11</t>
    </r>
    <r>
      <rPr>
        <sz val="10"/>
        <rFont val="宋体"/>
        <charset val="134"/>
      </rPr>
      <t>千瓦分布式光伏发电项目</t>
    </r>
  </si>
  <si>
    <t>陈杰文</t>
  </si>
  <si>
    <r>
      <rPr>
        <sz val="10"/>
        <rFont val="宋体"/>
        <charset val="134"/>
      </rPr>
      <t>陈杰文龙江镇世埠居委会长路坑口伏龙里二巷</t>
    </r>
    <r>
      <rPr>
        <sz val="10"/>
        <rFont val="Times New Roman"/>
        <charset val="134"/>
      </rPr>
      <t>3</t>
    </r>
    <r>
      <rPr>
        <sz val="10"/>
        <rFont val="宋体"/>
        <charset val="134"/>
      </rPr>
      <t>号</t>
    </r>
    <r>
      <rPr>
        <sz val="10"/>
        <rFont val="Times New Roman"/>
        <charset val="134"/>
      </rPr>
      <t>12.69</t>
    </r>
    <r>
      <rPr>
        <sz val="10"/>
        <rFont val="宋体"/>
        <charset val="134"/>
      </rPr>
      <t>千瓦分布式光伏发电项目</t>
    </r>
  </si>
  <si>
    <t>广东佛山市伟华恒森实业有限公司</t>
  </si>
  <si>
    <r>
      <rPr>
        <sz val="10"/>
        <rFont val="宋体"/>
        <charset val="134"/>
      </rPr>
      <t>广东省佛山市伟华恒森实业有限公司</t>
    </r>
    <r>
      <rPr>
        <sz val="10"/>
        <rFont val="Times New Roman"/>
        <charset val="134"/>
      </rPr>
      <t>195.8</t>
    </r>
    <r>
      <rPr>
        <sz val="10"/>
        <rFont val="宋体"/>
        <charset val="134"/>
      </rPr>
      <t>千瓦分布式光伏发电项目</t>
    </r>
  </si>
  <si>
    <t>刘兄团</t>
  </si>
  <si>
    <r>
      <rPr>
        <sz val="10"/>
        <rFont val="宋体"/>
        <charset val="134"/>
      </rPr>
      <t>刘兄团龙江镇世埠社区居民委员会长路伏龙西路</t>
    </r>
    <r>
      <rPr>
        <sz val="10"/>
        <rFont val="Times New Roman"/>
        <charset val="134"/>
      </rPr>
      <t>12</t>
    </r>
    <r>
      <rPr>
        <sz val="10"/>
        <rFont val="宋体"/>
        <charset val="134"/>
      </rPr>
      <t>号</t>
    </r>
    <r>
      <rPr>
        <sz val="10"/>
        <rFont val="Times New Roman"/>
        <charset val="134"/>
      </rPr>
      <t>11.1</t>
    </r>
    <r>
      <rPr>
        <sz val="10"/>
        <rFont val="宋体"/>
        <charset val="134"/>
      </rPr>
      <t>千瓦分布式光伏发电项目</t>
    </r>
  </si>
  <si>
    <t>陈淑冰</t>
  </si>
  <si>
    <r>
      <rPr>
        <sz val="10"/>
        <rFont val="宋体"/>
        <charset val="134"/>
      </rPr>
      <t>陈淑冰广东省佛山市顺德区大良街道办事处顺峰居民小组岭东路凯丽山庄</t>
    </r>
    <r>
      <rPr>
        <sz val="10"/>
        <rFont val="Times New Roman"/>
        <charset val="134"/>
      </rPr>
      <t>3</t>
    </r>
    <r>
      <rPr>
        <sz val="10"/>
        <rFont val="宋体"/>
        <charset val="134"/>
      </rPr>
      <t>区</t>
    </r>
    <r>
      <rPr>
        <sz val="10"/>
        <rFont val="Times New Roman"/>
        <charset val="134"/>
      </rPr>
      <t>2</t>
    </r>
    <r>
      <rPr>
        <sz val="10"/>
        <rFont val="宋体"/>
        <charset val="134"/>
      </rPr>
      <t>街</t>
    </r>
    <r>
      <rPr>
        <sz val="10"/>
        <rFont val="Times New Roman"/>
        <charset val="134"/>
      </rPr>
      <t>15</t>
    </r>
    <r>
      <rPr>
        <sz val="10"/>
        <rFont val="宋体"/>
        <charset val="134"/>
      </rPr>
      <t>号</t>
    </r>
    <r>
      <rPr>
        <sz val="10"/>
        <rFont val="Times New Roman"/>
        <charset val="134"/>
      </rPr>
      <t>17.1</t>
    </r>
    <r>
      <rPr>
        <sz val="10"/>
        <rFont val="宋体"/>
        <charset val="134"/>
      </rPr>
      <t>千瓦分布式光伏发电项目</t>
    </r>
  </si>
  <si>
    <t>何汝垣</t>
  </si>
  <si>
    <r>
      <rPr>
        <sz val="10"/>
        <rFont val="宋体"/>
        <charset val="134"/>
      </rPr>
      <t>何汝垣广东省佛山市顺德区乐从镇平步社区居民委员会宝鸭街五巷</t>
    </r>
    <r>
      <rPr>
        <sz val="10"/>
        <rFont val="Times New Roman"/>
        <charset val="134"/>
      </rPr>
      <t>1</t>
    </r>
    <r>
      <rPr>
        <sz val="10"/>
        <rFont val="宋体"/>
        <charset val="134"/>
      </rPr>
      <t>号</t>
    </r>
    <r>
      <rPr>
        <sz val="10"/>
        <rFont val="Times New Roman"/>
        <charset val="134"/>
      </rPr>
      <t>5.04</t>
    </r>
    <r>
      <rPr>
        <sz val="10"/>
        <rFont val="宋体"/>
        <charset val="134"/>
      </rPr>
      <t>千瓦分布式光伏发电项目</t>
    </r>
  </si>
  <si>
    <t>刘润生</t>
  </si>
  <si>
    <r>
      <rPr>
        <sz val="10"/>
        <rFont val="宋体"/>
        <charset val="134"/>
      </rPr>
      <t>刘润生广东省佛山市顺德区乐从镇良教村委会良沙村十三巷</t>
    </r>
    <r>
      <rPr>
        <sz val="10"/>
        <rFont val="Times New Roman"/>
        <charset val="134"/>
      </rPr>
      <t>2</t>
    </r>
    <r>
      <rPr>
        <sz val="10"/>
        <rFont val="宋体"/>
        <charset val="134"/>
      </rPr>
      <t>号</t>
    </r>
    <r>
      <rPr>
        <sz val="10"/>
        <rFont val="Times New Roman"/>
        <charset val="134"/>
      </rPr>
      <t>5.04</t>
    </r>
    <r>
      <rPr>
        <sz val="10"/>
        <rFont val="宋体"/>
        <charset val="134"/>
      </rPr>
      <t>千瓦分布式光伏发电项目</t>
    </r>
  </si>
  <si>
    <t>何仲麟</t>
  </si>
  <si>
    <r>
      <rPr>
        <sz val="10"/>
        <rFont val="宋体"/>
        <charset val="134"/>
      </rPr>
      <t>何仲麟广东省佛山市顺德区大良外村大街</t>
    </r>
    <r>
      <rPr>
        <sz val="10"/>
        <rFont val="Times New Roman"/>
        <charset val="134"/>
      </rPr>
      <t>40</t>
    </r>
    <r>
      <rPr>
        <sz val="10"/>
        <rFont val="宋体"/>
        <charset val="134"/>
      </rPr>
      <t>号</t>
    </r>
    <r>
      <rPr>
        <sz val="10"/>
        <rFont val="Times New Roman"/>
        <charset val="134"/>
      </rPr>
      <t>5</t>
    </r>
    <r>
      <rPr>
        <sz val="10"/>
        <rFont val="宋体"/>
        <charset val="134"/>
      </rPr>
      <t>千瓦分布式光伏发电项目</t>
    </r>
  </si>
  <si>
    <t>张镜明</t>
  </si>
  <si>
    <r>
      <rPr>
        <sz val="10"/>
        <rFont val="宋体"/>
        <charset val="134"/>
      </rPr>
      <t>张镜明广东省佛山市顺德区龙江镇沙富村委会龙昌巷</t>
    </r>
    <r>
      <rPr>
        <sz val="10"/>
        <rFont val="Times New Roman"/>
        <charset val="134"/>
      </rPr>
      <t>4</t>
    </r>
    <r>
      <rPr>
        <sz val="10"/>
        <rFont val="宋体"/>
        <charset val="134"/>
      </rPr>
      <t>号</t>
    </r>
    <r>
      <rPr>
        <sz val="10"/>
        <rFont val="Times New Roman"/>
        <charset val="134"/>
      </rPr>
      <t>15</t>
    </r>
    <r>
      <rPr>
        <sz val="10"/>
        <rFont val="宋体"/>
        <charset val="134"/>
      </rPr>
      <t>千瓦分布式光伏发电项目</t>
    </r>
  </si>
  <si>
    <r>
      <rPr>
        <sz val="10"/>
        <rFont val="宋体"/>
        <charset val="134"/>
      </rPr>
      <t>陈群莲佛山市顺德区北滘镇林头桂园路</t>
    </r>
    <r>
      <rPr>
        <sz val="10"/>
        <rFont val="Times New Roman"/>
        <charset val="134"/>
      </rPr>
      <t>74</t>
    </r>
    <r>
      <rPr>
        <sz val="10"/>
        <rFont val="宋体"/>
        <charset val="134"/>
      </rPr>
      <t>号</t>
    </r>
    <r>
      <rPr>
        <sz val="10"/>
        <rFont val="Times New Roman"/>
        <charset val="134"/>
      </rPr>
      <t>120</t>
    </r>
    <r>
      <rPr>
        <sz val="10"/>
        <rFont val="宋体"/>
        <charset val="134"/>
      </rPr>
      <t>千瓦分布式光伏发电项目</t>
    </r>
  </si>
  <si>
    <t>梁华基</t>
  </si>
  <si>
    <r>
      <rPr>
        <sz val="10"/>
        <rFont val="宋体"/>
        <charset val="134"/>
      </rPr>
      <t>梁华基佛山市顺德区陈村镇南涌居委会上村新区</t>
    </r>
    <r>
      <rPr>
        <sz val="10"/>
        <rFont val="Times New Roman"/>
        <charset val="134"/>
      </rPr>
      <t>19</t>
    </r>
    <r>
      <rPr>
        <sz val="10"/>
        <rFont val="宋体"/>
        <charset val="134"/>
      </rPr>
      <t>号</t>
    </r>
    <r>
      <rPr>
        <sz val="10"/>
        <rFont val="Times New Roman"/>
        <charset val="134"/>
      </rPr>
      <t>15.67</t>
    </r>
    <r>
      <rPr>
        <sz val="10"/>
        <rFont val="宋体"/>
        <charset val="134"/>
      </rPr>
      <t>千瓦分布式光伏发电项目</t>
    </r>
  </si>
  <si>
    <t>梁燕芳</t>
  </si>
  <si>
    <r>
      <rPr>
        <sz val="10"/>
        <rFont val="宋体"/>
        <charset val="134"/>
      </rPr>
      <t>梁燕芳北滘镇碧江坤洲泮浦新村七街</t>
    </r>
    <r>
      <rPr>
        <sz val="10"/>
        <rFont val="Times New Roman"/>
        <charset val="134"/>
      </rPr>
      <t>3</t>
    </r>
    <r>
      <rPr>
        <sz val="10"/>
        <rFont val="宋体"/>
        <charset val="134"/>
      </rPr>
      <t>号</t>
    </r>
    <r>
      <rPr>
        <sz val="10"/>
        <rFont val="Times New Roman"/>
        <charset val="134"/>
      </rPr>
      <t>21.56</t>
    </r>
    <r>
      <rPr>
        <sz val="10"/>
        <rFont val="宋体"/>
        <charset val="134"/>
      </rPr>
      <t>千瓦分布式光伏发电项目</t>
    </r>
  </si>
  <si>
    <t>张炤均</t>
  </si>
  <si>
    <r>
      <rPr>
        <sz val="10"/>
        <rFont val="宋体"/>
        <charset val="134"/>
      </rPr>
      <t>张炤均北滘镇林头太平沙太平路西</t>
    </r>
    <r>
      <rPr>
        <sz val="10"/>
        <rFont val="Times New Roman"/>
        <charset val="134"/>
      </rPr>
      <t>9</t>
    </r>
    <r>
      <rPr>
        <sz val="10"/>
        <rFont val="宋体"/>
        <charset val="134"/>
      </rPr>
      <t>号</t>
    </r>
    <r>
      <rPr>
        <sz val="10"/>
        <rFont val="Times New Roman"/>
        <charset val="134"/>
      </rPr>
      <t>14.56</t>
    </r>
    <r>
      <rPr>
        <sz val="10"/>
        <rFont val="宋体"/>
        <charset val="134"/>
      </rPr>
      <t>千瓦分布式光伏发电项目</t>
    </r>
  </si>
  <si>
    <t>杜竣熙</t>
  </si>
  <si>
    <r>
      <rPr>
        <sz val="10"/>
        <rFont val="宋体"/>
        <charset val="134"/>
      </rPr>
      <t>杜竣熙北滘镇黄龙村委会龙涌杜家低街坊</t>
    </r>
    <r>
      <rPr>
        <sz val="10"/>
        <rFont val="Times New Roman"/>
        <charset val="134"/>
      </rPr>
      <t>7</t>
    </r>
    <r>
      <rPr>
        <sz val="10"/>
        <rFont val="宋体"/>
        <charset val="134"/>
      </rPr>
      <t>号之一</t>
    </r>
    <r>
      <rPr>
        <sz val="10"/>
        <rFont val="Times New Roman"/>
        <charset val="134"/>
      </rPr>
      <t>14</t>
    </r>
    <r>
      <rPr>
        <sz val="10"/>
        <rFont val="宋体"/>
        <charset val="134"/>
      </rPr>
      <t>千瓦分布式光伏发电项目</t>
    </r>
  </si>
  <si>
    <t>梁波光</t>
  </si>
  <si>
    <r>
      <rPr>
        <sz val="10"/>
        <rFont val="宋体"/>
        <charset val="134"/>
      </rPr>
      <t>梁波光北滘镇马龙村马龙地增围</t>
    </r>
    <r>
      <rPr>
        <sz val="10"/>
        <rFont val="Times New Roman"/>
        <charset val="134"/>
      </rPr>
      <t>4</t>
    </r>
    <r>
      <rPr>
        <sz val="10"/>
        <rFont val="宋体"/>
        <charset val="134"/>
      </rPr>
      <t>号</t>
    </r>
    <r>
      <rPr>
        <sz val="10"/>
        <rFont val="Times New Roman"/>
        <charset val="134"/>
      </rPr>
      <t>11.2</t>
    </r>
    <r>
      <rPr>
        <sz val="10"/>
        <rFont val="宋体"/>
        <charset val="134"/>
      </rPr>
      <t>千瓦分布式光伏发电项目</t>
    </r>
  </si>
  <si>
    <t>冯万培</t>
  </si>
  <si>
    <r>
      <rPr>
        <sz val="10"/>
        <rFont val="宋体"/>
        <charset val="134"/>
      </rPr>
      <t>冯万培北滘镇马龙村陆家邨三巷</t>
    </r>
    <r>
      <rPr>
        <sz val="10"/>
        <rFont val="Times New Roman"/>
        <charset val="134"/>
      </rPr>
      <t>42</t>
    </r>
    <r>
      <rPr>
        <sz val="10"/>
        <rFont val="宋体"/>
        <charset val="134"/>
      </rPr>
      <t>号</t>
    </r>
    <r>
      <rPr>
        <sz val="10"/>
        <rFont val="Times New Roman"/>
        <charset val="134"/>
      </rPr>
      <t>25.2</t>
    </r>
    <r>
      <rPr>
        <sz val="10"/>
        <rFont val="宋体"/>
        <charset val="134"/>
      </rPr>
      <t>千瓦分布式光伏发电项目</t>
    </r>
  </si>
  <si>
    <t>谢嘉莉</t>
  </si>
  <si>
    <r>
      <rPr>
        <sz val="10"/>
        <rFont val="宋体"/>
        <charset val="134"/>
      </rPr>
      <t>谢嘉莉北滘镇林头居委会北村跃龙桥东街</t>
    </r>
    <r>
      <rPr>
        <sz val="10"/>
        <rFont val="Times New Roman"/>
        <charset val="134"/>
      </rPr>
      <t>15</t>
    </r>
    <r>
      <rPr>
        <sz val="10"/>
        <rFont val="宋体"/>
        <charset val="134"/>
      </rPr>
      <t>号</t>
    </r>
    <r>
      <rPr>
        <sz val="10"/>
        <rFont val="Times New Roman"/>
        <charset val="134"/>
      </rPr>
      <t>26.88</t>
    </r>
    <r>
      <rPr>
        <sz val="10"/>
        <rFont val="宋体"/>
        <charset val="134"/>
      </rPr>
      <t>千瓦分布式光伏发电项目</t>
    </r>
  </si>
  <si>
    <t>冯盛汉</t>
  </si>
  <si>
    <r>
      <rPr>
        <sz val="10"/>
        <rFont val="宋体"/>
        <charset val="134"/>
      </rPr>
      <t>冯盛汉北滘镇现龙中兴路</t>
    </r>
    <r>
      <rPr>
        <sz val="10"/>
        <rFont val="Times New Roman"/>
        <charset val="134"/>
      </rPr>
      <t>15</t>
    </r>
    <r>
      <rPr>
        <sz val="10"/>
        <rFont val="宋体"/>
        <charset val="134"/>
      </rPr>
      <t>号</t>
    </r>
    <r>
      <rPr>
        <sz val="10"/>
        <rFont val="Times New Roman"/>
        <charset val="134"/>
      </rPr>
      <t>18.76</t>
    </r>
    <r>
      <rPr>
        <sz val="10"/>
        <rFont val="宋体"/>
        <charset val="134"/>
      </rPr>
      <t>千瓦分布式光伏发电项目</t>
    </r>
  </si>
  <si>
    <t>陈良麟</t>
  </si>
  <si>
    <r>
      <rPr>
        <sz val="10"/>
        <rFont val="宋体"/>
        <charset val="134"/>
      </rPr>
      <t>陈良麟北滘镇莘村陈家大街南二巷</t>
    </r>
    <r>
      <rPr>
        <sz val="10"/>
        <rFont val="Times New Roman"/>
        <charset val="134"/>
      </rPr>
      <t>13</t>
    </r>
    <r>
      <rPr>
        <sz val="10"/>
        <rFont val="宋体"/>
        <charset val="134"/>
      </rPr>
      <t>号</t>
    </r>
    <r>
      <rPr>
        <sz val="10"/>
        <rFont val="Times New Roman"/>
        <charset val="134"/>
      </rPr>
      <t>13.11</t>
    </r>
    <r>
      <rPr>
        <sz val="10"/>
        <rFont val="宋体"/>
        <charset val="134"/>
      </rPr>
      <t>千瓦分布式光伏发电项目</t>
    </r>
  </si>
  <si>
    <t>梁丽芳</t>
  </si>
  <si>
    <r>
      <rPr>
        <sz val="10"/>
        <rFont val="宋体"/>
        <charset val="134"/>
      </rPr>
      <t>梁丽芳北滘镇西海村关地路</t>
    </r>
    <r>
      <rPr>
        <sz val="10"/>
        <rFont val="Times New Roman"/>
        <charset val="134"/>
      </rPr>
      <t>36</t>
    </r>
    <r>
      <rPr>
        <sz val="10"/>
        <rFont val="宋体"/>
        <charset val="134"/>
      </rPr>
      <t>号</t>
    </r>
    <r>
      <rPr>
        <sz val="10"/>
        <rFont val="Times New Roman"/>
        <charset val="134"/>
      </rPr>
      <t>25.65</t>
    </r>
    <r>
      <rPr>
        <sz val="10"/>
        <rFont val="宋体"/>
        <charset val="134"/>
      </rPr>
      <t>千瓦分布式光伏发电项目</t>
    </r>
  </si>
  <si>
    <t>黎其才</t>
  </si>
  <si>
    <r>
      <rPr>
        <sz val="10"/>
        <rFont val="宋体"/>
        <charset val="134"/>
      </rPr>
      <t>黎其才北滘镇槎涌社区居委会高桥路三巷</t>
    </r>
    <r>
      <rPr>
        <sz val="10"/>
        <rFont val="Times New Roman"/>
        <charset val="134"/>
      </rPr>
      <t>11</t>
    </r>
    <r>
      <rPr>
        <sz val="10"/>
        <rFont val="宋体"/>
        <charset val="134"/>
      </rPr>
      <t>号</t>
    </r>
    <r>
      <rPr>
        <sz val="10"/>
        <rFont val="Times New Roman"/>
        <charset val="134"/>
      </rPr>
      <t>29.4</t>
    </r>
    <r>
      <rPr>
        <sz val="10"/>
        <rFont val="宋体"/>
        <charset val="134"/>
      </rPr>
      <t>千瓦分布式光伏发电项目</t>
    </r>
  </si>
  <si>
    <t>冯群珠</t>
  </si>
  <si>
    <r>
      <rPr>
        <sz val="10"/>
        <rFont val="宋体"/>
        <charset val="134"/>
      </rPr>
      <t>冯群珠顺德区北滘镇林头合成街新巷</t>
    </r>
    <r>
      <rPr>
        <sz val="10"/>
        <rFont val="Times New Roman"/>
        <charset val="134"/>
      </rPr>
      <t>1</t>
    </r>
    <r>
      <rPr>
        <sz val="10"/>
        <rFont val="宋体"/>
        <charset val="134"/>
      </rPr>
      <t>号</t>
    </r>
    <r>
      <rPr>
        <sz val="10"/>
        <rFont val="Times New Roman"/>
        <charset val="134"/>
      </rPr>
      <t>15</t>
    </r>
    <r>
      <rPr>
        <sz val="10"/>
        <rFont val="宋体"/>
        <charset val="134"/>
      </rPr>
      <t>千瓦分布式光伏发电项目</t>
    </r>
  </si>
  <si>
    <t>梁云庆</t>
  </si>
  <si>
    <r>
      <rPr>
        <sz val="10"/>
        <rFont val="宋体"/>
        <charset val="134"/>
      </rPr>
      <t>梁云庆佛山市顺德区杏坛镇吕地商住区环镇路连安街</t>
    </r>
    <r>
      <rPr>
        <sz val="10"/>
        <rFont val="Times New Roman"/>
        <charset val="134"/>
      </rPr>
      <t>16</t>
    </r>
    <r>
      <rPr>
        <sz val="10"/>
        <rFont val="宋体"/>
        <charset val="134"/>
      </rPr>
      <t>号</t>
    </r>
    <r>
      <rPr>
        <sz val="10"/>
        <rFont val="Times New Roman"/>
        <charset val="134"/>
      </rPr>
      <t>29.925</t>
    </r>
    <r>
      <rPr>
        <sz val="10"/>
        <rFont val="宋体"/>
        <charset val="134"/>
      </rPr>
      <t>千瓦分布式光伏发电项目</t>
    </r>
  </si>
  <si>
    <t>叶秀珍</t>
  </si>
  <si>
    <r>
      <rPr>
        <sz val="10"/>
        <rFont val="宋体"/>
        <charset val="134"/>
      </rPr>
      <t>叶秀珍北滘镇上僚村委会建新路</t>
    </r>
    <r>
      <rPr>
        <sz val="10"/>
        <rFont val="Times New Roman"/>
        <charset val="134"/>
      </rPr>
      <t>72</t>
    </r>
    <r>
      <rPr>
        <sz val="10"/>
        <rFont val="宋体"/>
        <charset val="134"/>
      </rPr>
      <t>号</t>
    </r>
    <r>
      <rPr>
        <sz val="10"/>
        <rFont val="Times New Roman"/>
        <charset val="134"/>
      </rPr>
      <t>5.88</t>
    </r>
    <r>
      <rPr>
        <sz val="10"/>
        <rFont val="宋体"/>
        <charset val="134"/>
      </rPr>
      <t>千瓦分布式光伏发电项目</t>
    </r>
  </si>
  <si>
    <t>梁顺然</t>
  </si>
  <si>
    <r>
      <rPr>
        <sz val="10"/>
        <rFont val="宋体"/>
        <charset val="134"/>
      </rPr>
      <t>梁顺然北滘镇上僚村心街七巷</t>
    </r>
    <r>
      <rPr>
        <sz val="10"/>
        <rFont val="Times New Roman"/>
        <charset val="134"/>
      </rPr>
      <t>15</t>
    </r>
    <r>
      <rPr>
        <sz val="10"/>
        <rFont val="宋体"/>
        <charset val="134"/>
      </rPr>
      <t>号之一</t>
    </r>
    <r>
      <rPr>
        <sz val="10"/>
        <rFont val="Times New Roman"/>
        <charset val="134"/>
      </rPr>
      <t>17.92</t>
    </r>
    <r>
      <rPr>
        <sz val="10"/>
        <rFont val="宋体"/>
        <charset val="134"/>
      </rPr>
      <t>千瓦分布式光伏发电项目</t>
    </r>
  </si>
  <si>
    <t>梁锡源</t>
  </si>
  <si>
    <r>
      <rPr>
        <sz val="10"/>
        <rFont val="宋体"/>
        <charset val="134"/>
      </rPr>
      <t>梁锡源北滘镇水口细街北便横三巷</t>
    </r>
    <r>
      <rPr>
        <sz val="10"/>
        <rFont val="Times New Roman"/>
        <charset val="134"/>
      </rPr>
      <t>10</t>
    </r>
    <r>
      <rPr>
        <sz val="10"/>
        <rFont val="宋体"/>
        <charset val="134"/>
      </rPr>
      <t>号</t>
    </r>
    <r>
      <rPr>
        <sz val="10"/>
        <rFont val="Times New Roman"/>
        <charset val="134"/>
      </rPr>
      <t>14</t>
    </r>
    <r>
      <rPr>
        <sz val="10"/>
        <rFont val="宋体"/>
        <charset val="134"/>
      </rPr>
      <t>千瓦分布式光伏发电项目</t>
    </r>
  </si>
  <si>
    <t>刘合</t>
  </si>
  <si>
    <r>
      <rPr>
        <sz val="10"/>
        <rFont val="宋体"/>
        <charset val="134"/>
      </rPr>
      <t>刘合广东省佛山市顺德区乐从镇乐从居委会红棉东路十八巷</t>
    </r>
    <r>
      <rPr>
        <sz val="10"/>
        <rFont val="Times New Roman"/>
        <charset val="134"/>
      </rPr>
      <t>11</t>
    </r>
    <r>
      <rPr>
        <sz val="10"/>
        <rFont val="宋体"/>
        <charset val="134"/>
      </rPr>
      <t>号</t>
    </r>
    <r>
      <rPr>
        <sz val="10"/>
        <rFont val="Times New Roman"/>
        <charset val="134"/>
      </rPr>
      <t>12.1</t>
    </r>
    <r>
      <rPr>
        <sz val="10"/>
        <rFont val="宋体"/>
        <charset val="134"/>
      </rPr>
      <t>千瓦分布式光伏发电项目</t>
    </r>
  </si>
  <si>
    <t>唐邓财</t>
  </si>
  <si>
    <r>
      <rPr>
        <sz val="10"/>
        <rFont val="宋体"/>
        <charset val="134"/>
      </rPr>
      <t>唐邓财广东省佛山市顺德区乐从镇乐从社区居民委员会乐德路二街</t>
    </r>
    <r>
      <rPr>
        <sz val="10"/>
        <rFont val="Times New Roman"/>
        <charset val="134"/>
      </rPr>
      <t>7</t>
    </r>
    <r>
      <rPr>
        <sz val="10"/>
        <rFont val="宋体"/>
        <charset val="134"/>
      </rPr>
      <t>号</t>
    </r>
    <r>
      <rPr>
        <sz val="10"/>
        <rFont val="Times New Roman"/>
        <charset val="134"/>
      </rPr>
      <t>6.72</t>
    </r>
    <r>
      <rPr>
        <sz val="10"/>
        <rFont val="宋体"/>
        <charset val="134"/>
      </rPr>
      <t>千瓦分布式光伏发电项目</t>
    </r>
  </si>
  <si>
    <t>邓伟林</t>
  </si>
  <si>
    <r>
      <rPr>
        <sz val="10"/>
        <rFont val="宋体"/>
        <charset val="134"/>
      </rPr>
      <t>邓伟林顺德区乐从镇乐从居委会红棉东路</t>
    </r>
    <r>
      <rPr>
        <sz val="10"/>
        <rFont val="Times New Roman"/>
        <charset val="134"/>
      </rPr>
      <t>18</t>
    </r>
    <r>
      <rPr>
        <sz val="10"/>
        <rFont val="宋体"/>
        <charset val="134"/>
      </rPr>
      <t>巷</t>
    </r>
    <r>
      <rPr>
        <sz val="10"/>
        <rFont val="Times New Roman"/>
        <charset val="134"/>
      </rPr>
      <t>9</t>
    </r>
    <r>
      <rPr>
        <sz val="10"/>
        <rFont val="宋体"/>
        <charset val="134"/>
      </rPr>
      <t>号</t>
    </r>
    <r>
      <rPr>
        <sz val="10"/>
        <rFont val="Times New Roman"/>
        <charset val="134"/>
      </rPr>
      <t>12</t>
    </r>
    <r>
      <rPr>
        <sz val="10"/>
        <rFont val="宋体"/>
        <charset val="134"/>
      </rPr>
      <t>千瓦分布式光伏发电项目</t>
    </r>
  </si>
  <si>
    <t>周执成</t>
  </si>
  <si>
    <r>
      <rPr>
        <sz val="10"/>
        <rFont val="宋体"/>
        <charset val="134"/>
      </rPr>
      <t>周执成佛山市顺德区勒流街道稔海村旺村街九巷</t>
    </r>
    <r>
      <rPr>
        <sz val="10"/>
        <rFont val="Times New Roman"/>
        <charset val="134"/>
      </rPr>
      <t>2</t>
    </r>
    <r>
      <rPr>
        <sz val="10"/>
        <rFont val="宋体"/>
        <charset val="134"/>
      </rPr>
      <t>号</t>
    </r>
    <r>
      <rPr>
        <sz val="10"/>
        <rFont val="Times New Roman"/>
        <charset val="134"/>
      </rPr>
      <t>8.4</t>
    </r>
    <r>
      <rPr>
        <sz val="10"/>
        <rFont val="宋体"/>
        <charset val="134"/>
      </rPr>
      <t>千瓦分布式光伏发电项目</t>
    </r>
  </si>
  <si>
    <t>林会明</t>
  </si>
  <si>
    <r>
      <rPr>
        <sz val="10"/>
        <rFont val="宋体"/>
        <charset val="134"/>
      </rPr>
      <t>林会明龙江镇万安村委会新村街一巷</t>
    </r>
    <r>
      <rPr>
        <sz val="10"/>
        <rFont val="Times New Roman"/>
        <charset val="134"/>
      </rPr>
      <t>10</t>
    </r>
    <r>
      <rPr>
        <sz val="10"/>
        <rFont val="宋体"/>
        <charset val="134"/>
      </rPr>
      <t>号</t>
    </r>
    <r>
      <rPr>
        <sz val="10"/>
        <rFont val="Times New Roman"/>
        <charset val="134"/>
      </rPr>
      <t>7.29</t>
    </r>
    <r>
      <rPr>
        <sz val="10"/>
        <rFont val="宋体"/>
        <charset val="134"/>
      </rPr>
      <t>千瓦分布式光伏发电项目</t>
    </r>
  </si>
  <si>
    <t>文锐朝</t>
  </si>
  <si>
    <r>
      <rPr>
        <sz val="10"/>
        <rFont val="宋体"/>
        <charset val="134"/>
      </rPr>
      <t>文锐朝容桂东逸湾二期紫荆苑三街</t>
    </r>
    <r>
      <rPr>
        <sz val="10"/>
        <rFont val="Times New Roman"/>
        <charset val="134"/>
      </rPr>
      <t>39</t>
    </r>
    <r>
      <rPr>
        <sz val="10"/>
        <rFont val="宋体"/>
        <charset val="134"/>
      </rPr>
      <t>号</t>
    </r>
    <r>
      <rPr>
        <sz val="10"/>
        <rFont val="Times New Roman"/>
        <charset val="134"/>
      </rPr>
      <t>23.8</t>
    </r>
    <r>
      <rPr>
        <sz val="10"/>
        <rFont val="宋体"/>
        <charset val="134"/>
      </rPr>
      <t>千瓦分布式光伏发电项目</t>
    </r>
  </si>
  <si>
    <t>李啟声</t>
  </si>
  <si>
    <r>
      <rPr>
        <sz val="10"/>
        <rFont val="宋体"/>
        <charset val="134"/>
      </rPr>
      <t>李啟声广东省佛山市顺德区大良街道办事处北区逢源路</t>
    </r>
    <r>
      <rPr>
        <sz val="10"/>
        <rFont val="Times New Roman"/>
        <charset val="134"/>
      </rPr>
      <t>14</t>
    </r>
    <r>
      <rPr>
        <sz val="10"/>
        <rFont val="宋体"/>
        <charset val="134"/>
      </rPr>
      <t>巷</t>
    </r>
    <r>
      <rPr>
        <sz val="10"/>
        <rFont val="Times New Roman"/>
        <charset val="134"/>
      </rPr>
      <t>1</t>
    </r>
    <r>
      <rPr>
        <sz val="10"/>
        <rFont val="宋体"/>
        <charset val="134"/>
      </rPr>
      <t>号</t>
    </r>
    <r>
      <rPr>
        <sz val="10"/>
        <rFont val="Times New Roman"/>
        <charset val="134"/>
      </rPr>
      <t>16.52</t>
    </r>
    <r>
      <rPr>
        <sz val="10"/>
        <rFont val="宋体"/>
        <charset val="134"/>
      </rPr>
      <t>千瓦分布式光伏发电项目</t>
    </r>
  </si>
  <si>
    <r>
      <rPr>
        <sz val="10"/>
        <rFont val="宋体"/>
        <charset val="134"/>
      </rPr>
      <t>李志刚广东省佛山市顺德区乐从镇沙滘居委会南村大道新村西二巷</t>
    </r>
    <r>
      <rPr>
        <sz val="10"/>
        <rFont val="Times New Roman"/>
        <charset val="134"/>
      </rPr>
      <t>3</t>
    </r>
    <r>
      <rPr>
        <sz val="10"/>
        <rFont val="宋体"/>
        <charset val="134"/>
      </rPr>
      <t>号</t>
    </r>
    <r>
      <rPr>
        <sz val="10"/>
        <rFont val="Times New Roman"/>
        <charset val="134"/>
      </rPr>
      <t>8.1</t>
    </r>
    <r>
      <rPr>
        <sz val="10"/>
        <rFont val="宋体"/>
        <charset val="134"/>
      </rPr>
      <t>千瓦分布式光伏发电项目</t>
    </r>
  </si>
  <si>
    <r>
      <rPr>
        <sz val="10"/>
        <rFont val="宋体"/>
        <charset val="134"/>
      </rPr>
      <t>陈伟明北滘镇莘村村委会何家大街三巷</t>
    </r>
    <r>
      <rPr>
        <sz val="10"/>
        <rFont val="Times New Roman"/>
        <charset val="134"/>
      </rPr>
      <t>7</t>
    </r>
    <r>
      <rPr>
        <sz val="10"/>
        <rFont val="宋体"/>
        <charset val="134"/>
      </rPr>
      <t>号</t>
    </r>
    <r>
      <rPr>
        <sz val="10"/>
        <rFont val="Times New Roman"/>
        <charset val="134"/>
      </rPr>
      <t>11.02</t>
    </r>
    <r>
      <rPr>
        <sz val="10"/>
        <rFont val="宋体"/>
        <charset val="134"/>
      </rPr>
      <t>千瓦分布式光伏发电项目</t>
    </r>
  </si>
  <si>
    <t>关秩铭</t>
  </si>
  <si>
    <r>
      <rPr>
        <sz val="10"/>
        <rFont val="宋体"/>
        <charset val="134"/>
      </rPr>
      <t>关秩铭北滘镇黄龙村委会黄涌穗丰新区东路</t>
    </r>
    <r>
      <rPr>
        <sz val="10"/>
        <rFont val="Times New Roman"/>
        <charset val="134"/>
      </rPr>
      <t>8</t>
    </r>
    <r>
      <rPr>
        <sz val="10"/>
        <rFont val="宋体"/>
        <charset val="134"/>
      </rPr>
      <t>号</t>
    </r>
    <r>
      <rPr>
        <sz val="10"/>
        <rFont val="Times New Roman"/>
        <charset val="134"/>
      </rPr>
      <t>11.2</t>
    </r>
    <r>
      <rPr>
        <sz val="10"/>
        <rFont val="宋体"/>
        <charset val="134"/>
      </rPr>
      <t>千瓦分布式光伏发电项目</t>
    </r>
  </si>
  <si>
    <t>潘巧云</t>
  </si>
  <si>
    <r>
      <rPr>
        <sz val="10"/>
        <rFont val="宋体"/>
        <charset val="134"/>
      </rPr>
      <t>潘巧云佛山市顺德区大良五沙顺宁路南</t>
    </r>
    <r>
      <rPr>
        <sz val="10"/>
        <rFont val="Times New Roman"/>
        <charset val="134"/>
      </rPr>
      <t>1</t>
    </r>
    <r>
      <rPr>
        <sz val="10"/>
        <rFont val="宋体"/>
        <charset val="134"/>
      </rPr>
      <t>街</t>
    </r>
    <r>
      <rPr>
        <sz val="10"/>
        <rFont val="Times New Roman"/>
        <charset val="134"/>
      </rPr>
      <t>4</t>
    </r>
    <r>
      <rPr>
        <sz val="10"/>
        <rFont val="宋体"/>
        <charset val="134"/>
      </rPr>
      <t>巷</t>
    </r>
    <r>
      <rPr>
        <sz val="10"/>
        <rFont val="Times New Roman"/>
        <charset val="134"/>
      </rPr>
      <t>1</t>
    </r>
    <r>
      <rPr>
        <sz val="10"/>
        <rFont val="宋体"/>
        <charset val="134"/>
      </rPr>
      <t>号</t>
    </r>
    <r>
      <rPr>
        <sz val="10"/>
        <rFont val="Times New Roman"/>
        <charset val="134"/>
      </rPr>
      <t>15.6</t>
    </r>
    <r>
      <rPr>
        <sz val="10"/>
        <rFont val="宋体"/>
        <charset val="134"/>
      </rPr>
      <t>千瓦分布式光伏发电项目</t>
    </r>
  </si>
  <si>
    <t>佛山市顺德区顺环市政工程设备有限公司</t>
  </si>
  <si>
    <r>
      <rPr>
        <sz val="10"/>
        <rFont val="宋体"/>
        <charset val="134"/>
      </rPr>
      <t>佛山市顺德区顺环市政工程设备有限公司</t>
    </r>
    <r>
      <rPr>
        <sz val="10"/>
        <rFont val="Times New Roman"/>
        <charset val="134"/>
      </rPr>
      <t>42.33</t>
    </r>
    <r>
      <rPr>
        <sz val="10"/>
        <rFont val="宋体"/>
        <charset val="134"/>
      </rPr>
      <t>千瓦分布式光伏发电项目</t>
    </r>
  </si>
  <si>
    <t>付秉坚</t>
  </si>
  <si>
    <r>
      <rPr>
        <sz val="10"/>
        <rFont val="宋体"/>
        <charset val="134"/>
      </rPr>
      <t>付秉坚佛山市顺德区大良街道办事处北区社区居民委员会连源路</t>
    </r>
    <r>
      <rPr>
        <sz val="10"/>
        <rFont val="Times New Roman"/>
        <charset val="134"/>
      </rPr>
      <t>38</t>
    </r>
    <r>
      <rPr>
        <sz val="10"/>
        <rFont val="宋体"/>
        <charset val="134"/>
      </rPr>
      <t>号</t>
    </r>
    <r>
      <rPr>
        <sz val="10"/>
        <rFont val="Times New Roman"/>
        <charset val="134"/>
      </rPr>
      <t>6</t>
    </r>
    <r>
      <rPr>
        <sz val="10"/>
        <rFont val="宋体"/>
        <charset val="134"/>
      </rPr>
      <t>千瓦分布式光伏发电项目</t>
    </r>
  </si>
  <si>
    <t>周英冠</t>
  </si>
  <si>
    <r>
      <rPr>
        <sz val="10"/>
        <rFont val="宋体"/>
        <charset val="134"/>
      </rPr>
      <t>周英冠容桂四基东安路</t>
    </r>
    <r>
      <rPr>
        <sz val="10"/>
        <rFont val="Times New Roman"/>
        <charset val="134"/>
      </rPr>
      <t>38</t>
    </r>
    <r>
      <rPr>
        <sz val="10"/>
        <rFont val="宋体"/>
        <charset val="134"/>
      </rPr>
      <t>号福安苑</t>
    </r>
    <r>
      <rPr>
        <sz val="10"/>
        <rFont val="Times New Roman"/>
        <charset val="134"/>
      </rPr>
      <t>A74</t>
    </r>
    <r>
      <rPr>
        <sz val="10"/>
        <rFont val="宋体"/>
        <charset val="134"/>
      </rPr>
      <t>号</t>
    </r>
    <r>
      <rPr>
        <sz val="10"/>
        <rFont val="Times New Roman"/>
        <charset val="134"/>
      </rPr>
      <t>8</t>
    </r>
    <r>
      <rPr>
        <sz val="10"/>
        <rFont val="宋体"/>
        <charset val="134"/>
      </rPr>
      <t>千瓦分布式光伏发电项目</t>
    </r>
  </si>
  <si>
    <t>刘艳丽</t>
  </si>
  <si>
    <r>
      <rPr>
        <sz val="10"/>
        <rFont val="宋体"/>
        <charset val="134"/>
      </rPr>
      <t>刘艳丽广东省佛山市顺德区大良街道办事处岭东路凯丽山庄</t>
    </r>
    <r>
      <rPr>
        <sz val="10"/>
        <rFont val="Times New Roman"/>
        <charset val="134"/>
      </rPr>
      <t>4</t>
    </r>
    <r>
      <rPr>
        <sz val="10"/>
        <rFont val="宋体"/>
        <charset val="134"/>
      </rPr>
      <t>区</t>
    </r>
    <r>
      <rPr>
        <sz val="10"/>
        <rFont val="Times New Roman"/>
        <charset val="134"/>
      </rPr>
      <t>2</t>
    </r>
    <r>
      <rPr>
        <sz val="10"/>
        <rFont val="宋体"/>
        <charset val="134"/>
      </rPr>
      <t>街</t>
    </r>
    <r>
      <rPr>
        <sz val="10"/>
        <rFont val="Times New Roman"/>
        <charset val="134"/>
      </rPr>
      <t>17</t>
    </r>
    <r>
      <rPr>
        <sz val="10"/>
        <rFont val="宋体"/>
        <charset val="134"/>
      </rPr>
      <t>号</t>
    </r>
    <r>
      <rPr>
        <sz val="10"/>
        <rFont val="Times New Roman"/>
        <charset val="134"/>
      </rPr>
      <t>20</t>
    </r>
    <r>
      <rPr>
        <sz val="10"/>
        <rFont val="宋体"/>
        <charset val="134"/>
      </rPr>
      <t>千瓦分布式光伏发电项目</t>
    </r>
  </si>
  <si>
    <t>曹秋章</t>
  </si>
  <si>
    <r>
      <rPr>
        <sz val="10"/>
        <rFont val="宋体"/>
        <charset val="134"/>
      </rPr>
      <t>曹秋章北滘桃村村委会新村二路三巷</t>
    </r>
    <r>
      <rPr>
        <sz val="10"/>
        <rFont val="Times New Roman"/>
        <charset val="134"/>
      </rPr>
      <t>3</t>
    </r>
    <r>
      <rPr>
        <sz val="10"/>
        <rFont val="宋体"/>
        <charset val="134"/>
      </rPr>
      <t>号</t>
    </r>
    <r>
      <rPr>
        <sz val="10"/>
        <rFont val="Times New Roman"/>
        <charset val="134"/>
      </rPr>
      <t>15.66</t>
    </r>
    <r>
      <rPr>
        <sz val="10"/>
        <rFont val="宋体"/>
        <charset val="134"/>
      </rPr>
      <t>千瓦分布式光伏发电项目</t>
    </r>
  </si>
  <si>
    <t>陈广照</t>
  </si>
  <si>
    <r>
      <rPr>
        <sz val="10"/>
        <rFont val="宋体"/>
        <charset val="134"/>
      </rPr>
      <t>陈广照广东省佛山市顺德区乐从镇新隆村委会松园新街</t>
    </r>
    <r>
      <rPr>
        <sz val="10"/>
        <rFont val="Times New Roman"/>
        <charset val="134"/>
      </rPr>
      <t>1</t>
    </r>
    <r>
      <rPr>
        <sz val="10"/>
        <rFont val="宋体"/>
        <charset val="134"/>
      </rPr>
      <t>号</t>
    </r>
    <r>
      <rPr>
        <sz val="10"/>
        <rFont val="Times New Roman"/>
        <charset val="134"/>
      </rPr>
      <t>12.32</t>
    </r>
    <r>
      <rPr>
        <sz val="10"/>
        <rFont val="宋体"/>
        <charset val="134"/>
      </rPr>
      <t>千瓦分布式光伏发电项目</t>
    </r>
  </si>
  <si>
    <t>陈燕琼</t>
  </si>
  <si>
    <r>
      <rPr>
        <sz val="10"/>
        <rFont val="宋体"/>
        <charset val="134"/>
      </rPr>
      <t>陈燕琼广东省佛山市顺德区乐从镇小布村委会三坊大街八巷</t>
    </r>
    <r>
      <rPr>
        <sz val="10"/>
        <rFont val="Times New Roman"/>
        <charset val="134"/>
      </rPr>
      <t>3</t>
    </r>
    <r>
      <rPr>
        <sz val="10"/>
        <rFont val="宋体"/>
        <charset val="134"/>
      </rPr>
      <t>号</t>
    </r>
    <r>
      <rPr>
        <sz val="10"/>
        <rFont val="Times New Roman"/>
        <charset val="134"/>
      </rPr>
      <t>6.05</t>
    </r>
    <r>
      <rPr>
        <sz val="10"/>
        <rFont val="宋体"/>
        <charset val="134"/>
      </rPr>
      <t>千瓦分布式光伏发电项目</t>
    </r>
  </si>
  <si>
    <t>张泽泉</t>
  </si>
  <si>
    <r>
      <rPr>
        <sz val="10"/>
        <rFont val="宋体"/>
        <charset val="134"/>
      </rPr>
      <t>张泽泉广东省佛山市顺德区乐从镇道教村委会北街坊南便街五巷</t>
    </r>
    <r>
      <rPr>
        <sz val="10"/>
        <rFont val="Times New Roman"/>
        <charset val="134"/>
      </rPr>
      <t>7</t>
    </r>
    <r>
      <rPr>
        <sz val="10"/>
        <rFont val="宋体"/>
        <charset val="134"/>
      </rPr>
      <t>号</t>
    </r>
    <r>
      <rPr>
        <sz val="10"/>
        <rFont val="Times New Roman"/>
        <charset val="134"/>
      </rPr>
      <t>5</t>
    </r>
    <r>
      <rPr>
        <sz val="10"/>
        <rFont val="宋体"/>
        <charset val="134"/>
      </rPr>
      <t>千瓦分布式光伏发电项目</t>
    </r>
  </si>
  <si>
    <t>何元冠</t>
  </si>
  <si>
    <r>
      <rPr>
        <sz val="10"/>
        <rFont val="宋体"/>
        <charset val="134"/>
      </rPr>
      <t>何元冠广东省佛山市顺德区乐从镇小布村委会东头前街西二巷</t>
    </r>
    <r>
      <rPr>
        <sz val="10"/>
        <rFont val="Times New Roman"/>
        <charset val="134"/>
      </rPr>
      <t>1</t>
    </r>
    <r>
      <rPr>
        <sz val="10"/>
        <rFont val="宋体"/>
        <charset val="134"/>
      </rPr>
      <t>号</t>
    </r>
    <r>
      <rPr>
        <sz val="10"/>
        <rFont val="Times New Roman"/>
        <charset val="134"/>
      </rPr>
      <t>7</t>
    </r>
    <r>
      <rPr>
        <sz val="10"/>
        <rFont val="宋体"/>
        <charset val="134"/>
      </rPr>
      <t>千瓦分布式光伏发电项目</t>
    </r>
  </si>
  <si>
    <t>郭倩容</t>
  </si>
  <si>
    <r>
      <rPr>
        <sz val="10"/>
        <rFont val="宋体"/>
        <charset val="134"/>
      </rPr>
      <t>郭倩容广东省佛山市顺德区乐从镇腾冲居委会村东隔涌三巷</t>
    </r>
    <r>
      <rPr>
        <sz val="10"/>
        <rFont val="Times New Roman"/>
        <charset val="134"/>
      </rPr>
      <t>18</t>
    </r>
    <r>
      <rPr>
        <sz val="10"/>
        <rFont val="宋体"/>
        <charset val="134"/>
      </rPr>
      <t>号</t>
    </r>
    <r>
      <rPr>
        <sz val="10"/>
        <rFont val="Times New Roman"/>
        <charset val="134"/>
      </rPr>
      <t>7</t>
    </r>
    <r>
      <rPr>
        <sz val="10"/>
        <rFont val="宋体"/>
        <charset val="134"/>
      </rPr>
      <t>千瓦分布式光伏发电项目</t>
    </r>
  </si>
  <si>
    <t>孔庆健</t>
  </si>
  <si>
    <r>
      <rPr>
        <sz val="10"/>
        <rFont val="宋体"/>
        <charset val="134"/>
      </rPr>
      <t>孔庆健顺德区容桂街道办事处四基竹山新村观云街十六巷</t>
    </r>
    <r>
      <rPr>
        <sz val="10"/>
        <rFont val="Times New Roman"/>
        <charset val="134"/>
      </rPr>
      <t>16</t>
    </r>
    <r>
      <rPr>
        <sz val="10"/>
        <rFont val="宋体"/>
        <charset val="134"/>
      </rPr>
      <t>号</t>
    </r>
    <r>
      <rPr>
        <sz val="10"/>
        <rFont val="Times New Roman"/>
        <charset val="134"/>
      </rPr>
      <t>26.55</t>
    </r>
    <r>
      <rPr>
        <sz val="10"/>
        <rFont val="宋体"/>
        <charset val="134"/>
      </rPr>
      <t>千瓦分布式光伏发电项目</t>
    </r>
  </si>
  <si>
    <t>钟焕燕</t>
  </si>
  <si>
    <r>
      <rPr>
        <sz val="10"/>
        <rFont val="宋体"/>
        <charset val="134"/>
      </rPr>
      <t>钟焕燕佛山市顺德区大良街道逢沙村固化宅基地</t>
    </r>
    <r>
      <rPr>
        <sz val="10"/>
        <rFont val="Times New Roman"/>
        <charset val="134"/>
      </rPr>
      <t>1-02-1</t>
    </r>
    <r>
      <rPr>
        <sz val="10"/>
        <rFont val="宋体"/>
        <charset val="134"/>
      </rPr>
      <t>号地</t>
    </r>
    <r>
      <rPr>
        <sz val="10"/>
        <rFont val="Times New Roman"/>
        <charset val="134"/>
      </rPr>
      <t>7.7</t>
    </r>
    <r>
      <rPr>
        <sz val="10"/>
        <rFont val="宋体"/>
        <charset val="134"/>
      </rPr>
      <t>千瓦分布式光伏发电项目</t>
    </r>
  </si>
  <si>
    <t>何建荣</t>
  </si>
  <si>
    <r>
      <rPr>
        <sz val="10"/>
        <rFont val="宋体"/>
        <charset val="134"/>
      </rPr>
      <t>何建荣佛山市顺德区逢沙村固化宅基地</t>
    </r>
    <r>
      <rPr>
        <sz val="10"/>
        <rFont val="Times New Roman"/>
        <charset val="134"/>
      </rPr>
      <t>7-12-7</t>
    </r>
    <r>
      <rPr>
        <sz val="10"/>
        <rFont val="宋体"/>
        <charset val="134"/>
      </rPr>
      <t>号地</t>
    </r>
    <r>
      <rPr>
        <sz val="10"/>
        <rFont val="Times New Roman"/>
        <charset val="134"/>
      </rPr>
      <t>15</t>
    </r>
    <r>
      <rPr>
        <sz val="10"/>
        <rFont val="宋体"/>
        <charset val="134"/>
      </rPr>
      <t>千瓦分布式光伏发电项目</t>
    </r>
  </si>
  <si>
    <t>冼桂友</t>
  </si>
  <si>
    <r>
      <rPr>
        <sz val="10"/>
        <rFont val="宋体"/>
        <charset val="134"/>
      </rPr>
      <t>冼桂友广东省佛山市顺德区苏岗华海路</t>
    </r>
    <r>
      <rPr>
        <sz val="10"/>
        <rFont val="Times New Roman"/>
        <charset val="134"/>
      </rPr>
      <t>5</t>
    </r>
    <r>
      <rPr>
        <sz val="10"/>
        <rFont val="宋体"/>
        <charset val="134"/>
      </rPr>
      <t>街</t>
    </r>
    <r>
      <rPr>
        <sz val="10"/>
        <rFont val="Times New Roman"/>
        <charset val="134"/>
      </rPr>
      <t>9</t>
    </r>
    <r>
      <rPr>
        <sz val="10"/>
        <rFont val="宋体"/>
        <charset val="134"/>
      </rPr>
      <t>巷</t>
    </r>
    <r>
      <rPr>
        <sz val="10"/>
        <rFont val="Times New Roman"/>
        <charset val="134"/>
      </rPr>
      <t>3</t>
    </r>
    <r>
      <rPr>
        <sz val="10"/>
        <rFont val="宋体"/>
        <charset val="134"/>
      </rPr>
      <t>号</t>
    </r>
    <r>
      <rPr>
        <sz val="10"/>
        <rFont val="Times New Roman"/>
        <charset val="134"/>
      </rPr>
      <t>7</t>
    </r>
    <r>
      <rPr>
        <sz val="10"/>
        <rFont val="宋体"/>
        <charset val="134"/>
      </rPr>
      <t>千瓦分布式光伏发电项目</t>
    </r>
  </si>
  <si>
    <t>何银水</t>
  </si>
  <si>
    <r>
      <rPr>
        <sz val="10"/>
        <rFont val="宋体"/>
        <charset val="134"/>
      </rPr>
      <t>何银水佛山市顺德区大良街道逢沙村固化宅基地</t>
    </r>
    <r>
      <rPr>
        <sz val="10"/>
        <rFont val="Times New Roman"/>
        <charset val="134"/>
      </rPr>
      <t>5-29-5-1</t>
    </r>
    <r>
      <rPr>
        <sz val="10"/>
        <rFont val="宋体"/>
        <charset val="134"/>
      </rPr>
      <t>号</t>
    </r>
    <r>
      <rPr>
        <sz val="10"/>
        <rFont val="Times New Roman"/>
        <charset val="134"/>
      </rPr>
      <t>5.5</t>
    </r>
    <r>
      <rPr>
        <sz val="10"/>
        <rFont val="宋体"/>
        <charset val="134"/>
      </rPr>
      <t>千瓦分布式光伏发电项目</t>
    </r>
  </si>
  <si>
    <t>朱东娥</t>
  </si>
  <si>
    <r>
      <rPr>
        <sz val="10"/>
        <rFont val="宋体"/>
        <charset val="134"/>
      </rPr>
      <t>朱东娥广东省佛山市顺德区大良街道逢沙村委会固化宅基地</t>
    </r>
    <r>
      <rPr>
        <sz val="10"/>
        <rFont val="Times New Roman"/>
        <charset val="134"/>
      </rPr>
      <t>5-26-2</t>
    </r>
    <r>
      <rPr>
        <sz val="10"/>
        <rFont val="宋体"/>
        <charset val="134"/>
      </rPr>
      <t>号</t>
    </r>
    <r>
      <rPr>
        <sz val="10"/>
        <rFont val="Times New Roman"/>
        <charset val="134"/>
      </rPr>
      <t>5.5</t>
    </r>
    <r>
      <rPr>
        <sz val="10"/>
        <rFont val="宋体"/>
        <charset val="134"/>
      </rPr>
      <t>千瓦分布式光伏发电项目</t>
    </r>
  </si>
  <si>
    <t>郭月桥</t>
  </si>
  <si>
    <r>
      <rPr>
        <sz val="10"/>
        <rFont val="宋体"/>
        <charset val="134"/>
      </rPr>
      <t>郭月桥广东省佛山市顺德区大良街道办事处逢沙村委会固化宅基地</t>
    </r>
    <r>
      <rPr>
        <sz val="10"/>
        <rFont val="Times New Roman"/>
        <charset val="134"/>
      </rPr>
      <t>2-02-9</t>
    </r>
    <r>
      <rPr>
        <sz val="10"/>
        <rFont val="宋体"/>
        <charset val="134"/>
      </rPr>
      <t>号地</t>
    </r>
    <r>
      <rPr>
        <sz val="10"/>
        <rFont val="Times New Roman"/>
        <charset val="134"/>
      </rPr>
      <t>13</t>
    </r>
    <r>
      <rPr>
        <sz val="10"/>
        <rFont val="宋体"/>
        <charset val="134"/>
      </rPr>
      <t>千瓦分布式光伏发电项目</t>
    </r>
  </si>
  <si>
    <t>卢桂添</t>
  </si>
  <si>
    <r>
      <rPr>
        <sz val="10"/>
        <rFont val="宋体"/>
        <charset val="134"/>
      </rPr>
      <t>卢桂添广东省佛山市顺德区大良逢沙固化宅基地</t>
    </r>
    <r>
      <rPr>
        <sz val="10"/>
        <rFont val="Times New Roman"/>
        <charset val="134"/>
      </rPr>
      <t>5-22-2-1</t>
    </r>
    <r>
      <rPr>
        <sz val="10"/>
        <rFont val="宋体"/>
        <charset val="134"/>
      </rPr>
      <t>号</t>
    </r>
    <r>
      <rPr>
        <sz val="10"/>
        <rFont val="Times New Roman"/>
        <charset val="134"/>
      </rPr>
      <t>9</t>
    </r>
    <r>
      <rPr>
        <sz val="10"/>
        <rFont val="宋体"/>
        <charset val="134"/>
      </rPr>
      <t>千瓦分布式光伏发电项目</t>
    </r>
  </si>
  <si>
    <t>吴玉英</t>
  </si>
  <si>
    <r>
      <rPr>
        <sz val="10"/>
        <rFont val="宋体"/>
        <charset val="134"/>
      </rPr>
      <t>吴玉英</t>
    </r>
    <r>
      <rPr>
        <sz val="10"/>
        <rFont val="Times New Roman"/>
        <charset val="134"/>
      </rPr>
      <t xml:space="preserve"> </t>
    </r>
    <r>
      <rPr>
        <sz val="10"/>
        <rFont val="宋体"/>
        <charset val="134"/>
      </rPr>
      <t>佛山市顺德区大良同晖路</t>
    </r>
    <r>
      <rPr>
        <sz val="10"/>
        <rFont val="Times New Roman"/>
        <charset val="134"/>
      </rPr>
      <t>5</t>
    </r>
    <r>
      <rPr>
        <sz val="10"/>
        <rFont val="宋体"/>
        <charset val="134"/>
      </rPr>
      <t>街</t>
    </r>
    <r>
      <rPr>
        <sz val="10"/>
        <rFont val="Times New Roman"/>
        <charset val="134"/>
      </rPr>
      <t>15</t>
    </r>
    <r>
      <rPr>
        <sz val="10"/>
        <rFont val="宋体"/>
        <charset val="134"/>
      </rPr>
      <t>号</t>
    </r>
    <r>
      <rPr>
        <sz val="10"/>
        <rFont val="Times New Roman"/>
        <charset val="134"/>
      </rPr>
      <t>5</t>
    </r>
    <r>
      <rPr>
        <sz val="10"/>
        <rFont val="宋体"/>
        <charset val="134"/>
      </rPr>
      <t>千瓦分布式光伏发电项目</t>
    </r>
  </si>
  <si>
    <t>卢鑑洪</t>
  </si>
  <si>
    <r>
      <rPr>
        <sz val="10"/>
        <rFont val="宋体"/>
        <charset val="134"/>
      </rPr>
      <t>卢鑑洪广东省佛山市顺德区大良五沙顺恒路</t>
    </r>
    <r>
      <rPr>
        <sz val="10"/>
        <rFont val="Times New Roman"/>
        <charset val="134"/>
      </rPr>
      <t>16</t>
    </r>
    <r>
      <rPr>
        <sz val="10"/>
        <rFont val="宋体"/>
        <charset val="134"/>
      </rPr>
      <t>号</t>
    </r>
    <r>
      <rPr>
        <sz val="10"/>
        <rFont val="Times New Roman"/>
        <charset val="134"/>
      </rPr>
      <t>21.45</t>
    </r>
    <r>
      <rPr>
        <sz val="10"/>
        <rFont val="宋体"/>
        <charset val="134"/>
      </rPr>
      <t>千瓦分布式光伏发电项目</t>
    </r>
  </si>
  <si>
    <t>刘超明</t>
  </si>
  <si>
    <r>
      <rPr>
        <sz val="10"/>
        <rFont val="宋体"/>
        <charset val="134"/>
      </rPr>
      <t>刘超明佛山市顺德区大良逢沙固化宅基地</t>
    </r>
    <r>
      <rPr>
        <sz val="10"/>
        <rFont val="Times New Roman"/>
        <charset val="134"/>
      </rPr>
      <t>8-03-5</t>
    </r>
    <r>
      <rPr>
        <sz val="10"/>
        <rFont val="宋体"/>
        <charset val="134"/>
      </rPr>
      <t>号地</t>
    </r>
    <r>
      <rPr>
        <sz val="10"/>
        <rFont val="Times New Roman"/>
        <charset val="134"/>
      </rPr>
      <t>9.9</t>
    </r>
    <r>
      <rPr>
        <sz val="10"/>
        <rFont val="宋体"/>
        <charset val="134"/>
      </rPr>
      <t>千瓦分布式光伏发电项目</t>
    </r>
  </si>
  <si>
    <t>黎炳胜</t>
  </si>
  <si>
    <r>
      <rPr>
        <sz val="10"/>
        <rFont val="宋体"/>
        <charset val="134"/>
      </rPr>
      <t>黎炳胜佛山市顺德区逢沙村固化宅基地</t>
    </r>
    <r>
      <rPr>
        <sz val="10"/>
        <rFont val="Times New Roman"/>
        <charset val="134"/>
      </rPr>
      <t>5-42-5</t>
    </r>
    <r>
      <rPr>
        <sz val="10"/>
        <rFont val="宋体"/>
        <charset val="134"/>
      </rPr>
      <t>号地</t>
    </r>
    <r>
      <rPr>
        <sz val="10"/>
        <rFont val="Times New Roman"/>
        <charset val="134"/>
      </rPr>
      <t>11.2</t>
    </r>
    <r>
      <rPr>
        <sz val="10"/>
        <rFont val="宋体"/>
        <charset val="134"/>
      </rPr>
      <t>千瓦分布式光伏发电项目</t>
    </r>
  </si>
  <si>
    <t>冼贤辉</t>
  </si>
  <si>
    <r>
      <rPr>
        <sz val="10"/>
        <rFont val="宋体"/>
        <charset val="134"/>
      </rPr>
      <t>冼贤辉佛山市顺德区大良街道办事处苏岗社区居民委员会华海路</t>
    </r>
    <r>
      <rPr>
        <sz val="10"/>
        <rFont val="Times New Roman"/>
        <charset val="134"/>
      </rPr>
      <t>5</t>
    </r>
    <r>
      <rPr>
        <sz val="10"/>
        <rFont val="宋体"/>
        <charset val="134"/>
      </rPr>
      <t>街</t>
    </r>
    <r>
      <rPr>
        <sz val="10"/>
        <rFont val="Times New Roman"/>
        <charset val="134"/>
      </rPr>
      <t>1</t>
    </r>
    <r>
      <rPr>
        <sz val="10"/>
        <rFont val="宋体"/>
        <charset val="134"/>
      </rPr>
      <t>巷</t>
    </r>
    <r>
      <rPr>
        <sz val="10"/>
        <rFont val="Times New Roman"/>
        <charset val="134"/>
      </rPr>
      <t>1</t>
    </r>
    <r>
      <rPr>
        <sz val="10"/>
        <rFont val="宋体"/>
        <charset val="134"/>
      </rPr>
      <t>号</t>
    </r>
    <r>
      <rPr>
        <sz val="10"/>
        <rFont val="Times New Roman"/>
        <charset val="134"/>
      </rPr>
      <t>6</t>
    </r>
    <r>
      <rPr>
        <sz val="10"/>
        <rFont val="宋体"/>
        <charset val="134"/>
      </rPr>
      <t>千瓦分布式光伏发电项目</t>
    </r>
  </si>
  <si>
    <t>林眉香</t>
  </si>
  <si>
    <r>
      <rPr>
        <sz val="10"/>
        <rFont val="宋体"/>
        <charset val="134"/>
      </rPr>
      <t>林眉香佛山市顺德区大良逢沙村固化宅基地</t>
    </r>
    <r>
      <rPr>
        <sz val="10"/>
        <rFont val="Times New Roman"/>
        <charset val="134"/>
      </rPr>
      <t>8-11-1</t>
    </r>
    <r>
      <rPr>
        <sz val="10"/>
        <rFont val="宋体"/>
        <charset val="134"/>
      </rPr>
      <t>号地</t>
    </r>
    <r>
      <rPr>
        <sz val="10"/>
        <rFont val="Times New Roman"/>
        <charset val="134"/>
      </rPr>
      <t>6.87</t>
    </r>
    <r>
      <rPr>
        <sz val="10"/>
        <rFont val="宋体"/>
        <charset val="134"/>
      </rPr>
      <t>千瓦分布式光伏发电项目</t>
    </r>
  </si>
  <si>
    <t>黄桂珊</t>
  </si>
  <si>
    <r>
      <rPr>
        <sz val="10"/>
        <rFont val="宋体"/>
        <charset val="134"/>
      </rPr>
      <t>黄桂珊广东省佛山市顺德区大良街道办事处苏岗社区居民委员会苏龙街南三巷</t>
    </r>
    <r>
      <rPr>
        <sz val="10"/>
        <rFont val="Times New Roman"/>
        <charset val="134"/>
      </rPr>
      <t>11</t>
    </r>
    <r>
      <rPr>
        <sz val="10"/>
        <rFont val="宋体"/>
        <charset val="134"/>
      </rPr>
      <t>号</t>
    </r>
    <r>
      <rPr>
        <sz val="10"/>
        <rFont val="Times New Roman"/>
        <charset val="134"/>
      </rPr>
      <t>3.3</t>
    </r>
    <r>
      <rPr>
        <sz val="10"/>
        <rFont val="宋体"/>
        <charset val="134"/>
      </rPr>
      <t>千瓦分布式光伏发电项目</t>
    </r>
  </si>
  <si>
    <t>陈桂东</t>
  </si>
  <si>
    <r>
      <rPr>
        <sz val="10"/>
        <rFont val="宋体"/>
        <charset val="134"/>
      </rPr>
      <t>陈桂东佛山市顺德区大良街道兆利大街二巷</t>
    </r>
    <r>
      <rPr>
        <sz val="10"/>
        <rFont val="Times New Roman"/>
        <charset val="134"/>
      </rPr>
      <t>9</t>
    </r>
    <r>
      <rPr>
        <sz val="10"/>
        <rFont val="宋体"/>
        <charset val="134"/>
      </rPr>
      <t>号</t>
    </r>
    <r>
      <rPr>
        <sz val="10"/>
        <rFont val="Times New Roman"/>
        <charset val="134"/>
      </rPr>
      <t>8.25</t>
    </r>
    <r>
      <rPr>
        <sz val="10"/>
        <rFont val="宋体"/>
        <charset val="134"/>
      </rPr>
      <t>千瓦分布式光伏发电项目</t>
    </r>
  </si>
  <si>
    <t>梁仕锋</t>
  </si>
  <si>
    <r>
      <rPr>
        <sz val="10"/>
        <rFont val="宋体"/>
        <charset val="134"/>
      </rPr>
      <t>梁仕锋广东省佛山市顺德区大良街道逢沙固化宅基地</t>
    </r>
    <r>
      <rPr>
        <sz val="10"/>
        <rFont val="Times New Roman"/>
        <charset val="134"/>
      </rPr>
      <t>5-23-5</t>
    </r>
    <r>
      <rPr>
        <sz val="10"/>
        <rFont val="宋体"/>
        <charset val="134"/>
      </rPr>
      <t>号地</t>
    </r>
    <r>
      <rPr>
        <sz val="10"/>
        <rFont val="Times New Roman"/>
        <charset val="134"/>
      </rPr>
      <t>12.1</t>
    </r>
    <r>
      <rPr>
        <sz val="10"/>
        <rFont val="宋体"/>
        <charset val="134"/>
      </rPr>
      <t>千瓦分布式光伏发电项目</t>
    </r>
  </si>
  <si>
    <t>黄耀波</t>
  </si>
  <si>
    <r>
      <rPr>
        <sz val="10"/>
        <rFont val="宋体"/>
        <charset val="134"/>
      </rPr>
      <t>黄耀波佛山市顺德区大良街道逢沙村固化宅基地</t>
    </r>
    <r>
      <rPr>
        <sz val="10"/>
        <rFont val="Times New Roman"/>
        <charset val="134"/>
      </rPr>
      <t>4-03-9</t>
    </r>
    <r>
      <rPr>
        <sz val="10"/>
        <rFont val="宋体"/>
        <charset val="134"/>
      </rPr>
      <t>号地</t>
    </r>
    <r>
      <rPr>
        <sz val="10"/>
        <rFont val="Times New Roman"/>
        <charset val="134"/>
      </rPr>
      <t>7.7</t>
    </r>
    <r>
      <rPr>
        <sz val="10"/>
        <rFont val="宋体"/>
        <charset val="134"/>
      </rPr>
      <t>千瓦分布式光伏发电项目</t>
    </r>
  </si>
  <si>
    <t>李凤萍</t>
  </si>
  <si>
    <r>
      <rPr>
        <sz val="10"/>
        <rFont val="宋体"/>
        <charset val="134"/>
      </rPr>
      <t>李凤萍广东省佛山市顺德区大良街道逢沙村固化宅基地</t>
    </r>
    <r>
      <rPr>
        <sz val="10"/>
        <rFont val="Times New Roman"/>
        <charset val="134"/>
      </rPr>
      <t>7-17-2</t>
    </r>
    <r>
      <rPr>
        <sz val="10"/>
        <rFont val="宋体"/>
        <charset val="134"/>
      </rPr>
      <t>号地</t>
    </r>
    <r>
      <rPr>
        <sz val="10"/>
        <rFont val="Times New Roman"/>
        <charset val="134"/>
      </rPr>
      <t>15.4</t>
    </r>
    <r>
      <rPr>
        <sz val="10"/>
        <rFont val="宋体"/>
        <charset val="134"/>
      </rPr>
      <t>千瓦分布式光伏发电项目</t>
    </r>
  </si>
  <si>
    <t>谭锦坪</t>
  </si>
  <si>
    <r>
      <rPr>
        <sz val="10"/>
        <rFont val="宋体"/>
        <charset val="134"/>
      </rPr>
      <t>谭锦坪广东省佛山市顺德区大良东建路</t>
    </r>
    <r>
      <rPr>
        <sz val="10"/>
        <rFont val="Times New Roman"/>
        <charset val="134"/>
      </rPr>
      <t>2</t>
    </r>
    <r>
      <rPr>
        <sz val="10"/>
        <rFont val="宋体"/>
        <charset val="134"/>
      </rPr>
      <t>街</t>
    </r>
    <r>
      <rPr>
        <sz val="10"/>
        <rFont val="Times New Roman"/>
        <charset val="134"/>
      </rPr>
      <t>3</t>
    </r>
    <r>
      <rPr>
        <sz val="10"/>
        <rFont val="宋体"/>
        <charset val="134"/>
      </rPr>
      <t>号</t>
    </r>
    <r>
      <rPr>
        <sz val="10"/>
        <rFont val="Times New Roman"/>
        <charset val="134"/>
      </rPr>
      <t>3.3</t>
    </r>
    <r>
      <rPr>
        <sz val="10"/>
        <rFont val="宋体"/>
        <charset val="134"/>
      </rPr>
      <t>千瓦分布式光伏发电项目</t>
    </r>
  </si>
  <si>
    <t>芦宝玲</t>
  </si>
  <si>
    <r>
      <rPr>
        <sz val="10"/>
        <rFont val="宋体"/>
        <charset val="134"/>
      </rPr>
      <t>芦宝玲广东省佛山市顺德区苏岗华海路</t>
    </r>
    <r>
      <rPr>
        <sz val="10"/>
        <rFont val="Times New Roman"/>
        <charset val="134"/>
      </rPr>
      <t>5</t>
    </r>
    <r>
      <rPr>
        <sz val="10"/>
        <rFont val="宋体"/>
        <charset val="134"/>
      </rPr>
      <t>街</t>
    </r>
    <r>
      <rPr>
        <sz val="10"/>
        <rFont val="Times New Roman"/>
        <charset val="134"/>
      </rPr>
      <t>10</t>
    </r>
    <r>
      <rPr>
        <sz val="10"/>
        <rFont val="宋体"/>
        <charset val="134"/>
      </rPr>
      <t>巷</t>
    </r>
    <r>
      <rPr>
        <sz val="10"/>
        <rFont val="Times New Roman"/>
        <charset val="134"/>
      </rPr>
      <t>25</t>
    </r>
    <r>
      <rPr>
        <sz val="10"/>
        <rFont val="宋体"/>
        <charset val="134"/>
      </rPr>
      <t>号</t>
    </r>
    <r>
      <rPr>
        <sz val="10"/>
        <rFont val="Times New Roman"/>
        <charset val="134"/>
      </rPr>
      <t>7.7</t>
    </r>
    <r>
      <rPr>
        <sz val="10"/>
        <rFont val="宋体"/>
        <charset val="134"/>
      </rPr>
      <t>千瓦分布式光伏发电项目</t>
    </r>
  </si>
  <si>
    <t>梁文彬</t>
  </si>
  <si>
    <r>
      <rPr>
        <sz val="10"/>
        <rFont val="宋体"/>
        <charset val="134"/>
      </rPr>
      <t>梁文彬广东省佛山市顺德区容桂街道办事处红旗细涌路十六街</t>
    </r>
    <r>
      <rPr>
        <sz val="10"/>
        <rFont val="Times New Roman"/>
        <charset val="134"/>
      </rPr>
      <t>3</t>
    </r>
    <r>
      <rPr>
        <sz val="10"/>
        <rFont val="宋体"/>
        <charset val="134"/>
      </rPr>
      <t>号</t>
    </r>
    <r>
      <rPr>
        <sz val="10"/>
        <rFont val="Times New Roman"/>
        <charset val="134"/>
      </rPr>
      <t>10.08</t>
    </r>
    <r>
      <rPr>
        <sz val="10"/>
        <rFont val="宋体"/>
        <charset val="134"/>
      </rPr>
      <t>千瓦分布式光伏发电项目</t>
    </r>
  </si>
  <si>
    <t>何家强</t>
  </si>
  <si>
    <r>
      <rPr>
        <sz val="10"/>
        <rFont val="宋体"/>
        <charset val="134"/>
      </rPr>
      <t>何家强广东省佛山市顺德区容桂街道办事处细滘社区居委会展业路</t>
    </r>
    <r>
      <rPr>
        <sz val="10"/>
        <rFont val="Times New Roman"/>
        <charset val="134"/>
      </rPr>
      <t>12</t>
    </r>
    <r>
      <rPr>
        <sz val="10"/>
        <rFont val="宋体"/>
        <charset val="134"/>
      </rPr>
      <t>号</t>
    </r>
    <r>
      <rPr>
        <sz val="10"/>
        <rFont val="Times New Roman"/>
        <charset val="134"/>
      </rPr>
      <t>10.08</t>
    </r>
    <r>
      <rPr>
        <sz val="10"/>
        <rFont val="宋体"/>
        <charset val="134"/>
      </rPr>
      <t>千瓦分布式光伏发电项目</t>
    </r>
  </si>
  <si>
    <t>梁文杰</t>
  </si>
  <si>
    <r>
      <rPr>
        <sz val="10"/>
        <rFont val="宋体"/>
        <charset val="134"/>
      </rPr>
      <t>梁文杰佛山市顺德区大良津宁巷</t>
    </r>
    <r>
      <rPr>
        <sz val="10"/>
        <rFont val="Times New Roman"/>
        <charset val="134"/>
      </rPr>
      <t>25</t>
    </r>
    <r>
      <rPr>
        <sz val="10"/>
        <rFont val="宋体"/>
        <charset val="134"/>
      </rPr>
      <t>号</t>
    </r>
    <r>
      <rPr>
        <sz val="10"/>
        <rFont val="Times New Roman"/>
        <charset val="134"/>
      </rPr>
      <t>20</t>
    </r>
    <r>
      <rPr>
        <sz val="10"/>
        <rFont val="宋体"/>
        <charset val="134"/>
      </rPr>
      <t>千瓦分布式光伏发电项目</t>
    </r>
  </si>
  <si>
    <t>袁伟常</t>
  </si>
  <si>
    <r>
      <rPr>
        <sz val="10"/>
        <rFont val="宋体"/>
        <charset val="134"/>
      </rPr>
      <t>袁伟常广东省佛山市顺德区杏坛镇齐杏社区居民委员会河北十路南</t>
    </r>
    <r>
      <rPr>
        <sz val="10"/>
        <rFont val="Times New Roman"/>
        <charset val="134"/>
      </rPr>
      <t>4</t>
    </r>
    <r>
      <rPr>
        <sz val="10"/>
        <rFont val="宋体"/>
        <charset val="134"/>
      </rPr>
      <t>号</t>
    </r>
    <r>
      <rPr>
        <sz val="10"/>
        <rFont val="Times New Roman"/>
        <charset val="134"/>
      </rPr>
      <t>30.21</t>
    </r>
    <r>
      <rPr>
        <sz val="10"/>
        <rFont val="宋体"/>
        <charset val="134"/>
      </rPr>
      <t>千瓦分布式光伏发电项目</t>
    </r>
  </si>
  <si>
    <t>黎敏霞</t>
  </si>
  <si>
    <r>
      <rPr>
        <sz val="10"/>
        <rFont val="宋体"/>
        <charset val="134"/>
      </rPr>
      <t>黎敏霞广东省佛山市顺德区大良隔岗</t>
    </r>
    <r>
      <rPr>
        <sz val="10"/>
        <rFont val="Times New Roman"/>
        <charset val="134"/>
      </rPr>
      <t>4</t>
    </r>
    <r>
      <rPr>
        <sz val="10"/>
        <rFont val="宋体"/>
        <charset val="134"/>
      </rPr>
      <t>巷</t>
    </r>
    <r>
      <rPr>
        <sz val="10"/>
        <rFont val="Times New Roman"/>
        <charset val="134"/>
      </rPr>
      <t>7</t>
    </r>
    <r>
      <rPr>
        <sz val="10"/>
        <rFont val="宋体"/>
        <charset val="134"/>
      </rPr>
      <t>号</t>
    </r>
    <r>
      <rPr>
        <sz val="10"/>
        <rFont val="Times New Roman"/>
        <charset val="134"/>
      </rPr>
      <t>10</t>
    </r>
    <r>
      <rPr>
        <sz val="10"/>
        <rFont val="宋体"/>
        <charset val="134"/>
      </rPr>
      <t>千瓦分布式光伏发电项目</t>
    </r>
  </si>
  <si>
    <t>陈雪英</t>
  </si>
  <si>
    <r>
      <rPr>
        <sz val="10"/>
        <rFont val="宋体"/>
        <charset val="134"/>
      </rPr>
      <t>陈雪英广东省佛山市顺德区容桂金纺路</t>
    </r>
    <r>
      <rPr>
        <sz val="10"/>
        <rFont val="Times New Roman"/>
        <charset val="134"/>
      </rPr>
      <t>5</t>
    </r>
    <r>
      <rPr>
        <sz val="10"/>
        <rFont val="宋体"/>
        <charset val="134"/>
      </rPr>
      <t>号</t>
    </r>
    <r>
      <rPr>
        <sz val="10"/>
        <rFont val="Times New Roman"/>
        <charset val="134"/>
      </rPr>
      <t>20</t>
    </r>
    <r>
      <rPr>
        <sz val="10"/>
        <rFont val="宋体"/>
        <charset val="134"/>
      </rPr>
      <t>千瓦分布式光伏发电项目</t>
    </r>
  </si>
  <si>
    <t>梁鉴开</t>
  </si>
  <si>
    <r>
      <rPr>
        <sz val="10"/>
        <rFont val="宋体"/>
        <charset val="134"/>
      </rPr>
      <t>梁鉴开佛山市顺德区大良街道办事处府又居委会祥乐路</t>
    </r>
    <r>
      <rPr>
        <sz val="10"/>
        <rFont val="Times New Roman"/>
        <charset val="134"/>
      </rPr>
      <t>41</t>
    </r>
    <r>
      <rPr>
        <sz val="10"/>
        <rFont val="宋体"/>
        <charset val="134"/>
      </rPr>
      <t>号</t>
    </r>
    <r>
      <rPr>
        <sz val="10"/>
        <rFont val="Times New Roman"/>
        <charset val="134"/>
      </rPr>
      <t>6</t>
    </r>
    <r>
      <rPr>
        <sz val="10"/>
        <rFont val="宋体"/>
        <charset val="134"/>
      </rPr>
      <t>千瓦分布式光伏发电项目</t>
    </r>
  </si>
  <si>
    <t>吴世华</t>
  </si>
  <si>
    <r>
      <rPr>
        <sz val="10"/>
        <rFont val="宋体"/>
        <charset val="134"/>
      </rPr>
      <t>吴世华佛山市顺德区大良街道办事处北区龙秀街</t>
    </r>
    <r>
      <rPr>
        <sz val="10"/>
        <rFont val="Times New Roman"/>
        <charset val="134"/>
      </rPr>
      <t>1</t>
    </r>
    <r>
      <rPr>
        <sz val="10"/>
        <rFont val="宋体"/>
        <charset val="134"/>
      </rPr>
      <t>巷</t>
    </r>
    <r>
      <rPr>
        <sz val="10"/>
        <rFont val="Times New Roman"/>
        <charset val="134"/>
      </rPr>
      <t>3</t>
    </r>
    <r>
      <rPr>
        <sz val="10"/>
        <rFont val="宋体"/>
        <charset val="134"/>
      </rPr>
      <t>号</t>
    </r>
    <r>
      <rPr>
        <sz val="10"/>
        <rFont val="Times New Roman"/>
        <charset val="134"/>
      </rPr>
      <t>8.25</t>
    </r>
    <r>
      <rPr>
        <sz val="10"/>
        <rFont val="宋体"/>
        <charset val="134"/>
      </rPr>
      <t>千瓦分布式光伏发电项目</t>
    </r>
  </si>
  <si>
    <t>黄全明</t>
  </si>
  <si>
    <r>
      <rPr>
        <sz val="10"/>
        <rFont val="宋体"/>
        <charset val="134"/>
      </rPr>
      <t>黄全明佛山市顺德区杏坛镇东村村委会聚坊</t>
    </r>
    <r>
      <rPr>
        <sz val="10"/>
        <rFont val="Times New Roman"/>
        <charset val="134"/>
      </rPr>
      <t>3</t>
    </r>
    <r>
      <rPr>
        <sz val="10"/>
        <rFont val="宋体"/>
        <charset val="134"/>
      </rPr>
      <t>巷</t>
    </r>
    <r>
      <rPr>
        <sz val="10"/>
        <rFont val="Times New Roman"/>
        <charset val="134"/>
      </rPr>
      <t>5</t>
    </r>
    <r>
      <rPr>
        <sz val="10"/>
        <rFont val="宋体"/>
        <charset val="134"/>
      </rPr>
      <t>号</t>
    </r>
    <r>
      <rPr>
        <sz val="10"/>
        <rFont val="Times New Roman"/>
        <charset val="134"/>
      </rPr>
      <t>10</t>
    </r>
    <r>
      <rPr>
        <sz val="10"/>
        <rFont val="宋体"/>
        <charset val="134"/>
      </rPr>
      <t>千瓦分布式光伏发电项目</t>
    </r>
  </si>
  <si>
    <t>邓以发</t>
  </si>
  <si>
    <r>
      <rPr>
        <sz val="10"/>
        <rFont val="宋体"/>
        <charset val="134"/>
      </rPr>
      <t>邓以发佛山市顺德区杏坛镇东村村委会荣远坊</t>
    </r>
    <r>
      <rPr>
        <sz val="10"/>
        <rFont val="Times New Roman"/>
        <charset val="134"/>
      </rPr>
      <t>9</t>
    </r>
    <r>
      <rPr>
        <sz val="10"/>
        <rFont val="宋体"/>
        <charset val="134"/>
      </rPr>
      <t>号</t>
    </r>
    <r>
      <rPr>
        <sz val="10"/>
        <rFont val="Times New Roman"/>
        <charset val="134"/>
      </rPr>
      <t>11.2</t>
    </r>
    <r>
      <rPr>
        <sz val="10"/>
        <rFont val="宋体"/>
        <charset val="134"/>
      </rPr>
      <t>千瓦分布式光伏发电项目</t>
    </r>
  </si>
  <si>
    <t>杜满财</t>
  </si>
  <si>
    <r>
      <rPr>
        <sz val="10"/>
        <rFont val="宋体"/>
        <charset val="134"/>
      </rPr>
      <t>杜满财佛山市顺德区勒流街道新安村德源六巷</t>
    </r>
    <r>
      <rPr>
        <sz val="10"/>
        <rFont val="Times New Roman"/>
        <charset val="134"/>
      </rPr>
      <t>1</t>
    </r>
    <r>
      <rPr>
        <sz val="10"/>
        <rFont val="宋体"/>
        <charset val="134"/>
      </rPr>
      <t>号</t>
    </r>
    <r>
      <rPr>
        <sz val="10"/>
        <rFont val="Times New Roman"/>
        <charset val="134"/>
      </rPr>
      <t>11.11</t>
    </r>
    <r>
      <rPr>
        <sz val="10"/>
        <rFont val="宋体"/>
        <charset val="134"/>
      </rPr>
      <t>千瓦分布式光伏发电项目</t>
    </r>
  </si>
  <si>
    <t>何舜萍</t>
  </si>
  <si>
    <r>
      <rPr>
        <sz val="10"/>
        <rFont val="宋体"/>
        <charset val="134"/>
      </rPr>
      <t>何舜萍广东省佛山市顺德区乐从镇沙滘南村大道新村东四巷</t>
    </r>
    <r>
      <rPr>
        <sz val="10"/>
        <rFont val="Times New Roman"/>
        <charset val="134"/>
      </rPr>
      <t>6</t>
    </r>
    <r>
      <rPr>
        <sz val="10"/>
        <rFont val="宋体"/>
        <charset val="134"/>
      </rPr>
      <t>号</t>
    </r>
    <r>
      <rPr>
        <sz val="10"/>
        <rFont val="Times New Roman"/>
        <charset val="134"/>
      </rPr>
      <t>10.26</t>
    </r>
    <r>
      <rPr>
        <sz val="10"/>
        <rFont val="宋体"/>
        <charset val="134"/>
      </rPr>
      <t>千瓦分布式光伏发电项目</t>
    </r>
  </si>
  <si>
    <t>严宝锋</t>
  </si>
  <si>
    <r>
      <rPr>
        <sz val="10"/>
        <rFont val="宋体"/>
        <charset val="134"/>
      </rPr>
      <t>严宝锋佛山市顺德区伦教街道办事处荔村村委会兰园路兰园街</t>
    </r>
    <r>
      <rPr>
        <sz val="10"/>
        <rFont val="Times New Roman"/>
        <charset val="134"/>
      </rPr>
      <t>2</t>
    </r>
    <r>
      <rPr>
        <sz val="10"/>
        <rFont val="宋体"/>
        <charset val="134"/>
      </rPr>
      <t>号</t>
    </r>
    <r>
      <rPr>
        <sz val="10"/>
        <rFont val="Times New Roman"/>
        <charset val="134"/>
      </rPr>
      <t>32.155</t>
    </r>
    <r>
      <rPr>
        <sz val="10"/>
        <rFont val="宋体"/>
        <charset val="134"/>
      </rPr>
      <t>千瓦分布式光伏发电项目</t>
    </r>
  </si>
  <si>
    <r>
      <rPr>
        <sz val="10"/>
        <rFont val="宋体"/>
        <charset val="134"/>
      </rPr>
      <t>严宝锋佛山市顺德区伦教街道办事处荔村村委会羊大路北侧丁字路</t>
    </r>
    <r>
      <rPr>
        <sz val="10"/>
        <rFont val="Times New Roman"/>
        <charset val="134"/>
      </rPr>
      <t>24</t>
    </r>
    <r>
      <rPr>
        <sz val="10"/>
        <rFont val="宋体"/>
        <charset val="134"/>
      </rPr>
      <t>区</t>
    </r>
    <r>
      <rPr>
        <sz val="10"/>
        <rFont val="Times New Roman"/>
        <charset val="134"/>
      </rPr>
      <t>06</t>
    </r>
    <r>
      <rPr>
        <sz val="10"/>
        <rFont val="宋体"/>
        <charset val="134"/>
      </rPr>
      <t>号</t>
    </r>
    <r>
      <rPr>
        <sz val="10"/>
        <rFont val="Times New Roman"/>
        <charset val="134"/>
      </rPr>
      <t>12.98</t>
    </r>
    <r>
      <rPr>
        <sz val="10"/>
        <rFont val="宋体"/>
        <charset val="134"/>
      </rPr>
      <t>千瓦分布式光伏发电项目</t>
    </r>
  </si>
  <si>
    <t>梁汝海</t>
  </si>
  <si>
    <r>
      <rPr>
        <sz val="10"/>
        <rFont val="宋体"/>
        <charset val="134"/>
      </rPr>
      <t>梁汝海广东省佛山市顺德区乐从镇大闸村委会华湖村心街</t>
    </r>
    <r>
      <rPr>
        <sz val="10"/>
        <rFont val="Times New Roman"/>
        <charset val="134"/>
      </rPr>
      <t>11</t>
    </r>
    <r>
      <rPr>
        <sz val="10"/>
        <rFont val="宋体"/>
        <charset val="134"/>
      </rPr>
      <t>号</t>
    </r>
    <r>
      <rPr>
        <sz val="10"/>
        <rFont val="Times New Roman"/>
        <charset val="134"/>
      </rPr>
      <t>17.4</t>
    </r>
    <r>
      <rPr>
        <sz val="10"/>
        <rFont val="宋体"/>
        <charset val="134"/>
      </rPr>
      <t>千瓦分布式光伏发电项目</t>
    </r>
  </si>
  <si>
    <t>刘敏怡</t>
  </si>
  <si>
    <r>
      <rPr>
        <sz val="10"/>
        <rFont val="宋体"/>
        <charset val="134"/>
      </rPr>
      <t>刘敏怡广东省佛山市顺德区乐从镇沙滘居委会北区百花南街四巷</t>
    </r>
    <r>
      <rPr>
        <sz val="10"/>
        <rFont val="Times New Roman"/>
        <charset val="134"/>
      </rPr>
      <t>14</t>
    </r>
    <r>
      <rPr>
        <sz val="10"/>
        <rFont val="宋体"/>
        <charset val="134"/>
      </rPr>
      <t>号</t>
    </r>
    <r>
      <rPr>
        <sz val="10"/>
        <rFont val="Times New Roman"/>
        <charset val="134"/>
      </rPr>
      <t>10.15</t>
    </r>
    <r>
      <rPr>
        <sz val="10"/>
        <rFont val="宋体"/>
        <charset val="134"/>
      </rPr>
      <t>千瓦分布式光伏发电项目</t>
    </r>
  </si>
  <si>
    <t>梁少华</t>
  </si>
  <si>
    <r>
      <rPr>
        <sz val="10"/>
        <rFont val="宋体"/>
        <charset val="134"/>
      </rPr>
      <t>梁少华佛山市顺德区勒流街道裕源村委会清源清荣路九街</t>
    </r>
    <r>
      <rPr>
        <sz val="10"/>
        <rFont val="Times New Roman"/>
        <charset val="134"/>
      </rPr>
      <t>1</t>
    </r>
    <r>
      <rPr>
        <sz val="10"/>
        <rFont val="宋体"/>
        <charset val="134"/>
      </rPr>
      <t>号</t>
    </r>
    <r>
      <rPr>
        <sz val="10"/>
        <rFont val="Times New Roman"/>
        <charset val="134"/>
      </rPr>
      <t>8</t>
    </r>
    <r>
      <rPr>
        <sz val="10"/>
        <rFont val="宋体"/>
        <charset val="134"/>
      </rPr>
      <t>千瓦分布式光伏发电项目</t>
    </r>
  </si>
  <si>
    <t>黎国樑</t>
  </si>
  <si>
    <r>
      <rPr>
        <sz val="10"/>
        <rFont val="宋体"/>
        <charset val="134"/>
      </rPr>
      <t>黎国樑佛山市顺德区勒流街道裕源村清泰路</t>
    </r>
    <r>
      <rPr>
        <sz val="10"/>
        <rFont val="Times New Roman"/>
        <charset val="134"/>
      </rPr>
      <t>4</t>
    </r>
    <r>
      <rPr>
        <sz val="10"/>
        <rFont val="宋体"/>
        <charset val="134"/>
      </rPr>
      <t>号</t>
    </r>
    <r>
      <rPr>
        <sz val="10"/>
        <rFont val="Times New Roman"/>
        <charset val="134"/>
      </rPr>
      <t>33.28</t>
    </r>
    <r>
      <rPr>
        <sz val="10"/>
        <rFont val="宋体"/>
        <charset val="134"/>
      </rPr>
      <t>千瓦分布式光伏发电项目</t>
    </r>
  </si>
  <si>
    <t>卢健勇</t>
  </si>
  <si>
    <r>
      <rPr>
        <sz val="10"/>
        <rFont val="宋体"/>
        <charset val="134"/>
      </rPr>
      <t>卢健勇佛山市顺德区勒流街道办事处大晚居委会大同三巷</t>
    </r>
    <r>
      <rPr>
        <sz val="10"/>
        <rFont val="Times New Roman"/>
        <charset val="134"/>
      </rPr>
      <t>3</t>
    </r>
    <r>
      <rPr>
        <sz val="10"/>
        <rFont val="宋体"/>
        <charset val="134"/>
      </rPr>
      <t>号</t>
    </r>
    <r>
      <rPr>
        <sz val="10"/>
        <rFont val="Times New Roman"/>
        <charset val="134"/>
      </rPr>
      <t>25.92</t>
    </r>
    <r>
      <rPr>
        <sz val="10"/>
        <rFont val="宋体"/>
        <charset val="134"/>
      </rPr>
      <t>千瓦分布式光伏发电项目</t>
    </r>
  </si>
  <si>
    <t>卢兆均</t>
  </si>
  <si>
    <r>
      <rPr>
        <sz val="10"/>
        <rFont val="宋体"/>
        <charset val="134"/>
      </rPr>
      <t>卢兆均佛山市顺德区勒流街道办事处大晚社区居民委员会建设路</t>
    </r>
    <r>
      <rPr>
        <sz val="10"/>
        <rFont val="Times New Roman"/>
        <charset val="134"/>
      </rPr>
      <t>11</t>
    </r>
    <r>
      <rPr>
        <sz val="10"/>
        <rFont val="宋体"/>
        <charset val="134"/>
      </rPr>
      <t>号</t>
    </r>
    <r>
      <rPr>
        <sz val="10"/>
        <rFont val="Times New Roman"/>
        <charset val="134"/>
      </rPr>
      <t>20.48</t>
    </r>
    <r>
      <rPr>
        <sz val="10"/>
        <rFont val="宋体"/>
        <charset val="134"/>
      </rPr>
      <t>千瓦分布式光伏发电项目</t>
    </r>
  </si>
  <si>
    <t>吕景强</t>
  </si>
  <si>
    <r>
      <rPr>
        <sz val="10"/>
        <rFont val="宋体"/>
        <charset val="134"/>
      </rPr>
      <t>吕景强佛山市顺德区勒流街道龙眼村委会岗头路十四巷</t>
    </r>
    <r>
      <rPr>
        <sz val="10"/>
        <rFont val="Times New Roman"/>
        <charset val="134"/>
      </rPr>
      <t>3</t>
    </r>
    <r>
      <rPr>
        <sz val="10"/>
        <rFont val="宋体"/>
        <charset val="134"/>
      </rPr>
      <t>号</t>
    </r>
    <r>
      <rPr>
        <sz val="10"/>
        <rFont val="Times New Roman"/>
        <charset val="134"/>
      </rPr>
      <t>9.8</t>
    </r>
    <r>
      <rPr>
        <sz val="10"/>
        <rFont val="宋体"/>
        <charset val="134"/>
      </rPr>
      <t>千瓦分布式光伏发电项目</t>
    </r>
  </si>
  <si>
    <t>陈培成</t>
  </si>
  <si>
    <r>
      <rPr>
        <sz val="10"/>
        <rFont val="宋体"/>
        <charset val="134"/>
      </rPr>
      <t>陈培成佛山市顺德区大良街道办事处新滘振业路</t>
    </r>
    <r>
      <rPr>
        <sz val="10"/>
        <rFont val="Times New Roman"/>
        <charset val="134"/>
      </rPr>
      <t>1</t>
    </r>
    <r>
      <rPr>
        <sz val="10"/>
        <rFont val="宋体"/>
        <charset val="134"/>
      </rPr>
      <t>街</t>
    </r>
    <r>
      <rPr>
        <sz val="10"/>
        <rFont val="Times New Roman"/>
        <charset val="134"/>
      </rPr>
      <t>2</t>
    </r>
    <r>
      <rPr>
        <sz val="10"/>
        <rFont val="宋体"/>
        <charset val="134"/>
      </rPr>
      <t>巷</t>
    </r>
    <r>
      <rPr>
        <sz val="10"/>
        <rFont val="Times New Roman"/>
        <charset val="134"/>
      </rPr>
      <t>12</t>
    </r>
    <r>
      <rPr>
        <sz val="10"/>
        <rFont val="宋体"/>
        <charset val="134"/>
      </rPr>
      <t>号</t>
    </r>
    <r>
      <rPr>
        <sz val="10"/>
        <rFont val="Times New Roman"/>
        <charset val="134"/>
      </rPr>
      <t>5.04</t>
    </r>
    <r>
      <rPr>
        <sz val="10"/>
        <rFont val="宋体"/>
        <charset val="134"/>
      </rPr>
      <t>千瓦分布式光伏发电项目</t>
    </r>
  </si>
  <si>
    <t>覃树杰</t>
  </si>
  <si>
    <r>
      <rPr>
        <sz val="10"/>
        <rFont val="宋体"/>
        <charset val="134"/>
      </rPr>
      <t>覃树杰佛山市顺德区勒流街道新城居委会丰业路</t>
    </r>
    <r>
      <rPr>
        <sz val="10"/>
        <rFont val="Times New Roman"/>
        <charset val="134"/>
      </rPr>
      <t>38</t>
    </r>
    <r>
      <rPr>
        <sz val="10"/>
        <rFont val="宋体"/>
        <charset val="134"/>
      </rPr>
      <t>号</t>
    </r>
    <r>
      <rPr>
        <sz val="10"/>
        <rFont val="Times New Roman"/>
        <charset val="134"/>
      </rPr>
      <t>5.04</t>
    </r>
    <r>
      <rPr>
        <sz val="10"/>
        <rFont val="宋体"/>
        <charset val="134"/>
      </rPr>
      <t>千瓦分布式光伏发电项目</t>
    </r>
  </si>
  <si>
    <t>陈裕新</t>
  </si>
  <si>
    <r>
      <rPr>
        <sz val="10"/>
        <rFont val="宋体"/>
        <charset val="134"/>
      </rPr>
      <t>陈裕新佛山市顺德区杏坛镇马齐居委会吉祥街</t>
    </r>
    <r>
      <rPr>
        <sz val="10"/>
        <rFont val="Times New Roman"/>
        <charset val="134"/>
      </rPr>
      <t>4</t>
    </r>
    <r>
      <rPr>
        <sz val="10"/>
        <rFont val="宋体"/>
        <charset val="134"/>
      </rPr>
      <t>号</t>
    </r>
    <r>
      <rPr>
        <sz val="10"/>
        <rFont val="Times New Roman"/>
        <charset val="134"/>
      </rPr>
      <t>10.8</t>
    </r>
    <r>
      <rPr>
        <sz val="10"/>
        <rFont val="宋体"/>
        <charset val="134"/>
      </rPr>
      <t>千瓦分布式光伏发电项目</t>
    </r>
  </si>
  <si>
    <t>黎国亮</t>
  </si>
  <si>
    <r>
      <rPr>
        <sz val="10"/>
        <rFont val="宋体"/>
        <charset val="134"/>
      </rPr>
      <t>黎国亮佛山市顺德区勒流裕源村清源荔三巷</t>
    </r>
    <r>
      <rPr>
        <sz val="10"/>
        <rFont val="Times New Roman"/>
        <charset val="134"/>
      </rPr>
      <t>3</t>
    </r>
    <r>
      <rPr>
        <sz val="10"/>
        <rFont val="宋体"/>
        <charset val="134"/>
      </rPr>
      <t>号</t>
    </r>
    <r>
      <rPr>
        <sz val="10"/>
        <rFont val="Times New Roman"/>
        <charset val="134"/>
      </rPr>
      <t>25.28</t>
    </r>
    <r>
      <rPr>
        <sz val="10"/>
        <rFont val="宋体"/>
        <charset val="134"/>
      </rPr>
      <t>千瓦分布式光伏发电项目</t>
    </r>
  </si>
  <si>
    <t>佛山市顺德区伦教熹涌洪发冷冻食品店</t>
  </si>
  <si>
    <r>
      <rPr>
        <sz val="10"/>
        <rFont val="宋体"/>
        <charset val="134"/>
      </rPr>
      <t>洪发冷冻食品店</t>
    </r>
    <r>
      <rPr>
        <sz val="10"/>
        <rFont val="Times New Roman"/>
        <charset val="134"/>
      </rPr>
      <t>40.6</t>
    </r>
    <r>
      <rPr>
        <sz val="10"/>
        <rFont val="宋体"/>
        <charset val="134"/>
      </rPr>
      <t>千瓦分布式光伏发电项目</t>
    </r>
  </si>
  <si>
    <t>林桂超</t>
  </si>
  <si>
    <r>
      <rPr>
        <sz val="10"/>
        <rFont val="宋体"/>
        <charset val="134"/>
      </rPr>
      <t>林桂超佛山市顺德区勒流街道办事处新城社区居民委员会锦丰德建巷</t>
    </r>
    <r>
      <rPr>
        <sz val="10"/>
        <rFont val="Times New Roman"/>
        <charset val="134"/>
      </rPr>
      <t>8</t>
    </r>
    <r>
      <rPr>
        <sz val="10"/>
        <rFont val="宋体"/>
        <charset val="134"/>
      </rPr>
      <t>号</t>
    </r>
    <r>
      <rPr>
        <sz val="10"/>
        <rFont val="Times New Roman"/>
        <charset val="134"/>
      </rPr>
      <t>10.08</t>
    </r>
    <r>
      <rPr>
        <sz val="10"/>
        <rFont val="宋体"/>
        <charset val="134"/>
      </rPr>
      <t>千瓦分布式光伏发电项目</t>
    </r>
  </si>
  <si>
    <r>
      <rPr>
        <sz val="10"/>
        <rFont val="宋体"/>
        <charset val="134"/>
      </rPr>
      <t>吴志亮广东省佛山市顺德区容桂红星包公庙直街</t>
    </r>
    <r>
      <rPr>
        <sz val="10"/>
        <rFont val="Times New Roman"/>
        <charset val="134"/>
      </rPr>
      <t>19</t>
    </r>
    <r>
      <rPr>
        <sz val="10"/>
        <rFont val="宋体"/>
        <charset val="134"/>
      </rPr>
      <t>号</t>
    </r>
    <r>
      <rPr>
        <sz val="10"/>
        <rFont val="Times New Roman"/>
        <charset val="134"/>
      </rPr>
      <t>9.6</t>
    </r>
    <r>
      <rPr>
        <sz val="10"/>
        <rFont val="宋体"/>
        <charset val="134"/>
      </rPr>
      <t>千瓦分布式光伏发电项目</t>
    </r>
  </si>
  <si>
    <t>李健兴</t>
  </si>
  <si>
    <r>
      <rPr>
        <sz val="10"/>
        <rFont val="宋体"/>
        <charset val="134"/>
      </rPr>
      <t>李健兴广东省佛山市顺德区容桂马冈蜀裹街九巷</t>
    </r>
    <r>
      <rPr>
        <sz val="10"/>
        <rFont val="Times New Roman"/>
        <charset val="134"/>
      </rPr>
      <t>1</t>
    </r>
    <r>
      <rPr>
        <sz val="10"/>
        <rFont val="宋体"/>
        <charset val="134"/>
      </rPr>
      <t>号</t>
    </r>
    <r>
      <rPr>
        <sz val="10"/>
        <rFont val="Times New Roman"/>
        <charset val="134"/>
      </rPr>
      <t>10.08</t>
    </r>
    <r>
      <rPr>
        <sz val="10"/>
        <rFont val="宋体"/>
        <charset val="134"/>
      </rPr>
      <t>千瓦分布式光伏发电项目</t>
    </r>
  </si>
  <si>
    <t>霍志辉</t>
  </si>
  <si>
    <r>
      <rPr>
        <sz val="10"/>
        <rFont val="宋体"/>
        <charset val="134"/>
      </rPr>
      <t>霍志辉顺德区伦教街道办事处常教社区居委会先锋路松安巷</t>
    </r>
    <r>
      <rPr>
        <sz val="10"/>
        <rFont val="Times New Roman"/>
        <charset val="134"/>
      </rPr>
      <t>8</t>
    </r>
    <r>
      <rPr>
        <sz val="10"/>
        <rFont val="宋体"/>
        <charset val="134"/>
      </rPr>
      <t>号</t>
    </r>
    <r>
      <rPr>
        <sz val="10"/>
        <rFont val="Times New Roman"/>
        <charset val="134"/>
      </rPr>
      <t>3</t>
    </r>
    <r>
      <rPr>
        <sz val="10"/>
        <rFont val="宋体"/>
        <charset val="134"/>
      </rPr>
      <t>千瓦分布式光伏发电项目</t>
    </r>
  </si>
  <si>
    <r>
      <rPr>
        <sz val="10"/>
        <rFont val="宋体"/>
        <charset val="134"/>
      </rPr>
      <t>何志强佛山市顺德区大良古鉴松涛路</t>
    </r>
    <r>
      <rPr>
        <sz val="10"/>
        <rFont val="Times New Roman"/>
        <charset val="134"/>
      </rPr>
      <t>51</t>
    </r>
    <r>
      <rPr>
        <sz val="10"/>
        <rFont val="宋体"/>
        <charset val="134"/>
      </rPr>
      <t>号</t>
    </r>
    <r>
      <rPr>
        <sz val="10"/>
        <rFont val="Times New Roman"/>
        <charset val="134"/>
      </rPr>
      <t>10</t>
    </r>
    <r>
      <rPr>
        <sz val="10"/>
        <rFont val="宋体"/>
        <charset val="134"/>
      </rPr>
      <t>千瓦分布式光伏发电项目</t>
    </r>
  </si>
  <si>
    <t>何暖乔</t>
  </si>
  <si>
    <r>
      <rPr>
        <sz val="10"/>
        <rFont val="宋体"/>
        <charset val="134"/>
      </rPr>
      <t>何暖乔广东省佛山市顺德区乐从镇沙滘居委会南区新地坊十一巷</t>
    </r>
    <r>
      <rPr>
        <sz val="10"/>
        <rFont val="Times New Roman"/>
        <charset val="134"/>
      </rPr>
      <t>8</t>
    </r>
    <r>
      <rPr>
        <sz val="10"/>
        <rFont val="宋体"/>
        <charset val="134"/>
      </rPr>
      <t>号</t>
    </r>
    <r>
      <rPr>
        <sz val="10"/>
        <rFont val="Times New Roman"/>
        <charset val="134"/>
      </rPr>
      <t>13.96</t>
    </r>
    <r>
      <rPr>
        <sz val="10"/>
        <rFont val="宋体"/>
        <charset val="134"/>
      </rPr>
      <t>千瓦分布式光伏发电项目</t>
    </r>
  </si>
  <si>
    <t>周汉文</t>
  </si>
  <si>
    <r>
      <rPr>
        <sz val="10"/>
        <rFont val="宋体"/>
        <charset val="134"/>
      </rPr>
      <t>周汉文顺德区伦教新民聚龙一街东二十五巷</t>
    </r>
    <r>
      <rPr>
        <sz val="10"/>
        <rFont val="Times New Roman"/>
        <charset val="134"/>
      </rPr>
      <t>1</t>
    </r>
    <r>
      <rPr>
        <sz val="10"/>
        <rFont val="宋体"/>
        <charset val="134"/>
      </rPr>
      <t>号</t>
    </r>
    <r>
      <rPr>
        <sz val="10"/>
        <rFont val="Times New Roman"/>
        <charset val="134"/>
      </rPr>
      <t>17.4</t>
    </r>
    <r>
      <rPr>
        <sz val="10"/>
        <rFont val="宋体"/>
        <charset val="134"/>
      </rPr>
      <t>千瓦分布式光伏发电项目</t>
    </r>
  </si>
  <si>
    <t>冯顺佳</t>
  </si>
  <si>
    <r>
      <rPr>
        <sz val="10"/>
        <rFont val="宋体"/>
        <charset val="134"/>
      </rPr>
      <t>冯顺佳佛山市顺德区陈村镇弼教村委会南岸街十一巷</t>
    </r>
    <r>
      <rPr>
        <sz val="10"/>
        <rFont val="Times New Roman"/>
        <charset val="134"/>
      </rPr>
      <t>2</t>
    </r>
    <r>
      <rPr>
        <sz val="10"/>
        <rFont val="宋体"/>
        <charset val="134"/>
      </rPr>
      <t>号</t>
    </r>
    <r>
      <rPr>
        <sz val="10"/>
        <rFont val="Times New Roman"/>
        <charset val="134"/>
      </rPr>
      <t>18.5</t>
    </r>
    <r>
      <rPr>
        <sz val="10"/>
        <rFont val="宋体"/>
        <charset val="134"/>
      </rPr>
      <t>千瓦分布式光伏发电项目</t>
    </r>
  </si>
  <si>
    <t>张绍锋</t>
  </si>
  <si>
    <r>
      <rPr>
        <sz val="10"/>
        <rFont val="宋体"/>
        <charset val="134"/>
      </rPr>
      <t>张绍锋佛山市顺德区伦教街道办事处鸡洲村委会长丰苑长兴西五街</t>
    </r>
    <r>
      <rPr>
        <sz val="10"/>
        <rFont val="Times New Roman"/>
        <charset val="134"/>
      </rPr>
      <t>6</t>
    </r>
    <r>
      <rPr>
        <sz val="10"/>
        <rFont val="宋体"/>
        <charset val="134"/>
      </rPr>
      <t>号</t>
    </r>
    <r>
      <rPr>
        <sz val="10"/>
        <rFont val="Times New Roman"/>
        <charset val="134"/>
      </rPr>
      <t>5.225</t>
    </r>
    <r>
      <rPr>
        <sz val="10"/>
        <rFont val="宋体"/>
        <charset val="134"/>
      </rPr>
      <t>千瓦分布式光伏发电项目</t>
    </r>
  </si>
  <si>
    <t>梁美凤</t>
  </si>
  <si>
    <r>
      <rPr>
        <sz val="10"/>
        <rFont val="宋体"/>
        <charset val="134"/>
      </rPr>
      <t>梁美凤广东省佛山市顺德区大良街道办事处府又居委会红英东街</t>
    </r>
    <r>
      <rPr>
        <sz val="10"/>
        <rFont val="Times New Roman"/>
        <charset val="134"/>
      </rPr>
      <t>4</t>
    </r>
    <r>
      <rPr>
        <sz val="10"/>
        <rFont val="宋体"/>
        <charset val="134"/>
      </rPr>
      <t>号</t>
    </r>
    <r>
      <rPr>
        <sz val="10"/>
        <rFont val="Times New Roman"/>
        <charset val="134"/>
      </rPr>
      <t>2.5</t>
    </r>
    <r>
      <rPr>
        <sz val="10"/>
        <rFont val="宋体"/>
        <charset val="134"/>
      </rPr>
      <t>千瓦分布式光伏发电项目</t>
    </r>
  </si>
  <si>
    <t>冯建光</t>
  </si>
  <si>
    <r>
      <rPr>
        <sz val="10"/>
        <rFont val="宋体"/>
        <charset val="134"/>
      </rPr>
      <t>冯建光龙江镇龙山社区居民委员会顺原街</t>
    </r>
    <r>
      <rPr>
        <sz val="10"/>
        <rFont val="Times New Roman"/>
        <charset val="134"/>
      </rPr>
      <t>4</t>
    </r>
    <r>
      <rPr>
        <sz val="10"/>
        <rFont val="宋体"/>
        <charset val="134"/>
      </rPr>
      <t>号</t>
    </r>
    <r>
      <rPr>
        <sz val="10"/>
        <rFont val="Times New Roman"/>
        <charset val="134"/>
      </rPr>
      <t>6.6</t>
    </r>
    <r>
      <rPr>
        <sz val="10"/>
        <rFont val="宋体"/>
        <charset val="134"/>
      </rPr>
      <t>千瓦分布式光伏发电项目</t>
    </r>
  </si>
  <si>
    <t>区玉兴</t>
  </si>
  <si>
    <r>
      <rPr>
        <sz val="10"/>
        <rFont val="宋体"/>
        <charset val="134"/>
      </rPr>
      <t>区玉兴广东省佛山市顺德区乐从镇沙滘居委会北村红石碪坊五巷</t>
    </r>
    <r>
      <rPr>
        <sz val="10"/>
        <rFont val="Times New Roman"/>
        <charset val="134"/>
      </rPr>
      <t>4</t>
    </r>
    <r>
      <rPr>
        <sz val="10"/>
        <rFont val="宋体"/>
        <charset val="134"/>
      </rPr>
      <t>号</t>
    </r>
    <r>
      <rPr>
        <sz val="10"/>
        <rFont val="Times New Roman"/>
        <charset val="134"/>
      </rPr>
      <t>6.7</t>
    </r>
    <r>
      <rPr>
        <sz val="10"/>
        <rFont val="宋体"/>
        <charset val="134"/>
      </rPr>
      <t>千瓦分布式光伏发电项目</t>
    </r>
  </si>
  <si>
    <t>朱韵怡</t>
  </si>
  <si>
    <r>
      <rPr>
        <sz val="10"/>
        <rFont val="宋体"/>
        <charset val="134"/>
      </rPr>
      <t>朱韵怡佛山市顺德区大良东宏</t>
    </r>
    <r>
      <rPr>
        <sz val="10"/>
        <rFont val="Times New Roman"/>
        <charset val="134"/>
      </rPr>
      <t>1</t>
    </r>
    <r>
      <rPr>
        <sz val="10"/>
        <rFont val="宋体"/>
        <charset val="134"/>
      </rPr>
      <t>街</t>
    </r>
    <r>
      <rPr>
        <sz val="10"/>
        <rFont val="Times New Roman"/>
        <charset val="134"/>
      </rPr>
      <t>6</t>
    </r>
    <r>
      <rPr>
        <sz val="10"/>
        <rFont val="宋体"/>
        <charset val="134"/>
      </rPr>
      <t>巷</t>
    </r>
    <r>
      <rPr>
        <sz val="10"/>
        <rFont val="Times New Roman"/>
        <charset val="134"/>
      </rPr>
      <t>8</t>
    </r>
    <r>
      <rPr>
        <sz val="10"/>
        <rFont val="宋体"/>
        <charset val="134"/>
      </rPr>
      <t>号</t>
    </r>
    <r>
      <rPr>
        <sz val="10"/>
        <rFont val="Times New Roman"/>
        <charset val="134"/>
      </rPr>
      <t>5</t>
    </r>
    <r>
      <rPr>
        <sz val="10"/>
        <rFont val="宋体"/>
        <charset val="134"/>
      </rPr>
      <t>千瓦分布式光伏发电项目</t>
    </r>
  </si>
  <si>
    <t>霍允康</t>
  </si>
  <si>
    <r>
      <rPr>
        <sz val="10"/>
        <rFont val="宋体"/>
        <charset val="134"/>
      </rPr>
      <t>霍允康顺德区伦教街道常教社区居委会镇南路南</t>
    </r>
    <r>
      <rPr>
        <sz val="10"/>
        <rFont val="Times New Roman"/>
        <charset val="134"/>
      </rPr>
      <t>5</t>
    </r>
    <r>
      <rPr>
        <sz val="10"/>
        <rFont val="宋体"/>
        <charset val="134"/>
      </rPr>
      <t>号之一</t>
    </r>
    <r>
      <rPr>
        <sz val="10"/>
        <rFont val="Times New Roman"/>
        <charset val="134"/>
      </rPr>
      <t>5.51</t>
    </r>
    <r>
      <rPr>
        <sz val="10"/>
        <rFont val="宋体"/>
        <charset val="134"/>
      </rPr>
      <t>千瓦分布式光伏发电项目</t>
    </r>
  </si>
  <si>
    <t>何伟江</t>
  </si>
  <si>
    <r>
      <rPr>
        <sz val="10"/>
        <rFont val="宋体"/>
        <charset val="134"/>
      </rPr>
      <t>何伟江广东省佛山市顺德区乐从镇小布村委会新基街五巷</t>
    </r>
    <r>
      <rPr>
        <sz val="10"/>
        <rFont val="Times New Roman"/>
        <charset val="134"/>
      </rPr>
      <t>1</t>
    </r>
    <r>
      <rPr>
        <sz val="10"/>
        <rFont val="宋体"/>
        <charset val="134"/>
      </rPr>
      <t>号</t>
    </r>
    <r>
      <rPr>
        <sz val="10"/>
        <rFont val="Times New Roman"/>
        <charset val="134"/>
      </rPr>
      <t>13</t>
    </r>
    <r>
      <rPr>
        <sz val="10"/>
        <rFont val="宋体"/>
        <charset val="134"/>
      </rPr>
      <t>千瓦分布式光伏发电项目</t>
    </r>
  </si>
  <si>
    <t>劳锡辉</t>
  </si>
  <si>
    <r>
      <rPr>
        <sz val="10"/>
        <rFont val="宋体"/>
        <charset val="134"/>
      </rPr>
      <t>劳锡辉广东省佛山市顺德区乐从镇劳村村委会壶天北便街</t>
    </r>
    <r>
      <rPr>
        <sz val="10"/>
        <rFont val="Times New Roman"/>
        <charset val="134"/>
      </rPr>
      <t>1</t>
    </r>
    <r>
      <rPr>
        <sz val="10"/>
        <rFont val="宋体"/>
        <charset val="134"/>
      </rPr>
      <t>号</t>
    </r>
    <r>
      <rPr>
        <sz val="10"/>
        <rFont val="Times New Roman"/>
        <charset val="134"/>
      </rPr>
      <t>15.4</t>
    </r>
    <r>
      <rPr>
        <sz val="10"/>
        <rFont val="宋体"/>
        <charset val="134"/>
      </rPr>
      <t>千瓦分布式光伏发电项目</t>
    </r>
  </si>
  <si>
    <t>冼锡权</t>
  </si>
  <si>
    <r>
      <rPr>
        <sz val="10"/>
        <rFont val="宋体"/>
        <charset val="134"/>
      </rPr>
      <t>冼锡权广东省佛山市顺德区大良东明路</t>
    </r>
    <r>
      <rPr>
        <sz val="10"/>
        <rFont val="Times New Roman"/>
        <charset val="134"/>
      </rPr>
      <t>68</t>
    </r>
    <r>
      <rPr>
        <sz val="10"/>
        <rFont val="宋体"/>
        <charset val="134"/>
      </rPr>
      <t>号</t>
    </r>
    <r>
      <rPr>
        <sz val="10"/>
        <rFont val="Times New Roman"/>
        <charset val="134"/>
      </rPr>
      <t>19.6</t>
    </r>
    <r>
      <rPr>
        <sz val="10"/>
        <rFont val="宋体"/>
        <charset val="134"/>
      </rPr>
      <t>千瓦分布式光伏发电项目</t>
    </r>
  </si>
  <si>
    <t>黄颂荣</t>
  </si>
  <si>
    <r>
      <rPr>
        <sz val="10"/>
        <rFont val="宋体"/>
        <charset val="134"/>
      </rPr>
      <t>黄颂荣龙江镇苏溪社区居民委员会林胜直街南一巷</t>
    </r>
    <r>
      <rPr>
        <sz val="10"/>
        <rFont val="Times New Roman"/>
        <charset val="134"/>
      </rPr>
      <t>11</t>
    </r>
    <r>
      <rPr>
        <sz val="10"/>
        <rFont val="宋体"/>
        <charset val="134"/>
      </rPr>
      <t>号</t>
    </r>
    <r>
      <rPr>
        <sz val="10"/>
        <rFont val="Times New Roman"/>
        <charset val="134"/>
      </rPr>
      <t>19.88</t>
    </r>
    <r>
      <rPr>
        <sz val="10"/>
        <rFont val="宋体"/>
        <charset val="134"/>
      </rPr>
      <t>千瓦分布式光伏发电项目</t>
    </r>
  </si>
  <si>
    <t>陈小红</t>
  </si>
  <si>
    <r>
      <rPr>
        <sz val="10"/>
        <rFont val="宋体"/>
        <charset val="134"/>
      </rPr>
      <t>陈小红佛山市顺德区杏坛镇雁园居委会西湖一巷</t>
    </r>
    <r>
      <rPr>
        <sz val="10"/>
        <rFont val="Times New Roman"/>
        <charset val="134"/>
      </rPr>
      <t>2</t>
    </r>
    <r>
      <rPr>
        <sz val="10"/>
        <rFont val="宋体"/>
        <charset val="134"/>
      </rPr>
      <t>号</t>
    </r>
    <r>
      <rPr>
        <sz val="10"/>
        <rFont val="Times New Roman"/>
        <charset val="134"/>
      </rPr>
      <t>8.64</t>
    </r>
    <r>
      <rPr>
        <sz val="10"/>
        <rFont val="宋体"/>
        <charset val="134"/>
      </rPr>
      <t>千瓦分布式光伏发电项目</t>
    </r>
  </si>
  <si>
    <t>吕展明</t>
  </si>
  <si>
    <r>
      <rPr>
        <sz val="10"/>
        <rFont val="宋体"/>
        <charset val="134"/>
      </rPr>
      <t>吕展明佛山市顺德区杏坛镇高赞村委会高巷</t>
    </r>
    <r>
      <rPr>
        <sz val="10"/>
        <rFont val="Times New Roman"/>
        <charset val="134"/>
      </rPr>
      <t>15</t>
    </r>
    <r>
      <rPr>
        <sz val="10"/>
        <rFont val="宋体"/>
        <charset val="134"/>
      </rPr>
      <t>号</t>
    </r>
    <r>
      <rPr>
        <sz val="10"/>
        <rFont val="Times New Roman"/>
        <charset val="134"/>
      </rPr>
      <t>11.02</t>
    </r>
    <r>
      <rPr>
        <sz val="10"/>
        <rFont val="宋体"/>
        <charset val="134"/>
      </rPr>
      <t>千瓦分布式光伏发电项目</t>
    </r>
  </si>
  <si>
    <t>谢文飞</t>
  </si>
  <si>
    <r>
      <rPr>
        <sz val="10"/>
        <rFont val="宋体"/>
        <charset val="134"/>
      </rPr>
      <t>谢文飞佛山市顺德区杏坛镇马宁村委会沙埗新街一巷</t>
    </r>
    <r>
      <rPr>
        <sz val="10"/>
        <rFont val="Times New Roman"/>
        <charset val="134"/>
      </rPr>
      <t>2</t>
    </r>
    <r>
      <rPr>
        <sz val="10"/>
        <rFont val="宋体"/>
        <charset val="134"/>
      </rPr>
      <t>号</t>
    </r>
    <r>
      <rPr>
        <sz val="10"/>
        <rFont val="Times New Roman"/>
        <charset val="134"/>
      </rPr>
      <t>11.61</t>
    </r>
    <r>
      <rPr>
        <sz val="10"/>
        <rFont val="宋体"/>
        <charset val="134"/>
      </rPr>
      <t>千瓦分布式光伏发电项目</t>
    </r>
  </si>
  <si>
    <t>陈伦永</t>
  </si>
  <si>
    <r>
      <rPr>
        <sz val="10"/>
        <rFont val="宋体"/>
        <charset val="134"/>
      </rPr>
      <t>陈伦永佛山市顺德区杏坛镇马宁村委会五星大道</t>
    </r>
    <r>
      <rPr>
        <sz val="10"/>
        <rFont val="Times New Roman"/>
        <charset val="134"/>
      </rPr>
      <t>4</t>
    </r>
    <r>
      <rPr>
        <sz val="10"/>
        <rFont val="宋体"/>
        <charset val="134"/>
      </rPr>
      <t>号</t>
    </r>
    <r>
      <rPr>
        <sz val="10"/>
        <rFont val="Times New Roman"/>
        <charset val="134"/>
      </rPr>
      <t>11.34</t>
    </r>
    <r>
      <rPr>
        <sz val="10"/>
        <rFont val="宋体"/>
        <charset val="134"/>
      </rPr>
      <t>千瓦分布式光伏发电项目</t>
    </r>
  </si>
  <si>
    <t>麦健添</t>
  </si>
  <si>
    <r>
      <rPr>
        <sz val="10"/>
        <rFont val="宋体"/>
        <charset val="134"/>
      </rPr>
      <t>麦健添佛山市顺德区杏坛镇路涌耀龙大路</t>
    </r>
    <r>
      <rPr>
        <sz val="10"/>
        <rFont val="Times New Roman"/>
        <charset val="134"/>
      </rPr>
      <t>9</t>
    </r>
    <r>
      <rPr>
        <sz val="10"/>
        <rFont val="宋体"/>
        <charset val="134"/>
      </rPr>
      <t>号</t>
    </r>
    <r>
      <rPr>
        <sz val="10"/>
        <rFont val="Times New Roman"/>
        <charset val="134"/>
      </rPr>
      <t>8.64</t>
    </r>
    <r>
      <rPr>
        <sz val="10"/>
        <rFont val="宋体"/>
        <charset val="134"/>
      </rPr>
      <t>千瓦分布式光伏发电项目</t>
    </r>
  </si>
  <si>
    <t>麦党孝</t>
  </si>
  <si>
    <r>
      <rPr>
        <sz val="10"/>
        <rFont val="宋体"/>
        <charset val="134"/>
      </rPr>
      <t>麦党孝佛山市顺德区杏坛镇路涌村委会元昌大街孖塘巷</t>
    </r>
    <r>
      <rPr>
        <sz val="10"/>
        <rFont val="Times New Roman"/>
        <charset val="134"/>
      </rPr>
      <t>9</t>
    </r>
    <r>
      <rPr>
        <sz val="10"/>
        <rFont val="宋体"/>
        <charset val="134"/>
      </rPr>
      <t>号</t>
    </r>
    <r>
      <rPr>
        <sz val="10"/>
        <rFont val="Times New Roman"/>
        <charset val="134"/>
      </rPr>
      <t>11.34</t>
    </r>
    <r>
      <rPr>
        <sz val="10"/>
        <rFont val="宋体"/>
        <charset val="134"/>
      </rPr>
      <t>千瓦分布式光伏发电项目</t>
    </r>
  </si>
  <si>
    <t>陈勇成</t>
  </si>
  <si>
    <r>
      <rPr>
        <sz val="10"/>
        <rFont val="宋体"/>
        <charset val="134"/>
      </rPr>
      <t>陈勇成佛山市顺德区杏坛镇会星街</t>
    </r>
    <r>
      <rPr>
        <sz val="10"/>
        <rFont val="Times New Roman"/>
        <charset val="134"/>
      </rPr>
      <t>1</t>
    </r>
    <r>
      <rPr>
        <sz val="10"/>
        <rFont val="宋体"/>
        <charset val="134"/>
      </rPr>
      <t>号</t>
    </r>
    <r>
      <rPr>
        <sz val="10"/>
        <rFont val="Times New Roman"/>
        <charset val="134"/>
      </rPr>
      <t>13.23</t>
    </r>
    <r>
      <rPr>
        <sz val="10"/>
        <rFont val="宋体"/>
        <charset val="134"/>
      </rPr>
      <t>千瓦分布式光伏发电项目</t>
    </r>
  </si>
  <si>
    <t>郑少佳</t>
  </si>
  <si>
    <r>
      <rPr>
        <sz val="10"/>
        <rFont val="宋体"/>
        <charset val="134"/>
      </rPr>
      <t>郑少佳北滘镇槎涌市头路市头大街</t>
    </r>
    <r>
      <rPr>
        <sz val="10"/>
        <rFont val="Times New Roman"/>
        <charset val="134"/>
      </rPr>
      <t>7</t>
    </r>
    <r>
      <rPr>
        <sz val="10"/>
        <rFont val="宋体"/>
        <charset val="134"/>
      </rPr>
      <t>号</t>
    </r>
    <r>
      <rPr>
        <sz val="10"/>
        <rFont val="Times New Roman"/>
        <charset val="134"/>
      </rPr>
      <t>10</t>
    </r>
    <r>
      <rPr>
        <sz val="10"/>
        <rFont val="宋体"/>
        <charset val="134"/>
      </rPr>
      <t>千瓦分布式光伏发电项目</t>
    </r>
  </si>
  <si>
    <t>黎家保</t>
  </si>
  <si>
    <r>
      <rPr>
        <sz val="10"/>
        <rFont val="宋体"/>
        <charset val="134"/>
      </rPr>
      <t>黎家保龙江镇龙山社区居民委员会陈大塘街</t>
    </r>
    <r>
      <rPr>
        <sz val="10"/>
        <rFont val="Times New Roman"/>
        <charset val="134"/>
      </rPr>
      <t>4</t>
    </r>
    <r>
      <rPr>
        <sz val="10"/>
        <rFont val="宋体"/>
        <charset val="134"/>
      </rPr>
      <t>号</t>
    </r>
    <r>
      <rPr>
        <sz val="10"/>
        <rFont val="Times New Roman"/>
        <charset val="134"/>
      </rPr>
      <t>9.24</t>
    </r>
    <r>
      <rPr>
        <sz val="10"/>
        <rFont val="宋体"/>
        <charset val="134"/>
      </rPr>
      <t>千瓦分布式光伏发电项目</t>
    </r>
  </si>
  <si>
    <t>陈贤醒</t>
  </si>
  <si>
    <r>
      <rPr>
        <sz val="10"/>
        <rFont val="宋体"/>
        <charset val="134"/>
      </rPr>
      <t>陈贤醒广东省佛山市顺德区杏坛镇马宁村委会会星街五巷</t>
    </r>
    <r>
      <rPr>
        <sz val="10"/>
        <rFont val="Times New Roman"/>
        <charset val="134"/>
      </rPr>
      <t>1</t>
    </r>
    <r>
      <rPr>
        <sz val="10"/>
        <rFont val="宋体"/>
        <charset val="134"/>
      </rPr>
      <t>号</t>
    </r>
    <r>
      <rPr>
        <sz val="10"/>
        <rFont val="Times New Roman"/>
        <charset val="134"/>
      </rPr>
      <t>16.24</t>
    </r>
    <r>
      <rPr>
        <sz val="10"/>
        <rFont val="宋体"/>
        <charset val="134"/>
      </rPr>
      <t>千瓦分布式光伏发电项目</t>
    </r>
  </si>
  <si>
    <t>霍均显</t>
  </si>
  <si>
    <r>
      <rPr>
        <sz val="10"/>
        <rFont val="宋体"/>
        <charset val="134"/>
      </rPr>
      <t>霍均显广东省佛山市顺德区大良街道办事处南江社区居委会漕渔新村东三街</t>
    </r>
    <r>
      <rPr>
        <sz val="10"/>
        <rFont val="Times New Roman"/>
        <charset val="134"/>
      </rPr>
      <t>40</t>
    </r>
    <r>
      <rPr>
        <sz val="10"/>
        <rFont val="宋体"/>
        <charset val="134"/>
      </rPr>
      <t>号</t>
    </r>
    <r>
      <rPr>
        <sz val="10"/>
        <rFont val="Times New Roman"/>
        <charset val="134"/>
      </rPr>
      <t>7.08</t>
    </r>
    <r>
      <rPr>
        <sz val="10"/>
        <rFont val="宋体"/>
        <charset val="134"/>
      </rPr>
      <t>千瓦分布式光伏发电项目</t>
    </r>
  </si>
  <si>
    <t>谭照明</t>
  </si>
  <si>
    <r>
      <rPr>
        <sz val="10"/>
        <rFont val="宋体"/>
        <charset val="134"/>
      </rPr>
      <t>谭照明龙江镇东头村委会东头路新建三巷</t>
    </r>
    <r>
      <rPr>
        <sz val="10"/>
        <rFont val="Times New Roman"/>
        <charset val="134"/>
      </rPr>
      <t>5</t>
    </r>
    <r>
      <rPr>
        <sz val="10"/>
        <rFont val="宋体"/>
        <charset val="134"/>
      </rPr>
      <t>号</t>
    </r>
    <r>
      <rPr>
        <sz val="10"/>
        <rFont val="Times New Roman"/>
        <charset val="134"/>
      </rPr>
      <t>16</t>
    </r>
    <r>
      <rPr>
        <sz val="10"/>
        <rFont val="宋体"/>
        <charset val="134"/>
      </rPr>
      <t>千瓦分布式光伏发电项目</t>
    </r>
  </si>
  <si>
    <t>陈家强</t>
  </si>
  <si>
    <r>
      <rPr>
        <sz val="10"/>
        <rFont val="宋体"/>
        <charset val="134"/>
      </rPr>
      <t>陈家强广东省佛山市顺德区容桂街道办事处新宁路</t>
    </r>
    <r>
      <rPr>
        <sz val="10"/>
        <rFont val="Times New Roman"/>
        <charset val="134"/>
      </rPr>
      <t>1</t>
    </r>
    <r>
      <rPr>
        <sz val="10"/>
        <rFont val="宋体"/>
        <charset val="134"/>
      </rPr>
      <t>号</t>
    </r>
    <r>
      <rPr>
        <sz val="10"/>
        <rFont val="Times New Roman"/>
        <charset val="134"/>
      </rPr>
      <t>10</t>
    </r>
    <r>
      <rPr>
        <sz val="10"/>
        <rFont val="宋体"/>
        <charset val="134"/>
      </rPr>
      <t>千瓦分布式光伏发电项目</t>
    </r>
  </si>
  <si>
    <t>张赞勤</t>
  </si>
  <si>
    <r>
      <rPr>
        <sz val="10"/>
        <rFont val="宋体"/>
        <charset val="134"/>
      </rPr>
      <t>张赞勤广东省佛山市顺德区容桂幸福顺成西路</t>
    </r>
    <r>
      <rPr>
        <sz val="10"/>
        <rFont val="Times New Roman"/>
        <charset val="134"/>
      </rPr>
      <t>20</t>
    </r>
    <r>
      <rPr>
        <sz val="10"/>
        <rFont val="宋体"/>
        <charset val="134"/>
      </rPr>
      <t>号</t>
    </r>
    <r>
      <rPr>
        <sz val="10"/>
        <rFont val="Times New Roman"/>
        <charset val="134"/>
      </rPr>
      <t>20.63</t>
    </r>
    <r>
      <rPr>
        <sz val="10"/>
        <rFont val="宋体"/>
        <charset val="134"/>
      </rPr>
      <t>千瓦分布式光伏发电项目</t>
    </r>
  </si>
  <si>
    <t>刁永洪</t>
  </si>
  <si>
    <r>
      <rPr>
        <sz val="10"/>
        <rFont val="宋体"/>
        <charset val="134"/>
      </rPr>
      <t>刁永洪顺德区容桂街道办事处容边社区居委会天河住宅新区文明坊四路三巷</t>
    </r>
    <r>
      <rPr>
        <sz val="10"/>
        <rFont val="Times New Roman"/>
        <charset val="134"/>
      </rPr>
      <t>29</t>
    </r>
    <r>
      <rPr>
        <sz val="10"/>
        <rFont val="宋体"/>
        <charset val="134"/>
      </rPr>
      <t>号</t>
    </r>
    <r>
      <rPr>
        <sz val="10"/>
        <rFont val="Times New Roman"/>
        <charset val="134"/>
      </rPr>
      <t>19.61</t>
    </r>
    <r>
      <rPr>
        <sz val="10"/>
        <rFont val="宋体"/>
        <charset val="134"/>
      </rPr>
      <t>千瓦分布式光伏发电项目</t>
    </r>
  </si>
  <si>
    <t>岑振尧</t>
  </si>
  <si>
    <r>
      <rPr>
        <sz val="10"/>
        <rFont val="宋体"/>
        <charset val="134"/>
      </rPr>
      <t>岑振尧顺德区容桂德宝南路</t>
    </r>
    <r>
      <rPr>
        <sz val="10"/>
        <rFont val="Times New Roman"/>
        <charset val="134"/>
      </rPr>
      <t>21</t>
    </r>
    <r>
      <rPr>
        <sz val="10"/>
        <rFont val="宋体"/>
        <charset val="134"/>
      </rPr>
      <t>巷</t>
    </r>
    <r>
      <rPr>
        <sz val="10"/>
        <rFont val="Times New Roman"/>
        <charset val="134"/>
      </rPr>
      <t>2</t>
    </r>
    <r>
      <rPr>
        <sz val="10"/>
        <rFont val="宋体"/>
        <charset val="134"/>
      </rPr>
      <t>号</t>
    </r>
    <r>
      <rPr>
        <sz val="10"/>
        <rFont val="Times New Roman"/>
        <charset val="134"/>
      </rPr>
      <t>19.72</t>
    </r>
    <r>
      <rPr>
        <sz val="10"/>
        <rFont val="宋体"/>
        <charset val="134"/>
      </rPr>
      <t>千瓦分布式光伏发电项目</t>
    </r>
  </si>
  <si>
    <t>周健雄</t>
  </si>
  <si>
    <r>
      <rPr>
        <sz val="10"/>
        <rFont val="宋体"/>
        <charset val="134"/>
      </rPr>
      <t>周健雄广东省佛山市顺德区容桂振华居委会鹿茵豪园</t>
    </r>
    <r>
      <rPr>
        <sz val="10"/>
        <rFont val="Times New Roman"/>
        <charset val="134"/>
      </rPr>
      <t>110</t>
    </r>
    <r>
      <rPr>
        <sz val="10"/>
        <rFont val="宋体"/>
        <charset val="134"/>
      </rPr>
      <t>号</t>
    </r>
    <r>
      <rPr>
        <sz val="10"/>
        <rFont val="Times New Roman"/>
        <charset val="134"/>
      </rPr>
      <t>6</t>
    </r>
    <r>
      <rPr>
        <sz val="10"/>
        <rFont val="宋体"/>
        <charset val="134"/>
      </rPr>
      <t>千瓦分布式光伏发电项目</t>
    </r>
  </si>
  <si>
    <t>张锦纯</t>
  </si>
  <si>
    <r>
      <rPr>
        <sz val="10"/>
        <rFont val="宋体"/>
        <charset val="134"/>
      </rPr>
      <t>张锦纯广东省佛山市顺德区容桂细滘桃苑路东二街</t>
    </r>
    <r>
      <rPr>
        <sz val="10"/>
        <rFont val="Times New Roman"/>
        <charset val="134"/>
      </rPr>
      <t>3</t>
    </r>
    <r>
      <rPr>
        <sz val="10"/>
        <rFont val="宋体"/>
        <charset val="134"/>
      </rPr>
      <t>号</t>
    </r>
    <r>
      <rPr>
        <sz val="10"/>
        <rFont val="Times New Roman"/>
        <charset val="134"/>
      </rPr>
      <t>8</t>
    </r>
    <r>
      <rPr>
        <sz val="10"/>
        <rFont val="宋体"/>
        <charset val="134"/>
      </rPr>
      <t>千瓦分布式光伏发电项目</t>
    </r>
  </si>
  <si>
    <t>陈国伦</t>
  </si>
  <si>
    <r>
      <rPr>
        <sz val="10"/>
        <rFont val="宋体"/>
        <charset val="134"/>
      </rPr>
      <t>陈国伦容桂海景半岛一期</t>
    </r>
    <r>
      <rPr>
        <sz val="10"/>
        <rFont val="Times New Roman"/>
        <charset val="134"/>
      </rPr>
      <t>51</t>
    </r>
    <r>
      <rPr>
        <sz val="10"/>
        <rFont val="宋体"/>
        <charset val="134"/>
      </rPr>
      <t>幢</t>
    </r>
    <r>
      <rPr>
        <sz val="10"/>
        <rFont val="Times New Roman"/>
        <charset val="134"/>
      </rPr>
      <t>11.13</t>
    </r>
    <r>
      <rPr>
        <sz val="10"/>
        <rFont val="宋体"/>
        <charset val="134"/>
      </rPr>
      <t>千瓦分布式光伏发电项目</t>
    </r>
  </si>
  <si>
    <t>郑美蓉</t>
  </si>
  <si>
    <r>
      <rPr>
        <sz val="10"/>
        <rFont val="宋体"/>
        <charset val="134"/>
      </rPr>
      <t>郑美蓉顺德区容桂海尾合源路二街三巷</t>
    </r>
    <r>
      <rPr>
        <sz val="10"/>
        <rFont val="Times New Roman"/>
        <charset val="134"/>
      </rPr>
      <t>8</t>
    </r>
    <r>
      <rPr>
        <sz val="10"/>
        <rFont val="宋体"/>
        <charset val="134"/>
      </rPr>
      <t>号</t>
    </r>
    <r>
      <rPr>
        <sz val="10"/>
        <rFont val="Times New Roman"/>
        <charset val="134"/>
      </rPr>
      <t>7</t>
    </r>
    <r>
      <rPr>
        <sz val="10"/>
        <rFont val="宋体"/>
        <charset val="134"/>
      </rPr>
      <t>千瓦分布式光伏发电项目</t>
    </r>
  </si>
  <si>
    <t>王竞</t>
  </si>
  <si>
    <r>
      <rPr>
        <sz val="10"/>
        <rFont val="宋体"/>
        <charset val="134"/>
      </rPr>
      <t>王竞顺德区容桂东逸湾紫薇苑</t>
    </r>
    <r>
      <rPr>
        <sz val="10"/>
        <rFont val="Times New Roman"/>
        <charset val="134"/>
      </rPr>
      <t>5</t>
    </r>
    <r>
      <rPr>
        <sz val="10"/>
        <rFont val="宋体"/>
        <charset val="134"/>
      </rPr>
      <t>街</t>
    </r>
    <r>
      <rPr>
        <sz val="10"/>
        <rFont val="Times New Roman"/>
        <charset val="134"/>
      </rPr>
      <t>60</t>
    </r>
    <r>
      <rPr>
        <sz val="10"/>
        <rFont val="宋体"/>
        <charset val="134"/>
      </rPr>
      <t>号</t>
    </r>
    <r>
      <rPr>
        <sz val="10"/>
        <rFont val="Times New Roman"/>
        <charset val="134"/>
      </rPr>
      <t>8</t>
    </r>
    <r>
      <rPr>
        <sz val="10"/>
        <rFont val="宋体"/>
        <charset val="134"/>
      </rPr>
      <t>千瓦分布式光伏发电项目</t>
    </r>
  </si>
  <si>
    <t>岑绮霞</t>
  </si>
  <si>
    <r>
      <rPr>
        <sz val="10"/>
        <rFont val="宋体"/>
        <charset val="134"/>
      </rPr>
      <t>岑绮霞广东省佛山市顺德区容桂红旗康怡小区康怡二街六巷</t>
    </r>
    <r>
      <rPr>
        <sz val="10"/>
        <rFont val="Times New Roman"/>
        <charset val="134"/>
      </rPr>
      <t>5</t>
    </r>
    <r>
      <rPr>
        <sz val="10"/>
        <rFont val="宋体"/>
        <charset val="134"/>
      </rPr>
      <t>号</t>
    </r>
    <r>
      <rPr>
        <sz val="10"/>
        <rFont val="Times New Roman"/>
        <charset val="134"/>
      </rPr>
      <t>9.54</t>
    </r>
    <r>
      <rPr>
        <sz val="10"/>
        <rFont val="宋体"/>
        <charset val="134"/>
      </rPr>
      <t>千瓦分布式光伏发电项目</t>
    </r>
  </si>
  <si>
    <t>毛启群</t>
  </si>
  <si>
    <r>
      <rPr>
        <sz val="10"/>
        <rFont val="宋体"/>
        <charset val="134"/>
      </rPr>
      <t>毛启群广东省佛山市顺德区容桂穗香永宁路五巷</t>
    </r>
    <r>
      <rPr>
        <sz val="10"/>
        <rFont val="Times New Roman"/>
        <charset val="134"/>
      </rPr>
      <t>6</t>
    </r>
    <r>
      <rPr>
        <sz val="10"/>
        <rFont val="宋体"/>
        <charset val="134"/>
      </rPr>
      <t>号</t>
    </r>
    <r>
      <rPr>
        <sz val="10"/>
        <rFont val="Times New Roman"/>
        <charset val="134"/>
      </rPr>
      <t>14.8</t>
    </r>
    <r>
      <rPr>
        <sz val="10"/>
        <rFont val="宋体"/>
        <charset val="134"/>
      </rPr>
      <t>千瓦分布式光伏发电项目</t>
    </r>
  </si>
  <si>
    <t>梁惠和</t>
  </si>
  <si>
    <r>
      <rPr>
        <sz val="10"/>
        <rFont val="宋体"/>
        <charset val="134"/>
      </rPr>
      <t>梁惠和顺德容桂联丰路</t>
    </r>
    <r>
      <rPr>
        <sz val="10"/>
        <rFont val="Times New Roman"/>
        <charset val="134"/>
      </rPr>
      <t>3</t>
    </r>
    <r>
      <rPr>
        <sz val="10"/>
        <rFont val="宋体"/>
        <charset val="134"/>
      </rPr>
      <t>巷</t>
    </r>
    <r>
      <rPr>
        <sz val="10"/>
        <rFont val="Times New Roman"/>
        <charset val="134"/>
      </rPr>
      <t>7</t>
    </r>
    <r>
      <rPr>
        <sz val="10"/>
        <rFont val="宋体"/>
        <charset val="134"/>
      </rPr>
      <t>号</t>
    </r>
    <r>
      <rPr>
        <sz val="10"/>
        <rFont val="Times New Roman"/>
        <charset val="134"/>
      </rPr>
      <t>17.1</t>
    </r>
    <r>
      <rPr>
        <sz val="10"/>
        <rFont val="宋体"/>
        <charset val="134"/>
      </rPr>
      <t>千瓦分布式光伏发电项目</t>
    </r>
  </si>
  <si>
    <t>吴教善</t>
  </si>
  <si>
    <r>
      <rPr>
        <sz val="10"/>
        <rFont val="宋体"/>
        <charset val="134"/>
      </rPr>
      <t>吴教善广东省佛山市顺德区容桂街道办事处广南路六巷</t>
    </r>
    <r>
      <rPr>
        <sz val="10"/>
        <rFont val="Times New Roman"/>
        <charset val="134"/>
      </rPr>
      <t>8</t>
    </r>
    <r>
      <rPr>
        <sz val="10"/>
        <rFont val="宋体"/>
        <charset val="134"/>
      </rPr>
      <t>号</t>
    </r>
    <r>
      <rPr>
        <sz val="10"/>
        <rFont val="Times New Roman"/>
        <charset val="134"/>
      </rPr>
      <t>20.14</t>
    </r>
    <r>
      <rPr>
        <sz val="10"/>
        <rFont val="宋体"/>
        <charset val="134"/>
      </rPr>
      <t>千瓦分布式光伏发电项目</t>
    </r>
  </si>
  <si>
    <t>苏嘉祺</t>
  </si>
  <si>
    <r>
      <rPr>
        <sz val="10"/>
        <rFont val="宋体"/>
        <charset val="134"/>
      </rPr>
      <t>苏嘉祺广东省佛山市顺德区容桂街道办事处兴隆直街三巷</t>
    </r>
    <r>
      <rPr>
        <sz val="10"/>
        <rFont val="Times New Roman"/>
        <charset val="134"/>
      </rPr>
      <t>1</t>
    </r>
    <r>
      <rPr>
        <sz val="10"/>
        <rFont val="宋体"/>
        <charset val="134"/>
      </rPr>
      <t>号</t>
    </r>
    <r>
      <rPr>
        <sz val="10"/>
        <rFont val="Times New Roman"/>
        <charset val="134"/>
      </rPr>
      <t>8</t>
    </r>
    <r>
      <rPr>
        <sz val="10"/>
        <rFont val="宋体"/>
        <charset val="134"/>
      </rPr>
      <t>千瓦分布式光伏发电项目</t>
    </r>
  </si>
  <si>
    <t>曾昭繁</t>
  </si>
  <si>
    <r>
      <rPr>
        <sz val="10"/>
        <rFont val="宋体"/>
        <charset val="134"/>
      </rPr>
      <t>曾昭繁佛山市顺德区杏坛镇南华村委会康乐大道东三路</t>
    </r>
    <r>
      <rPr>
        <sz val="10"/>
        <rFont val="Times New Roman"/>
        <charset val="134"/>
      </rPr>
      <t>1</t>
    </r>
    <r>
      <rPr>
        <sz val="10"/>
        <rFont val="宋体"/>
        <charset val="134"/>
      </rPr>
      <t>号</t>
    </r>
    <r>
      <rPr>
        <sz val="10"/>
        <rFont val="Times New Roman"/>
        <charset val="134"/>
      </rPr>
      <t>10.33</t>
    </r>
    <r>
      <rPr>
        <sz val="10"/>
        <rFont val="宋体"/>
        <charset val="134"/>
      </rPr>
      <t>千瓦分布式光伏发电项目</t>
    </r>
  </si>
  <si>
    <t>岑国尧</t>
  </si>
  <si>
    <r>
      <rPr>
        <sz val="10"/>
        <rFont val="宋体"/>
        <charset val="134"/>
      </rPr>
      <t>岑国尧容桂红旗东怡雅苑北区</t>
    </r>
    <r>
      <rPr>
        <sz val="10"/>
        <rFont val="Times New Roman"/>
        <charset val="134"/>
      </rPr>
      <t>6</t>
    </r>
    <r>
      <rPr>
        <sz val="10"/>
        <rFont val="宋体"/>
        <charset val="134"/>
      </rPr>
      <t>号</t>
    </r>
    <r>
      <rPr>
        <sz val="10"/>
        <rFont val="Times New Roman"/>
        <charset val="134"/>
      </rPr>
      <t>20.9</t>
    </r>
    <r>
      <rPr>
        <sz val="10"/>
        <rFont val="宋体"/>
        <charset val="134"/>
      </rPr>
      <t>千瓦分布式光伏发电项目</t>
    </r>
  </si>
  <si>
    <t>吴宝辉</t>
  </si>
  <si>
    <r>
      <rPr>
        <sz val="10"/>
        <rFont val="宋体"/>
        <charset val="134"/>
      </rPr>
      <t>吴宝辉广东省佛山市顺德区容桂细滘龙珠路八巷</t>
    </r>
    <r>
      <rPr>
        <sz val="10"/>
        <rFont val="Times New Roman"/>
        <charset val="134"/>
      </rPr>
      <t>4</t>
    </r>
    <r>
      <rPr>
        <sz val="10"/>
        <rFont val="宋体"/>
        <charset val="134"/>
      </rPr>
      <t>号</t>
    </r>
    <r>
      <rPr>
        <sz val="10"/>
        <rFont val="Times New Roman"/>
        <charset val="134"/>
      </rPr>
      <t>24.3</t>
    </r>
    <r>
      <rPr>
        <sz val="10"/>
        <rFont val="宋体"/>
        <charset val="134"/>
      </rPr>
      <t>千瓦分布式光伏发电项目</t>
    </r>
  </si>
  <si>
    <t>陈国坚</t>
  </si>
  <si>
    <r>
      <rPr>
        <sz val="10"/>
        <rFont val="宋体"/>
        <charset val="134"/>
      </rPr>
      <t>陈国坚顺德区容桂容里永福路一巷</t>
    </r>
    <r>
      <rPr>
        <sz val="10"/>
        <rFont val="Times New Roman"/>
        <charset val="134"/>
      </rPr>
      <t>4</t>
    </r>
    <r>
      <rPr>
        <sz val="10"/>
        <rFont val="宋体"/>
        <charset val="134"/>
      </rPr>
      <t>号</t>
    </r>
    <r>
      <rPr>
        <sz val="10"/>
        <rFont val="Times New Roman"/>
        <charset val="134"/>
      </rPr>
      <t>8.12</t>
    </r>
    <r>
      <rPr>
        <sz val="10"/>
        <rFont val="宋体"/>
        <charset val="134"/>
      </rPr>
      <t>千瓦分布式光伏发电项目</t>
    </r>
  </si>
  <si>
    <t>陈友云</t>
  </si>
  <si>
    <r>
      <rPr>
        <sz val="10"/>
        <rFont val="宋体"/>
        <charset val="134"/>
      </rPr>
      <t>陈友云广东省佛山市顺德区容桂祈福路二街二巷</t>
    </r>
    <r>
      <rPr>
        <sz val="10"/>
        <rFont val="Times New Roman"/>
        <charset val="134"/>
      </rPr>
      <t>5</t>
    </r>
    <r>
      <rPr>
        <sz val="10"/>
        <rFont val="宋体"/>
        <charset val="134"/>
      </rPr>
      <t>号</t>
    </r>
    <r>
      <rPr>
        <sz val="10"/>
        <rFont val="Times New Roman"/>
        <charset val="134"/>
      </rPr>
      <t>11.66</t>
    </r>
    <r>
      <rPr>
        <sz val="10"/>
        <rFont val="宋体"/>
        <charset val="134"/>
      </rPr>
      <t>千瓦分布式光伏发电项目</t>
    </r>
  </si>
  <si>
    <t>何健强</t>
  </si>
  <si>
    <r>
      <rPr>
        <sz val="10"/>
        <rFont val="宋体"/>
        <charset val="134"/>
      </rPr>
      <t>何健强广东省佛山市顺德区容桂街道办事处海尾社区居委会海景路</t>
    </r>
    <r>
      <rPr>
        <sz val="10"/>
        <rFont val="Times New Roman"/>
        <charset val="134"/>
      </rPr>
      <t>12</t>
    </r>
    <r>
      <rPr>
        <sz val="10"/>
        <rFont val="宋体"/>
        <charset val="134"/>
      </rPr>
      <t>号海景半岛</t>
    </r>
    <r>
      <rPr>
        <sz val="10"/>
        <rFont val="Times New Roman"/>
        <charset val="134"/>
      </rPr>
      <t>148</t>
    </r>
    <r>
      <rPr>
        <sz val="10"/>
        <rFont val="宋体"/>
        <charset val="134"/>
      </rPr>
      <t>号别墅</t>
    </r>
    <r>
      <rPr>
        <sz val="10"/>
        <rFont val="Times New Roman"/>
        <charset val="134"/>
      </rPr>
      <t>15.1</t>
    </r>
    <r>
      <rPr>
        <sz val="10"/>
        <rFont val="宋体"/>
        <charset val="134"/>
      </rPr>
      <t>千瓦分布式光伏发电项目</t>
    </r>
  </si>
  <si>
    <t>辜荣</t>
  </si>
  <si>
    <r>
      <rPr>
        <sz val="10"/>
        <rFont val="宋体"/>
        <charset val="134"/>
      </rPr>
      <t>辜荣容桂容新居委会环山路</t>
    </r>
    <r>
      <rPr>
        <sz val="10"/>
        <rFont val="Times New Roman"/>
        <charset val="134"/>
      </rPr>
      <t>23</t>
    </r>
    <r>
      <rPr>
        <sz val="10"/>
        <rFont val="宋体"/>
        <charset val="134"/>
      </rPr>
      <t>号</t>
    </r>
    <r>
      <rPr>
        <sz val="10"/>
        <rFont val="Times New Roman"/>
        <charset val="134"/>
      </rPr>
      <t>31.5</t>
    </r>
    <r>
      <rPr>
        <sz val="10"/>
        <rFont val="宋体"/>
        <charset val="134"/>
      </rPr>
      <t>千瓦分布式光伏发电项目</t>
    </r>
  </si>
  <si>
    <r>
      <rPr>
        <sz val="10"/>
        <rFont val="宋体"/>
        <charset val="134"/>
      </rPr>
      <t>辜荣容桂容新龙安大街</t>
    </r>
    <r>
      <rPr>
        <sz val="10"/>
        <rFont val="Times New Roman"/>
        <charset val="134"/>
      </rPr>
      <t>16</t>
    </r>
    <r>
      <rPr>
        <sz val="10"/>
        <rFont val="宋体"/>
        <charset val="134"/>
      </rPr>
      <t>号</t>
    </r>
    <r>
      <rPr>
        <sz val="10"/>
        <rFont val="Times New Roman"/>
        <charset val="134"/>
      </rPr>
      <t>24.3</t>
    </r>
    <r>
      <rPr>
        <sz val="10"/>
        <rFont val="宋体"/>
        <charset val="134"/>
      </rPr>
      <t>千瓦分布式光伏发电项目</t>
    </r>
  </si>
  <si>
    <t>伍志海</t>
  </si>
  <si>
    <r>
      <rPr>
        <sz val="10"/>
        <rFont val="宋体"/>
        <charset val="134"/>
      </rPr>
      <t>伍志海顺德区勒流镇勒流居委会银龙路</t>
    </r>
    <r>
      <rPr>
        <sz val="10"/>
        <rFont val="Times New Roman"/>
        <charset val="134"/>
      </rPr>
      <t>13</t>
    </r>
    <r>
      <rPr>
        <sz val="10"/>
        <rFont val="宋体"/>
        <charset val="134"/>
      </rPr>
      <t>号</t>
    </r>
    <r>
      <rPr>
        <sz val="10"/>
        <rFont val="Times New Roman"/>
        <charset val="134"/>
      </rPr>
      <t>10.44</t>
    </r>
    <r>
      <rPr>
        <sz val="10"/>
        <rFont val="宋体"/>
        <charset val="134"/>
      </rPr>
      <t>千瓦分布式光伏发电项目</t>
    </r>
  </si>
  <si>
    <t>黎永标</t>
  </si>
  <si>
    <r>
      <rPr>
        <sz val="10"/>
        <rFont val="宋体"/>
        <charset val="134"/>
      </rPr>
      <t>黎永标佛山市顺德区陈村镇旧圩社区居民委员会溪济</t>
    </r>
    <r>
      <rPr>
        <sz val="10"/>
        <rFont val="Times New Roman"/>
        <charset val="134"/>
      </rPr>
      <t>17</t>
    </r>
    <r>
      <rPr>
        <sz val="10"/>
        <rFont val="宋体"/>
        <charset val="134"/>
      </rPr>
      <t>号</t>
    </r>
    <r>
      <rPr>
        <sz val="10"/>
        <rFont val="Times New Roman"/>
        <charset val="134"/>
      </rPr>
      <t>5.32</t>
    </r>
    <r>
      <rPr>
        <sz val="10"/>
        <rFont val="宋体"/>
        <charset val="134"/>
      </rPr>
      <t>千瓦分布式光伏发电项目</t>
    </r>
  </si>
  <si>
    <t>区润龙</t>
  </si>
  <si>
    <r>
      <rPr>
        <sz val="10"/>
        <rFont val="宋体"/>
        <charset val="134"/>
      </rPr>
      <t>区润龙佛山市顺德区陈村镇潭洲村委会前街坊六巷</t>
    </r>
    <r>
      <rPr>
        <sz val="10"/>
        <rFont val="Times New Roman"/>
        <charset val="134"/>
      </rPr>
      <t>15</t>
    </r>
    <r>
      <rPr>
        <sz val="10"/>
        <rFont val="宋体"/>
        <charset val="134"/>
      </rPr>
      <t>号</t>
    </r>
    <r>
      <rPr>
        <sz val="10"/>
        <rFont val="Times New Roman"/>
        <charset val="134"/>
      </rPr>
      <t>5.04</t>
    </r>
    <r>
      <rPr>
        <sz val="10"/>
        <rFont val="宋体"/>
        <charset val="134"/>
      </rPr>
      <t>千瓦分布式光伏发电项目</t>
    </r>
  </si>
  <si>
    <t>廖显泰</t>
  </si>
  <si>
    <r>
      <rPr>
        <sz val="10"/>
        <rFont val="宋体"/>
        <charset val="134"/>
      </rPr>
      <t>廖显泰龙江镇沙富村委会村头大街</t>
    </r>
    <r>
      <rPr>
        <sz val="10"/>
        <rFont val="Times New Roman"/>
        <charset val="134"/>
      </rPr>
      <t>58</t>
    </r>
    <r>
      <rPr>
        <sz val="10"/>
        <rFont val="宋体"/>
        <charset val="134"/>
      </rPr>
      <t>号</t>
    </r>
    <r>
      <rPr>
        <sz val="10"/>
        <rFont val="Times New Roman"/>
        <charset val="134"/>
      </rPr>
      <t>14.79</t>
    </r>
    <r>
      <rPr>
        <sz val="10"/>
        <rFont val="宋体"/>
        <charset val="134"/>
      </rPr>
      <t>千瓦分布式光伏发电项目</t>
    </r>
  </si>
  <si>
    <t>苏杏华</t>
  </si>
  <si>
    <r>
      <rPr>
        <sz val="10"/>
        <rFont val="宋体"/>
        <charset val="134"/>
      </rPr>
      <t>苏杏华佛山市顺德区杏坛镇西北村委会华宁坊横二巷</t>
    </r>
    <r>
      <rPr>
        <sz val="10"/>
        <rFont val="Times New Roman"/>
        <charset val="134"/>
      </rPr>
      <t>2</t>
    </r>
    <r>
      <rPr>
        <sz val="10"/>
        <rFont val="宋体"/>
        <charset val="134"/>
      </rPr>
      <t>号</t>
    </r>
    <r>
      <rPr>
        <sz val="10"/>
        <rFont val="Times New Roman"/>
        <charset val="134"/>
      </rPr>
      <t>14.58</t>
    </r>
    <r>
      <rPr>
        <sz val="10"/>
        <rFont val="宋体"/>
        <charset val="134"/>
      </rPr>
      <t>千瓦分布式光伏发电项目</t>
    </r>
  </si>
  <si>
    <t>李智坚</t>
  </si>
  <si>
    <r>
      <rPr>
        <sz val="10"/>
        <rFont val="宋体"/>
        <charset val="134"/>
      </rPr>
      <t>李智坚龙江镇新华西村委会华喜街一巷</t>
    </r>
    <r>
      <rPr>
        <sz val="10"/>
        <rFont val="Times New Roman"/>
        <charset val="134"/>
      </rPr>
      <t>9</t>
    </r>
    <r>
      <rPr>
        <sz val="10"/>
        <rFont val="宋体"/>
        <charset val="134"/>
      </rPr>
      <t>号</t>
    </r>
    <r>
      <rPr>
        <sz val="10"/>
        <rFont val="Times New Roman"/>
        <charset val="134"/>
      </rPr>
      <t>11.6</t>
    </r>
    <r>
      <rPr>
        <sz val="10"/>
        <rFont val="宋体"/>
        <charset val="134"/>
      </rPr>
      <t>千瓦分布式光伏发电项目</t>
    </r>
  </si>
  <si>
    <t>陆丽玉</t>
  </si>
  <si>
    <r>
      <rPr>
        <sz val="10"/>
        <rFont val="宋体"/>
        <charset val="134"/>
      </rPr>
      <t>陆丽玉容桂容奇大道东</t>
    </r>
    <r>
      <rPr>
        <sz val="10"/>
        <rFont val="Times New Roman"/>
        <charset val="134"/>
      </rPr>
      <t>35</t>
    </r>
    <r>
      <rPr>
        <sz val="10"/>
        <rFont val="宋体"/>
        <charset val="134"/>
      </rPr>
      <t>号水悦云天花园</t>
    </r>
    <r>
      <rPr>
        <sz val="10"/>
        <rFont val="Times New Roman"/>
        <charset val="134"/>
      </rPr>
      <t>26</t>
    </r>
    <r>
      <rPr>
        <sz val="10"/>
        <rFont val="宋体"/>
        <charset val="134"/>
      </rPr>
      <t>号楼</t>
    </r>
    <r>
      <rPr>
        <sz val="10"/>
        <rFont val="Times New Roman"/>
        <charset val="134"/>
      </rPr>
      <t>1024</t>
    </r>
    <r>
      <rPr>
        <sz val="10"/>
        <rFont val="宋体"/>
        <charset val="134"/>
      </rPr>
      <t>千瓦分布式光伏发电项目</t>
    </r>
  </si>
  <si>
    <t>梁森娇</t>
  </si>
  <si>
    <r>
      <rPr>
        <sz val="10"/>
        <rFont val="宋体"/>
        <charset val="134"/>
      </rPr>
      <t>梁森娇广东省佛山市顺德区大良文秀居委会绿田路</t>
    </r>
    <r>
      <rPr>
        <sz val="10"/>
        <rFont val="Times New Roman"/>
        <charset val="134"/>
      </rPr>
      <t>3</t>
    </r>
    <r>
      <rPr>
        <sz val="10"/>
        <rFont val="宋体"/>
        <charset val="134"/>
      </rPr>
      <t>巷</t>
    </r>
    <r>
      <rPr>
        <sz val="10"/>
        <rFont val="Times New Roman"/>
        <charset val="134"/>
      </rPr>
      <t>3</t>
    </r>
    <r>
      <rPr>
        <sz val="10"/>
        <rFont val="宋体"/>
        <charset val="134"/>
      </rPr>
      <t>号</t>
    </r>
    <r>
      <rPr>
        <sz val="10"/>
        <rFont val="Times New Roman"/>
        <charset val="134"/>
      </rPr>
      <t>6</t>
    </r>
    <r>
      <rPr>
        <sz val="10"/>
        <rFont val="宋体"/>
        <charset val="134"/>
      </rPr>
      <t>千瓦分布式光伏发电项目</t>
    </r>
  </si>
  <si>
    <t>陈明坚</t>
  </si>
  <si>
    <r>
      <rPr>
        <sz val="10"/>
        <rFont val="宋体"/>
        <charset val="134"/>
      </rPr>
      <t>陈明坚顺德区伦教街道办事处荔村村委会荔南路南苑街</t>
    </r>
    <r>
      <rPr>
        <sz val="10"/>
        <rFont val="Times New Roman"/>
        <charset val="134"/>
      </rPr>
      <t>33</t>
    </r>
    <r>
      <rPr>
        <sz val="10"/>
        <rFont val="宋体"/>
        <charset val="134"/>
      </rPr>
      <t>号</t>
    </r>
    <r>
      <rPr>
        <sz val="10"/>
        <rFont val="Times New Roman"/>
        <charset val="134"/>
      </rPr>
      <t>6</t>
    </r>
    <r>
      <rPr>
        <sz val="10"/>
        <rFont val="宋体"/>
        <charset val="134"/>
      </rPr>
      <t>千瓦分布式光伏发电项目</t>
    </r>
  </si>
  <si>
    <t>周尔光</t>
  </si>
  <si>
    <r>
      <rPr>
        <sz val="10"/>
        <rFont val="宋体"/>
        <charset val="134"/>
      </rPr>
      <t>周尔光龙江镇苏溪社区居民委员会龙山大道通菜巷</t>
    </r>
    <r>
      <rPr>
        <sz val="10"/>
        <rFont val="Times New Roman"/>
        <charset val="134"/>
      </rPr>
      <t>3</t>
    </r>
    <r>
      <rPr>
        <sz val="10"/>
        <rFont val="宋体"/>
        <charset val="134"/>
      </rPr>
      <t>号</t>
    </r>
    <r>
      <rPr>
        <sz val="10"/>
        <rFont val="Times New Roman"/>
        <charset val="134"/>
      </rPr>
      <t>24</t>
    </r>
    <r>
      <rPr>
        <sz val="10"/>
        <rFont val="宋体"/>
        <charset val="134"/>
      </rPr>
      <t>千瓦分布式光伏发电项目</t>
    </r>
  </si>
  <si>
    <t>周剑英</t>
  </si>
  <si>
    <r>
      <rPr>
        <sz val="10"/>
        <rFont val="宋体"/>
        <charset val="134"/>
      </rPr>
      <t>周剑英龙江镇苏溪社区居民委员会石栏砣街二巷</t>
    </r>
    <r>
      <rPr>
        <sz val="10"/>
        <rFont val="Times New Roman"/>
        <charset val="134"/>
      </rPr>
      <t>3</t>
    </r>
    <r>
      <rPr>
        <sz val="10"/>
        <rFont val="宋体"/>
        <charset val="134"/>
      </rPr>
      <t>号</t>
    </r>
    <r>
      <rPr>
        <sz val="10"/>
        <rFont val="Times New Roman"/>
        <charset val="134"/>
      </rPr>
      <t>34</t>
    </r>
    <r>
      <rPr>
        <sz val="10"/>
        <rFont val="宋体"/>
        <charset val="134"/>
      </rPr>
      <t>千瓦分布式光伏发电项目</t>
    </r>
  </si>
  <si>
    <t>李炎英</t>
  </si>
  <si>
    <r>
      <rPr>
        <sz val="10"/>
        <rFont val="宋体"/>
        <charset val="134"/>
      </rPr>
      <t>李炎英龙江镇仙塘村委会环村路</t>
    </r>
    <r>
      <rPr>
        <sz val="10"/>
        <rFont val="Times New Roman"/>
        <charset val="134"/>
      </rPr>
      <t>17</t>
    </r>
    <r>
      <rPr>
        <sz val="10"/>
        <rFont val="宋体"/>
        <charset val="134"/>
      </rPr>
      <t>号</t>
    </r>
    <r>
      <rPr>
        <sz val="10"/>
        <rFont val="Times New Roman"/>
        <charset val="134"/>
      </rPr>
      <t>9.8</t>
    </r>
    <r>
      <rPr>
        <sz val="10"/>
        <rFont val="宋体"/>
        <charset val="134"/>
      </rPr>
      <t>千瓦分布式光伏发电项目</t>
    </r>
  </si>
  <si>
    <t>黄永衡</t>
  </si>
  <si>
    <r>
      <rPr>
        <sz val="10"/>
        <rFont val="宋体"/>
        <charset val="134"/>
      </rPr>
      <t>黄永衡龙江镇龙江社区居民委员会扒头村朝阳里</t>
    </r>
    <r>
      <rPr>
        <sz val="10"/>
        <rFont val="Times New Roman"/>
        <charset val="134"/>
      </rPr>
      <t>3</t>
    </r>
    <r>
      <rPr>
        <sz val="10"/>
        <rFont val="宋体"/>
        <charset val="134"/>
      </rPr>
      <t>号</t>
    </r>
    <r>
      <rPr>
        <sz val="10"/>
        <rFont val="Times New Roman"/>
        <charset val="134"/>
      </rPr>
      <t>5</t>
    </r>
    <r>
      <rPr>
        <sz val="10"/>
        <rFont val="宋体"/>
        <charset val="134"/>
      </rPr>
      <t>千瓦分布式光伏发电项目</t>
    </r>
  </si>
  <si>
    <t>卢锡泉</t>
  </si>
  <si>
    <r>
      <rPr>
        <sz val="10"/>
        <rFont val="宋体"/>
        <charset val="134"/>
      </rPr>
      <t>卢锡泉佛山市顺德区勒流街道众涌村委会涌永路</t>
    </r>
    <r>
      <rPr>
        <sz val="10"/>
        <rFont val="Times New Roman"/>
        <charset val="134"/>
      </rPr>
      <t>29</t>
    </r>
    <r>
      <rPr>
        <sz val="10"/>
        <rFont val="宋体"/>
        <charset val="134"/>
      </rPr>
      <t>号</t>
    </r>
    <r>
      <rPr>
        <sz val="10"/>
        <rFont val="Times New Roman"/>
        <charset val="134"/>
      </rPr>
      <t>12.96</t>
    </r>
    <r>
      <rPr>
        <sz val="10"/>
        <rFont val="宋体"/>
        <charset val="134"/>
      </rPr>
      <t>千瓦分布式光伏发电项目</t>
    </r>
  </si>
  <si>
    <t>苏耀荣</t>
  </si>
  <si>
    <r>
      <rPr>
        <sz val="10"/>
        <rFont val="宋体"/>
        <charset val="134"/>
      </rPr>
      <t>苏耀荣顺德区北滘镇碧江泰兴大街七株里</t>
    </r>
    <r>
      <rPr>
        <sz val="10"/>
        <rFont val="Times New Roman"/>
        <charset val="134"/>
      </rPr>
      <t>9</t>
    </r>
    <r>
      <rPr>
        <sz val="10"/>
        <rFont val="宋体"/>
        <charset val="134"/>
      </rPr>
      <t>号</t>
    </r>
    <r>
      <rPr>
        <sz val="10"/>
        <rFont val="Times New Roman"/>
        <charset val="134"/>
      </rPr>
      <t>6</t>
    </r>
    <r>
      <rPr>
        <sz val="10"/>
        <rFont val="宋体"/>
        <charset val="134"/>
      </rPr>
      <t>千瓦分布式光伏发电项目</t>
    </r>
  </si>
  <si>
    <t>张永江</t>
  </si>
  <si>
    <r>
      <rPr>
        <sz val="10"/>
        <rFont val="宋体"/>
        <charset val="134"/>
      </rPr>
      <t>张永江广东省佛山市顺德区北滘镇水口村委会张家村大街</t>
    </r>
    <r>
      <rPr>
        <sz val="10"/>
        <rFont val="Times New Roman"/>
        <charset val="134"/>
      </rPr>
      <t>7</t>
    </r>
    <r>
      <rPr>
        <sz val="10"/>
        <rFont val="宋体"/>
        <charset val="134"/>
      </rPr>
      <t>号</t>
    </r>
    <r>
      <rPr>
        <sz val="10"/>
        <rFont val="Times New Roman"/>
        <charset val="134"/>
      </rPr>
      <t>13.92</t>
    </r>
    <r>
      <rPr>
        <sz val="10"/>
        <rFont val="宋体"/>
        <charset val="134"/>
      </rPr>
      <t>千瓦分布式光伏发电项目</t>
    </r>
  </si>
  <si>
    <t>何展强</t>
  </si>
  <si>
    <r>
      <rPr>
        <sz val="10"/>
        <rFont val="宋体"/>
        <charset val="134"/>
      </rPr>
      <t>何展强广东省佛山市顺德区大良街道办事处南江背江新路</t>
    </r>
    <r>
      <rPr>
        <sz val="10"/>
        <rFont val="Times New Roman"/>
        <charset val="134"/>
      </rPr>
      <t>10</t>
    </r>
    <r>
      <rPr>
        <sz val="10"/>
        <rFont val="宋体"/>
        <charset val="134"/>
      </rPr>
      <t>号</t>
    </r>
    <r>
      <rPr>
        <sz val="10"/>
        <rFont val="Times New Roman"/>
        <charset val="134"/>
      </rPr>
      <t>8.55</t>
    </r>
    <r>
      <rPr>
        <sz val="10"/>
        <rFont val="宋体"/>
        <charset val="134"/>
      </rPr>
      <t>千瓦分布式光伏发电项目</t>
    </r>
  </si>
  <si>
    <r>
      <rPr>
        <sz val="10"/>
        <rFont val="宋体"/>
        <charset val="134"/>
      </rPr>
      <t>何展强佛山市顺德区大良街道办事处南江中路</t>
    </r>
    <r>
      <rPr>
        <sz val="10"/>
        <rFont val="Times New Roman"/>
        <charset val="134"/>
      </rPr>
      <t>9</t>
    </r>
    <r>
      <rPr>
        <sz val="10"/>
        <rFont val="宋体"/>
        <charset val="134"/>
      </rPr>
      <t>巷</t>
    </r>
    <r>
      <rPr>
        <sz val="10"/>
        <rFont val="Times New Roman"/>
        <charset val="134"/>
      </rPr>
      <t>10</t>
    </r>
    <r>
      <rPr>
        <sz val="10"/>
        <rFont val="宋体"/>
        <charset val="134"/>
      </rPr>
      <t>号之</t>
    </r>
    <r>
      <rPr>
        <sz val="10"/>
        <rFont val="Times New Roman"/>
        <charset val="134"/>
      </rPr>
      <t>2   5.13</t>
    </r>
    <r>
      <rPr>
        <sz val="10"/>
        <rFont val="宋体"/>
        <charset val="134"/>
      </rPr>
      <t>千瓦分布式光伏发电项目</t>
    </r>
  </si>
  <si>
    <t>徐继宗</t>
  </si>
  <si>
    <r>
      <rPr>
        <sz val="10"/>
        <rFont val="宋体"/>
        <charset val="134"/>
      </rPr>
      <t>徐继宗广东省佛山市顺德区大良苏岗华海路</t>
    </r>
    <r>
      <rPr>
        <sz val="10"/>
        <rFont val="Times New Roman"/>
        <charset val="134"/>
      </rPr>
      <t>4</t>
    </r>
    <r>
      <rPr>
        <sz val="10"/>
        <rFont val="宋体"/>
        <charset val="134"/>
      </rPr>
      <t>街</t>
    </r>
    <r>
      <rPr>
        <sz val="10"/>
        <rFont val="Times New Roman"/>
        <charset val="134"/>
      </rPr>
      <t>4</t>
    </r>
    <r>
      <rPr>
        <sz val="10"/>
        <rFont val="宋体"/>
        <charset val="134"/>
      </rPr>
      <t>巷</t>
    </r>
    <r>
      <rPr>
        <sz val="10"/>
        <rFont val="Times New Roman"/>
        <charset val="134"/>
      </rPr>
      <t>1</t>
    </r>
    <r>
      <rPr>
        <sz val="10"/>
        <rFont val="宋体"/>
        <charset val="134"/>
      </rPr>
      <t>号</t>
    </r>
    <r>
      <rPr>
        <sz val="10"/>
        <rFont val="Times New Roman"/>
        <charset val="134"/>
      </rPr>
      <t>10.26</t>
    </r>
    <r>
      <rPr>
        <sz val="10"/>
        <rFont val="宋体"/>
        <charset val="134"/>
      </rPr>
      <t>千瓦分布式光伏发电项目</t>
    </r>
  </si>
  <si>
    <t>梁文泉</t>
  </si>
  <si>
    <r>
      <rPr>
        <sz val="10"/>
        <rFont val="宋体"/>
        <charset val="134"/>
      </rPr>
      <t>梁文泉佛山市顺德区大良街道办事处南霞南路</t>
    </r>
    <r>
      <rPr>
        <sz val="10"/>
        <rFont val="Times New Roman"/>
        <charset val="134"/>
      </rPr>
      <t>1</t>
    </r>
    <r>
      <rPr>
        <sz val="10"/>
        <rFont val="宋体"/>
        <charset val="134"/>
      </rPr>
      <t>街</t>
    </r>
    <r>
      <rPr>
        <sz val="10"/>
        <rFont val="Times New Roman"/>
        <charset val="134"/>
      </rPr>
      <t>2</t>
    </r>
    <r>
      <rPr>
        <sz val="10"/>
        <rFont val="宋体"/>
        <charset val="134"/>
      </rPr>
      <t>号</t>
    </r>
    <r>
      <rPr>
        <sz val="10"/>
        <rFont val="Times New Roman"/>
        <charset val="134"/>
      </rPr>
      <t>14.82</t>
    </r>
    <r>
      <rPr>
        <sz val="10"/>
        <rFont val="宋体"/>
        <charset val="134"/>
      </rPr>
      <t>千瓦分布式光伏发电项目</t>
    </r>
  </si>
  <si>
    <t>李满钟</t>
  </si>
  <si>
    <r>
      <rPr>
        <sz val="10"/>
        <rFont val="宋体"/>
        <charset val="134"/>
      </rPr>
      <t>李满钟广东省佛山市顺德区大良街道办事处迎康路</t>
    </r>
    <r>
      <rPr>
        <sz val="10"/>
        <rFont val="Times New Roman"/>
        <charset val="134"/>
      </rPr>
      <t>3</t>
    </r>
    <r>
      <rPr>
        <sz val="10"/>
        <rFont val="宋体"/>
        <charset val="134"/>
      </rPr>
      <t>巷</t>
    </r>
    <r>
      <rPr>
        <sz val="10"/>
        <rFont val="Times New Roman"/>
        <charset val="134"/>
      </rPr>
      <t>10</t>
    </r>
    <r>
      <rPr>
        <sz val="10"/>
        <rFont val="宋体"/>
        <charset val="134"/>
      </rPr>
      <t>号</t>
    </r>
    <r>
      <rPr>
        <sz val="10"/>
        <rFont val="Times New Roman"/>
        <charset val="134"/>
      </rPr>
      <t>10.26</t>
    </r>
    <r>
      <rPr>
        <sz val="10"/>
        <rFont val="宋体"/>
        <charset val="134"/>
      </rPr>
      <t>千瓦分布式光伏发电项目</t>
    </r>
  </si>
  <si>
    <t>李超棠</t>
  </si>
  <si>
    <r>
      <rPr>
        <sz val="10"/>
        <rFont val="宋体"/>
        <charset val="134"/>
      </rPr>
      <t>李超棠佛山市顺德区大良街道办事处新桂北路</t>
    </r>
    <r>
      <rPr>
        <sz val="10"/>
        <rFont val="Times New Roman"/>
        <charset val="134"/>
      </rPr>
      <t>250</t>
    </r>
    <r>
      <rPr>
        <sz val="10"/>
        <rFont val="宋体"/>
        <charset val="134"/>
      </rPr>
      <t>号高美仕楼</t>
    </r>
    <r>
      <rPr>
        <sz val="10"/>
        <rFont val="Times New Roman"/>
        <charset val="134"/>
      </rPr>
      <t>2</t>
    </r>
    <r>
      <rPr>
        <sz val="10"/>
        <rFont val="宋体"/>
        <charset val="134"/>
      </rPr>
      <t>座</t>
    </r>
    <r>
      <rPr>
        <sz val="10"/>
        <rFont val="Times New Roman"/>
        <charset val="134"/>
      </rPr>
      <t>501 32.49</t>
    </r>
    <r>
      <rPr>
        <sz val="10"/>
        <rFont val="宋体"/>
        <charset val="134"/>
      </rPr>
      <t>千瓦分布式光伏发电项目</t>
    </r>
  </si>
  <si>
    <t>李少铧</t>
  </si>
  <si>
    <r>
      <rPr>
        <sz val="10"/>
        <rFont val="宋体"/>
        <charset val="134"/>
      </rPr>
      <t>李少铧佛山市顺德区大良街道办事处大门沙圩</t>
    </r>
    <r>
      <rPr>
        <sz val="10"/>
        <rFont val="Times New Roman"/>
        <charset val="134"/>
      </rPr>
      <t>2</t>
    </r>
    <r>
      <rPr>
        <sz val="10"/>
        <rFont val="宋体"/>
        <charset val="134"/>
      </rPr>
      <t>街</t>
    </r>
    <r>
      <rPr>
        <sz val="10"/>
        <rFont val="Times New Roman"/>
        <charset val="134"/>
      </rPr>
      <t>3</t>
    </r>
    <r>
      <rPr>
        <sz val="10"/>
        <rFont val="宋体"/>
        <charset val="134"/>
      </rPr>
      <t>巷</t>
    </r>
    <r>
      <rPr>
        <sz val="10"/>
        <rFont val="Times New Roman"/>
        <charset val="134"/>
      </rPr>
      <t>1</t>
    </r>
    <r>
      <rPr>
        <sz val="10"/>
        <rFont val="宋体"/>
        <charset val="134"/>
      </rPr>
      <t>号</t>
    </r>
    <r>
      <rPr>
        <sz val="10"/>
        <rFont val="Times New Roman"/>
        <charset val="134"/>
      </rPr>
      <t>10.26</t>
    </r>
    <r>
      <rPr>
        <sz val="10"/>
        <rFont val="宋体"/>
        <charset val="134"/>
      </rPr>
      <t>千瓦分布式光伏发电项目</t>
    </r>
  </si>
  <si>
    <t>赖素梅</t>
  </si>
  <si>
    <r>
      <rPr>
        <sz val="10"/>
        <rFont val="宋体"/>
        <charset val="134"/>
      </rPr>
      <t>赖素梅龙江镇仙塘村委会碧桂新村</t>
    </r>
    <r>
      <rPr>
        <sz val="10"/>
        <rFont val="Times New Roman"/>
        <charset val="134"/>
      </rPr>
      <t>100</t>
    </r>
    <r>
      <rPr>
        <sz val="10"/>
        <rFont val="宋体"/>
        <charset val="134"/>
      </rPr>
      <t>号</t>
    </r>
    <r>
      <rPr>
        <sz val="10"/>
        <rFont val="Times New Roman"/>
        <charset val="134"/>
      </rPr>
      <t>13.2</t>
    </r>
    <r>
      <rPr>
        <sz val="10"/>
        <rFont val="宋体"/>
        <charset val="134"/>
      </rPr>
      <t>千瓦分布式光伏发电项目</t>
    </r>
  </si>
  <si>
    <t>何子建</t>
  </si>
  <si>
    <r>
      <rPr>
        <sz val="10"/>
        <rFont val="宋体"/>
        <charset val="134"/>
      </rPr>
      <t>何子建龙江镇官田村委会兴贤石狮巷</t>
    </r>
    <r>
      <rPr>
        <sz val="10"/>
        <rFont val="Times New Roman"/>
        <charset val="134"/>
      </rPr>
      <t>4</t>
    </r>
    <r>
      <rPr>
        <sz val="10"/>
        <rFont val="宋体"/>
        <charset val="134"/>
      </rPr>
      <t>号</t>
    </r>
    <r>
      <rPr>
        <sz val="10"/>
        <rFont val="Times New Roman"/>
        <charset val="134"/>
      </rPr>
      <t>12.91</t>
    </r>
    <r>
      <rPr>
        <sz val="10"/>
        <rFont val="宋体"/>
        <charset val="134"/>
      </rPr>
      <t>千瓦分布式光伏发电项目</t>
    </r>
  </si>
  <si>
    <t>张建明</t>
  </si>
  <si>
    <r>
      <rPr>
        <sz val="10"/>
        <rFont val="宋体"/>
        <charset val="134"/>
      </rPr>
      <t>张建明龙江镇沙富村委会新月豪庭</t>
    </r>
    <r>
      <rPr>
        <sz val="10"/>
        <rFont val="Times New Roman"/>
        <charset val="134"/>
      </rPr>
      <t>87</t>
    </r>
    <r>
      <rPr>
        <sz val="10"/>
        <rFont val="宋体"/>
        <charset val="134"/>
      </rPr>
      <t>号</t>
    </r>
    <r>
      <rPr>
        <sz val="10"/>
        <rFont val="Times New Roman"/>
        <charset val="134"/>
      </rPr>
      <t>10.54</t>
    </r>
    <r>
      <rPr>
        <sz val="10"/>
        <rFont val="宋体"/>
        <charset val="134"/>
      </rPr>
      <t>千瓦分布式光伏发电项目</t>
    </r>
  </si>
  <si>
    <t>梁继恩</t>
  </si>
  <si>
    <r>
      <rPr>
        <sz val="10"/>
        <rFont val="宋体"/>
        <charset val="134"/>
      </rPr>
      <t>梁继恩龙江镇龙江社区居民委员会高滘路东成街</t>
    </r>
    <r>
      <rPr>
        <sz val="10"/>
        <rFont val="Times New Roman"/>
        <charset val="134"/>
      </rPr>
      <t>11</t>
    </r>
    <r>
      <rPr>
        <sz val="10"/>
        <rFont val="宋体"/>
        <charset val="134"/>
      </rPr>
      <t>号</t>
    </r>
    <r>
      <rPr>
        <sz val="10"/>
        <rFont val="Times New Roman"/>
        <charset val="134"/>
      </rPr>
      <t>12.54</t>
    </r>
    <r>
      <rPr>
        <sz val="10"/>
        <rFont val="宋体"/>
        <charset val="134"/>
      </rPr>
      <t>千瓦分布式光伏发电项目</t>
    </r>
  </si>
  <si>
    <t>洪伟锋</t>
  </si>
  <si>
    <r>
      <rPr>
        <sz val="10"/>
        <rFont val="宋体"/>
        <charset val="134"/>
      </rPr>
      <t>洪伟锋龙江镇龙江社区居民委员会高滘路永隆街</t>
    </r>
    <r>
      <rPr>
        <sz val="10"/>
        <rFont val="Times New Roman"/>
        <charset val="134"/>
      </rPr>
      <t>9</t>
    </r>
    <r>
      <rPr>
        <sz val="10"/>
        <rFont val="宋体"/>
        <charset val="134"/>
      </rPr>
      <t>号</t>
    </r>
    <r>
      <rPr>
        <sz val="10"/>
        <rFont val="Times New Roman"/>
        <charset val="134"/>
      </rPr>
      <t>9.35</t>
    </r>
    <r>
      <rPr>
        <sz val="10"/>
        <rFont val="宋体"/>
        <charset val="134"/>
      </rPr>
      <t>千瓦分布式光伏发电项目</t>
    </r>
  </si>
  <si>
    <t>黄权文</t>
  </si>
  <si>
    <r>
      <rPr>
        <sz val="10"/>
        <rFont val="宋体"/>
        <charset val="134"/>
      </rPr>
      <t>黄权文龙江镇南坑村民委员会村前街五巷</t>
    </r>
    <r>
      <rPr>
        <sz val="10"/>
        <rFont val="Times New Roman"/>
        <charset val="134"/>
      </rPr>
      <t>5</t>
    </r>
    <r>
      <rPr>
        <sz val="10"/>
        <rFont val="宋体"/>
        <charset val="134"/>
      </rPr>
      <t>号</t>
    </r>
    <r>
      <rPr>
        <sz val="10"/>
        <rFont val="Times New Roman"/>
        <charset val="134"/>
      </rPr>
      <t>20.9</t>
    </r>
    <r>
      <rPr>
        <sz val="10"/>
        <rFont val="宋体"/>
        <charset val="134"/>
      </rPr>
      <t>千瓦分布式光伏发电项目</t>
    </r>
  </si>
  <si>
    <t>何润发</t>
  </si>
  <si>
    <r>
      <rPr>
        <sz val="10"/>
        <rFont val="宋体"/>
        <charset val="134"/>
      </rPr>
      <t>何润发广东省佛山市顺德区乐从镇良教村委会华宝中街五巷</t>
    </r>
    <r>
      <rPr>
        <sz val="10"/>
        <rFont val="Times New Roman"/>
        <charset val="134"/>
      </rPr>
      <t>1</t>
    </r>
    <r>
      <rPr>
        <sz val="10"/>
        <rFont val="宋体"/>
        <charset val="134"/>
      </rPr>
      <t>号</t>
    </r>
    <r>
      <rPr>
        <sz val="10"/>
        <rFont val="Times New Roman"/>
        <charset val="134"/>
      </rPr>
      <t>10.6</t>
    </r>
    <r>
      <rPr>
        <sz val="10"/>
        <rFont val="宋体"/>
        <charset val="134"/>
      </rPr>
      <t>千瓦分布式光伏发电项目</t>
    </r>
  </si>
  <si>
    <t>赖志业</t>
  </si>
  <si>
    <r>
      <rPr>
        <sz val="10"/>
        <rFont val="宋体"/>
        <charset val="134"/>
      </rPr>
      <t>赖志业龙江镇仙塘村委会环村路</t>
    </r>
    <r>
      <rPr>
        <sz val="10"/>
        <rFont val="Times New Roman"/>
        <charset val="134"/>
      </rPr>
      <t>7</t>
    </r>
    <r>
      <rPr>
        <sz val="10"/>
        <rFont val="宋体"/>
        <charset val="134"/>
      </rPr>
      <t>号</t>
    </r>
    <r>
      <rPr>
        <sz val="10"/>
        <rFont val="Times New Roman"/>
        <charset val="134"/>
      </rPr>
      <t>12.56</t>
    </r>
    <r>
      <rPr>
        <sz val="10"/>
        <rFont val="宋体"/>
        <charset val="134"/>
      </rPr>
      <t>千瓦分布式光伏发电项目</t>
    </r>
  </si>
  <si>
    <t>叶汝泉</t>
  </si>
  <si>
    <r>
      <rPr>
        <sz val="10"/>
        <rFont val="宋体"/>
        <charset val="134"/>
      </rPr>
      <t>叶汝泉龙江镇沙富村委会村头大街</t>
    </r>
    <r>
      <rPr>
        <sz val="10"/>
        <rFont val="Times New Roman"/>
        <charset val="134"/>
      </rPr>
      <t>46</t>
    </r>
    <r>
      <rPr>
        <sz val="10"/>
        <rFont val="宋体"/>
        <charset val="134"/>
      </rPr>
      <t>号</t>
    </r>
    <r>
      <rPr>
        <sz val="10"/>
        <rFont val="Times New Roman"/>
        <charset val="134"/>
      </rPr>
      <t>10.03</t>
    </r>
    <r>
      <rPr>
        <sz val="10"/>
        <rFont val="宋体"/>
        <charset val="134"/>
      </rPr>
      <t>千瓦分布式光伏发电项目</t>
    </r>
  </si>
  <si>
    <t>左永浩</t>
  </si>
  <si>
    <r>
      <rPr>
        <sz val="10"/>
        <rFont val="宋体"/>
        <charset val="134"/>
      </rPr>
      <t>左永浩龙江镇东海村委会华宁里</t>
    </r>
    <r>
      <rPr>
        <sz val="10"/>
        <rFont val="Times New Roman"/>
        <charset val="134"/>
      </rPr>
      <t>18</t>
    </r>
    <r>
      <rPr>
        <sz val="10"/>
        <rFont val="宋体"/>
        <charset val="134"/>
      </rPr>
      <t>号</t>
    </r>
    <r>
      <rPr>
        <sz val="10"/>
        <rFont val="Times New Roman"/>
        <charset val="134"/>
      </rPr>
      <t>10.62</t>
    </r>
    <r>
      <rPr>
        <sz val="10"/>
        <rFont val="宋体"/>
        <charset val="134"/>
      </rPr>
      <t>千瓦分布式光伏发电项目</t>
    </r>
  </si>
  <si>
    <t>佛山市顺德区大良街南江居民委员会</t>
  </si>
  <si>
    <r>
      <rPr>
        <sz val="10"/>
        <rFont val="宋体"/>
        <charset val="134"/>
      </rPr>
      <t>佛山市顺德区大良街南江居民委员会</t>
    </r>
    <r>
      <rPr>
        <sz val="10"/>
        <rFont val="Times New Roman"/>
        <charset val="134"/>
      </rPr>
      <t>19.67</t>
    </r>
    <r>
      <rPr>
        <sz val="10"/>
        <rFont val="宋体"/>
        <charset val="134"/>
      </rPr>
      <t>千瓦分布式光伏发电项目</t>
    </r>
  </si>
  <si>
    <t>李姗</t>
  </si>
  <si>
    <r>
      <rPr>
        <sz val="10"/>
        <rFont val="宋体"/>
        <charset val="134"/>
      </rPr>
      <t>李姗均安镇南沙休闲农业示范基地凌沿股份社</t>
    </r>
    <r>
      <rPr>
        <sz val="10"/>
        <rFont val="Times New Roman"/>
        <charset val="134"/>
      </rPr>
      <t>21</t>
    </r>
    <r>
      <rPr>
        <sz val="10"/>
        <rFont val="宋体"/>
        <charset val="134"/>
      </rPr>
      <t>号地块</t>
    </r>
    <r>
      <rPr>
        <sz val="10"/>
        <rFont val="Times New Roman"/>
        <charset val="134"/>
      </rPr>
      <t>18.3</t>
    </r>
    <r>
      <rPr>
        <sz val="10"/>
        <rFont val="宋体"/>
        <charset val="134"/>
      </rPr>
      <t>千瓦分布式光伏发电项目</t>
    </r>
  </si>
  <si>
    <t>曾耀光</t>
  </si>
  <si>
    <r>
      <rPr>
        <sz val="10"/>
        <rFont val="宋体"/>
        <charset val="134"/>
      </rPr>
      <t>曾耀光龙江镇东头村民委员会尖岗路</t>
    </r>
    <r>
      <rPr>
        <sz val="10"/>
        <rFont val="Times New Roman"/>
        <charset val="134"/>
      </rPr>
      <t>18</t>
    </r>
    <r>
      <rPr>
        <sz val="10"/>
        <rFont val="宋体"/>
        <charset val="134"/>
      </rPr>
      <t>号</t>
    </r>
    <r>
      <rPr>
        <sz val="10"/>
        <rFont val="Times New Roman"/>
        <charset val="134"/>
      </rPr>
      <t>25.97</t>
    </r>
    <r>
      <rPr>
        <sz val="10"/>
        <rFont val="宋体"/>
        <charset val="134"/>
      </rPr>
      <t>千瓦分布式光伏发电项目</t>
    </r>
  </si>
  <si>
    <t>吕秉乾</t>
  </si>
  <si>
    <r>
      <rPr>
        <sz val="10"/>
        <rFont val="宋体"/>
        <charset val="134"/>
      </rPr>
      <t>吕秉乾广东省佛山市顺德区容桂四基竹山新村绮云街</t>
    </r>
    <r>
      <rPr>
        <sz val="10"/>
        <rFont val="Times New Roman"/>
        <charset val="134"/>
      </rPr>
      <t>3</t>
    </r>
    <r>
      <rPr>
        <sz val="10"/>
        <rFont val="宋体"/>
        <charset val="134"/>
      </rPr>
      <t>号</t>
    </r>
    <r>
      <rPr>
        <sz val="10"/>
        <rFont val="Times New Roman"/>
        <charset val="134"/>
      </rPr>
      <t>12.54</t>
    </r>
    <r>
      <rPr>
        <sz val="10"/>
        <rFont val="宋体"/>
        <charset val="134"/>
      </rPr>
      <t>千瓦分布式光伏发电项目</t>
    </r>
  </si>
  <si>
    <t>刘力</t>
  </si>
  <si>
    <r>
      <rPr>
        <sz val="10"/>
        <rFont val="宋体"/>
        <charset val="134"/>
      </rPr>
      <t>刘力大良汇源新村横街</t>
    </r>
    <r>
      <rPr>
        <sz val="10"/>
        <rFont val="Times New Roman"/>
        <charset val="134"/>
      </rPr>
      <t>19</t>
    </r>
    <r>
      <rPr>
        <sz val="10"/>
        <rFont val="宋体"/>
        <charset val="134"/>
      </rPr>
      <t>号</t>
    </r>
    <r>
      <rPr>
        <sz val="10"/>
        <rFont val="Times New Roman"/>
        <charset val="134"/>
      </rPr>
      <t>7.5</t>
    </r>
    <r>
      <rPr>
        <sz val="10"/>
        <rFont val="宋体"/>
        <charset val="134"/>
      </rPr>
      <t>千瓦分布式光伏发电项目</t>
    </r>
  </si>
  <si>
    <t>明衍文</t>
  </si>
  <si>
    <r>
      <rPr>
        <sz val="10"/>
        <rFont val="宋体"/>
        <charset val="134"/>
      </rPr>
      <t>明衍文龙江镇排沙社区居民委员会沙洲大道茂龙里</t>
    </r>
    <r>
      <rPr>
        <sz val="10"/>
        <rFont val="Times New Roman"/>
        <charset val="134"/>
      </rPr>
      <t>8</t>
    </r>
    <r>
      <rPr>
        <sz val="10"/>
        <rFont val="宋体"/>
        <charset val="134"/>
      </rPr>
      <t>号</t>
    </r>
    <r>
      <rPr>
        <sz val="10"/>
        <rFont val="Times New Roman"/>
        <charset val="134"/>
      </rPr>
      <t>20</t>
    </r>
    <r>
      <rPr>
        <sz val="10"/>
        <rFont val="宋体"/>
        <charset val="134"/>
      </rPr>
      <t>千瓦分布式光伏发电项目</t>
    </r>
  </si>
  <si>
    <t>黄赛芬</t>
  </si>
  <si>
    <r>
      <rPr>
        <sz val="10"/>
        <rFont val="宋体"/>
        <charset val="134"/>
      </rPr>
      <t>黄赛芬顺德区容桂龙涌口龙兴路</t>
    </r>
    <r>
      <rPr>
        <sz val="10"/>
        <rFont val="Times New Roman"/>
        <charset val="134"/>
      </rPr>
      <t>48</t>
    </r>
    <r>
      <rPr>
        <sz val="10"/>
        <rFont val="宋体"/>
        <charset val="134"/>
      </rPr>
      <t>号</t>
    </r>
    <r>
      <rPr>
        <sz val="10"/>
        <rFont val="Times New Roman"/>
        <charset val="134"/>
      </rPr>
      <t>10</t>
    </r>
    <r>
      <rPr>
        <sz val="10"/>
        <rFont val="宋体"/>
        <charset val="134"/>
      </rPr>
      <t>千瓦分布式光伏发电项目</t>
    </r>
  </si>
  <si>
    <t>吴伟标</t>
  </si>
  <si>
    <r>
      <rPr>
        <sz val="10"/>
        <rFont val="宋体"/>
        <charset val="134"/>
      </rPr>
      <t>吴伟标广东省佛山市顺德区容桂红旗宝耳街九巷</t>
    </r>
    <r>
      <rPr>
        <sz val="10"/>
        <rFont val="Times New Roman"/>
        <charset val="134"/>
      </rPr>
      <t>18</t>
    </r>
    <r>
      <rPr>
        <sz val="10"/>
        <rFont val="宋体"/>
        <charset val="134"/>
      </rPr>
      <t>号</t>
    </r>
    <r>
      <rPr>
        <sz val="10"/>
        <rFont val="Times New Roman"/>
        <charset val="134"/>
      </rPr>
      <t>7.95</t>
    </r>
    <r>
      <rPr>
        <sz val="10"/>
        <rFont val="宋体"/>
        <charset val="134"/>
      </rPr>
      <t>千瓦分布式光伏发电项目</t>
    </r>
  </si>
  <si>
    <t>周应松</t>
  </si>
  <si>
    <r>
      <rPr>
        <sz val="10"/>
        <rFont val="宋体"/>
        <charset val="134"/>
      </rPr>
      <t>周应松佛山市顺德区大良街道办事处南华居委会渡头岸</t>
    </r>
    <r>
      <rPr>
        <sz val="10"/>
        <rFont val="Times New Roman"/>
        <charset val="134"/>
      </rPr>
      <t>22</t>
    </r>
    <r>
      <rPr>
        <sz val="10"/>
        <rFont val="宋体"/>
        <charset val="134"/>
      </rPr>
      <t>号</t>
    </r>
    <r>
      <rPr>
        <sz val="10"/>
        <rFont val="Times New Roman"/>
        <charset val="134"/>
      </rPr>
      <t>4.72</t>
    </r>
    <r>
      <rPr>
        <sz val="10"/>
        <rFont val="宋体"/>
        <charset val="134"/>
      </rPr>
      <t>千瓦分布式光伏发电项目</t>
    </r>
  </si>
  <si>
    <t>简永洪</t>
  </si>
  <si>
    <r>
      <rPr>
        <sz val="10"/>
        <rFont val="宋体"/>
        <charset val="134"/>
      </rPr>
      <t>简永洪龙江镇龙江居委会隔海路</t>
    </r>
    <r>
      <rPr>
        <sz val="10"/>
        <rFont val="Times New Roman"/>
        <charset val="134"/>
      </rPr>
      <t>37</t>
    </r>
    <r>
      <rPr>
        <sz val="10"/>
        <rFont val="宋体"/>
        <charset val="134"/>
      </rPr>
      <t>号</t>
    </r>
    <r>
      <rPr>
        <sz val="10"/>
        <rFont val="Times New Roman"/>
        <charset val="134"/>
      </rPr>
      <t>19.47</t>
    </r>
    <r>
      <rPr>
        <sz val="10"/>
        <rFont val="宋体"/>
        <charset val="134"/>
      </rPr>
      <t>千瓦分布式光伏发电项目</t>
    </r>
  </si>
  <si>
    <t>何炳辉</t>
  </si>
  <si>
    <r>
      <rPr>
        <sz val="10"/>
        <rFont val="宋体"/>
        <charset val="134"/>
      </rPr>
      <t>何炳辉北滘镇碧江社区居民委会坤洲富涌小区一街</t>
    </r>
    <r>
      <rPr>
        <sz val="10"/>
        <rFont val="Times New Roman"/>
        <charset val="134"/>
      </rPr>
      <t>6</t>
    </r>
    <r>
      <rPr>
        <sz val="10"/>
        <rFont val="宋体"/>
        <charset val="134"/>
      </rPr>
      <t>号</t>
    </r>
    <r>
      <rPr>
        <sz val="10"/>
        <rFont val="Times New Roman"/>
        <charset val="134"/>
      </rPr>
      <t>17.1</t>
    </r>
    <r>
      <rPr>
        <sz val="10"/>
        <rFont val="宋体"/>
        <charset val="134"/>
      </rPr>
      <t>千瓦分布式光伏发电项目</t>
    </r>
  </si>
  <si>
    <t>陈淑姬</t>
  </si>
  <si>
    <r>
      <rPr>
        <sz val="10"/>
        <rFont val="宋体"/>
        <charset val="134"/>
      </rPr>
      <t>陈淑姬广东省佛山市顺德区乐从镇沙滘南村大道东四巷</t>
    </r>
    <r>
      <rPr>
        <sz val="10"/>
        <rFont val="Times New Roman"/>
        <charset val="134"/>
      </rPr>
      <t>5</t>
    </r>
    <r>
      <rPr>
        <sz val="10"/>
        <rFont val="宋体"/>
        <charset val="134"/>
      </rPr>
      <t>号</t>
    </r>
    <r>
      <rPr>
        <sz val="10"/>
        <rFont val="Times New Roman"/>
        <charset val="134"/>
      </rPr>
      <t>10.26</t>
    </r>
    <r>
      <rPr>
        <sz val="10"/>
        <rFont val="宋体"/>
        <charset val="134"/>
      </rPr>
      <t>千瓦分布式光伏发电项目</t>
    </r>
  </si>
  <si>
    <t>广东顺德科舟联塑</t>
  </si>
  <si>
    <r>
      <rPr>
        <sz val="10"/>
        <rFont val="宋体"/>
        <charset val="134"/>
      </rPr>
      <t>广东顺德科舟联塑</t>
    </r>
    <r>
      <rPr>
        <sz val="10"/>
        <rFont val="Times New Roman"/>
        <charset val="134"/>
      </rPr>
      <t>10</t>
    </r>
    <r>
      <rPr>
        <sz val="10"/>
        <rFont val="宋体"/>
        <charset val="134"/>
      </rPr>
      <t>Ｍ千瓦分布式光伏发电项目</t>
    </r>
  </si>
  <si>
    <t>李伟忠</t>
  </si>
  <si>
    <r>
      <rPr>
        <sz val="10"/>
        <rFont val="宋体"/>
        <charset val="134"/>
      </rPr>
      <t>李伟忠广东省佛山市顺德区容桂东逸湾紫晴苑</t>
    </r>
    <r>
      <rPr>
        <sz val="10"/>
        <rFont val="Times New Roman"/>
        <charset val="134"/>
      </rPr>
      <t>7</t>
    </r>
    <r>
      <rPr>
        <sz val="10"/>
        <rFont val="宋体"/>
        <charset val="134"/>
      </rPr>
      <t>街</t>
    </r>
    <r>
      <rPr>
        <sz val="10"/>
        <rFont val="Times New Roman"/>
        <charset val="134"/>
      </rPr>
      <t>1</t>
    </r>
    <r>
      <rPr>
        <sz val="10"/>
        <rFont val="宋体"/>
        <charset val="134"/>
      </rPr>
      <t>号</t>
    </r>
    <r>
      <rPr>
        <sz val="10"/>
        <rFont val="Times New Roman"/>
        <charset val="134"/>
      </rPr>
      <t>6.5</t>
    </r>
    <r>
      <rPr>
        <sz val="10"/>
        <rFont val="宋体"/>
        <charset val="134"/>
      </rPr>
      <t>千瓦分布式光伏发电项目</t>
    </r>
  </si>
  <si>
    <t>陈发伦</t>
  </si>
  <si>
    <r>
      <rPr>
        <sz val="10"/>
        <rFont val="宋体"/>
        <charset val="134"/>
      </rPr>
      <t>陈发伦佛山市顺德区杏坛镇雁园社区居民委员会利民大街六巷</t>
    </r>
    <r>
      <rPr>
        <sz val="10"/>
        <rFont val="Times New Roman"/>
        <charset val="134"/>
      </rPr>
      <t>2</t>
    </r>
    <r>
      <rPr>
        <sz val="10"/>
        <rFont val="宋体"/>
        <charset val="134"/>
      </rPr>
      <t>号</t>
    </r>
    <r>
      <rPr>
        <sz val="10"/>
        <rFont val="Times New Roman"/>
        <charset val="134"/>
      </rPr>
      <t>9.54</t>
    </r>
    <r>
      <rPr>
        <sz val="10"/>
        <rFont val="宋体"/>
        <charset val="134"/>
      </rPr>
      <t>千瓦分布式光伏发电项目</t>
    </r>
  </si>
  <si>
    <t>张国富</t>
  </si>
  <si>
    <r>
      <rPr>
        <sz val="10"/>
        <rFont val="宋体"/>
        <charset val="134"/>
      </rPr>
      <t>张国富北滘镇简岸路简家街八巷</t>
    </r>
    <r>
      <rPr>
        <sz val="10"/>
        <rFont val="Times New Roman"/>
        <charset val="134"/>
      </rPr>
      <t>6</t>
    </r>
    <r>
      <rPr>
        <sz val="10"/>
        <rFont val="宋体"/>
        <charset val="134"/>
      </rPr>
      <t>号</t>
    </r>
    <r>
      <rPr>
        <sz val="10"/>
        <rFont val="Times New Roman"/>
        <charset val="134"/>
      </rPr>
      <t>19</t>
    </r>
    <r>
      <rPr>
        <sz val="10"/>
        <rFont val="宋体"/>
        <charset val="134"/>
      </rPr>
      <t>千瓦分布式光伏发电项目</t>
    </r>
  </si>
  <si>
    <t>李宝玲</t>
  </si>
  <si>
    <r>
      <rPr>
        <sz val="10"/>
        <rFont val="宋体"/>
        <charset val="134"/>
      </rPr>
      <t>李宝玲广东省佛山市顺德区容桂街道办事处桃苑东路</t>
    </r>
    <r>
      <rPr>
        <sz val="10"/>
        <rFont val="Times New Roman"/>
        <charset val="134"/>
      </rPr>
      <t>7</t>
    </r>
    <r>
      <rPr>
        <sz val="10"/>
        <rFont val="宋体"/>
        <charset val="134"/>
      </rPr>
      <t>街</t>
    </r>
    <r>
      <rPr>
        <sz val="10"/>
        <rFont val="Times New Roman"/>
        <charset val="134"/>
      </rPr>
      <t>1</t>
    </r>
    <r>
      <rPr>
        <sz val="10"/>
        <rFont val="宋体"/>
        <charset val="134"/>
      </rPr>
      <t>号</t>
    </r>
    <r>
      <rPr>
        <sz val="10"/>
        <rFont val="Times New Roman"/>
        <charset val="134"/>
      </rPr>
      <t>15</t>
    </r>
    <r>
      <rPr>
        <sz val="10"/>
        <rFont val="宋体"/>
        <charset val="134"/>
      </rPr>
      <t>千瓦分布式光伏发电项目</t>
    </r>
  </si>
  <si>
    <t>陈淑影</t>
  </si>
  <si>
    <r>
      <rPr>
        <sz val="10"/>
        <rFont val="宋体"/>
        <charset val="134"/>
      </rPr>
      <t>陈淑影顺德区北滘镇三洪奇永一大唐中路</t>
    </r>
    <r>
      <rPr>
        <sz val="10"/>
        <rFont val="Times New Roman"/>
        <charset val="134"/>
      </rPr>
      <t>10</t>
    </r>
    <r>
      <rPr>
        <sz val="10"/>
        <rFont val="宋体"/>
        <charset val="134"/>
      </rPr>
      <t>号</t>
    </r>
    <r>
      <rPr>
        <sz val="10"/>
        <rFont val="Times New Roman"/>
        <charset val="134"/>
      </rPr>
      <t>21.45</t>
    </r>
    <r>
      <rPr>
        <sz val="10"/>
        <rFont val="宋体"/>
        <charset val="134"/>
      </rPr>
      <t>千瓦分布式光伏发电项目</t>
    </r>
  </si>
  <si>
    <t>潘惠梅</t>
  </si>
  <si>
    <r>
      <rPr>
        <sz val="10"/>
        <rFont val="宋体"/>
        <charset val="134"/>
      </rPr>
      <t>潘惠梅广东省佛山市顺德区容桂街道红旗社区居委会东怡雅苑三期</t>
    </r>
    <r>
      <rPr>
        <sz val="10"/>
        <rFont val="Times New Roman"/>
        <charset val="134"/>
      </rPr>
      <t>75</t>
    </r>
    <r>
      <rPr>
        <sz val="10"/>
        <rFont val="宋体"/>
        <charset val="134"/>
      </rPr>
      <t>号</t>
    </r>
    <r>
      <rPr>
        <sz val="10"/>
        <rFont val="Times New Roman"/>
        <charset val="134"/>
      </rPr>
      <t>14</t>
    </r>
    <r>
      <rPr>
        <sz val="10"/>
        <rFont val="宋体"/>
        <charset val="134"/>
      </rPr>
      <t>千瓦分布式光伏发电项目</t>
    </r>
  </si>
  <si>
    <t>郑瑞意</t>
  </si>
  <si>
    <r>
      <rPr>
        <sz val="10"/>
        <rFont val="宋体"/>
        <charset val="134"/>
      </rPr>
      <t>郑瑞意顺德区容桂容新居委会康乐二街</t>
    </r>
    <r>
      <rPr>
        <sz val="10"/>
        <rFont val="Times New Roman"/>
        <charset val="134"/>
      </rPr>
      <t>8</t>
    </r>
    <r>
      <rPr>
        <sz val="10"/>
        <rFont val="宋体"/>
        <charset val="134"/>
      </rPr>
      <t>号</t>
    </r>
    <r>
      <rPr>
        <sz val="10"/>
        <rFont val="Times New Roman"/>
        <charset val="134"/>
      </rPr>
      <t>10</t>
    </r>
    <r>
      <rPr>
        <sz val="10"/>
        <rFont val="宋体"/>
        <charset val="134"/>
      </rPr>
      <t>千瓦分布式光伏发电项目</t>
    </r>
  </si>
  <si>
    <t>曾伟松</t>
  </si>
  <si>
    <r>
      <rPr>
        <sz val="10"/>
        <rFont val="宋体"/>
        <charset val="134"/>
      </rPr>
      <t>曾伟松广东省佛山市顺德区乐从镇大罗村武城坊西大街十巷</t>
    </r>
    <r>
      <rPr>
        <sz val="10"/>
        <rFont val="Times New Roman"/>
        <charset val="134"/>
      </rPr>
      <t>1</t>
    </r>
    <r>
      <rPr>
        <sz val="10"/>
        <rFont val="宋体"/>
        <charset val="134"/>
      </rPr>
      <t>号</t>
    </r>
    <r>
      <rPr>
        <sz val="10"/>
        <rFont val="Times New Roman"/>
        <charset val="134"/>
      </rPr>
      <t>11.48</t>
    </r>
    <r>
      <rPr>
        <sz val="10"/>
        <rFont val="宋体"/>
        <charset val="134"/>
      </rPr>
      <t>千瓦分布式光伏发电项目</t>
    </r>
  </si>
  <si>
    <t>卢文汉</t>
  </si>
  <si>
    <r>
      <rPr>
        <sz val="10"/>
        <rFont val="宋体"/>
        <charset val="134"/>
      </rPr>
      <t>卢文汉佛山市顺德区勒流街道众涌村委会社边一巷</t>
    </r>
    <r>
      <rPr>
        <sz val="10"/>
        <rFont val="Times New Roman"/>
        <charset val="134"/>
      </rPr>
      <t>27</t>
    </r>
    <r>
      <rPr>
        <sz val="10"/>
        <rFont val="宋体"/>
        <charset val="134"/>
      </rPr>
      <t>号</t>
    </r>
    <r>
      <rPr>
        <sz val="10"/>
        <rFont val="Times New Roman"/>
        <charset val="134"/>
      </rPr>
      <t>12.15</t>
    </r>
    <r>
      <rPr>
        <sz val="10"/>
        <rFont val="宋体"/>
        <charset val="134"/>
      </rPr>
      <t>千瓦分布式光伏发电项目</t>
    </r>
  </si>
  <si>
    <t>卢文行</t>
  </si>
  <si>
    <r>
      <rPr>
        <sz val="10"/>
        <rFont val="宋体"/>
        <charset val="134"/>
      </rPr>
      <t>卢文行佛山市顺德区勒流街道众涌村委会三坊路高巷大街</t>
    </r>
    <r>
      <rPr>
        <sz val="10"/>
        <rFont val="Times New Roman"/>
        <charset val="134"/>
      </rPr>
      <t>8</t>
    </r>
    <r>
      <rPr>
        <sz val="10"/>
        <rFont val="宋体"/>
        <charset val="134"/>
      </rPr>
      <t>号</t>
    </r>
    <r>
      <rPr>
        <sz val="10"/>
        <rFont val="Times New Roman"/>
        <charset val="134"/>
      </rPr>
      <t>9.72</t>
    </r>
    <r>
      <rPr>
        <sz val="10"/>
        <rFont val="宋体"/>
        <charset val="134"/>
      </rPr>
      <t>千瓦分布式光伏发电项目</t>
    </r>
  </si>
  <si>
    <t>吕经帮</t>
  </si>
  <si>
    <r>
      <rPr>
        <sz val="10"/>
        <rFont val="宋体"/>
        <charset val="134"/>
      </rPr>
      <t>吕经帮广东省佛山市顺德区大良街道办事处中区居委会云康</t>
    </r>
    <r>
      <rPr>
        <sz val="10"/>
        <rFont val="Times New Roman"/>
        <charset val="134"/>
      </rPr>
      <t>1</t>
    </r>
    <r>
      <rPr>
        <sz val="10"/>
        <rFont val="宋体"/>
        <charset val="134"/>
      </rPr>
      <t>街</t>
    </r>
    <r>
      <rPr>
        <sz val="10"/>
        <rFont val="Times New Roman"/>
        <charset val="134"/>
      </rPr>
      <t>13</t>
    </r>
    <r>
      <rPr>
        <sz val="10"/>
        <rFont val="宋体"/>
        <charset val="134"/>
      </rPr>
      <t>巷</t>
    </r>
    <r>
      <rPr>
        <sz val="10"/>
        <rFont val="Times New Roman"/>
        <charset val="134"/>
      </rPr>
      <t>6</t>
    </r>
    <r>
      <rPr>
        <sz val="10"/>
        <rFont val="宋体"/>
        <charset val="134"/>
      </rPr>
      <t>号</t>
    </r>
    <r>
      <rPr>
        <sz val="10"/>
        <rFont val="Times New Roman"/>
        <charset val="134"/>
      </rPr>
      <t>9.45</t>
    </r>
    <r>
      <rPr>
        <sz val="10"/>
        <rFont val="宋体"/>
        <charset val="134"/>
      </rPr>
      <t>千瓦分布式光伏发电项目</t>
    </r>
  </si>
  <si>
    <t>谭海华</t>
  </si>
  <si>
    <r>
      <rPr>
        <sz val="10"/>
        <rFont val="宋体"/>
        <charset val="134"/>
      </rPr>
      <t>谭海华佛山市顺德区大良街道办事处安阜大街</t>
    </r>
    <r>
      <rPr>
        <sz val="10"/>
        <rFont val="Times New Roman"/>
        <charset val="134"/>
      </rPr>
      <t>9</t>
    </r>
    <r>
      <rPr>
        <sz val="10"/>
        <rFont val="宋体"/>
        <charset val="134"/>
      </rPr>
      <t>巷</t>
    </r>
    <r>
      <rPr>
        <sz val="10"/>
        <rFont val="Times New Roman"/>
        <charset val="134"/>
      </rPr>
      <t>3</t>
    </r>
    <r>
      <rPr>
        <sz val="10"/>
        <rFont val="宋体"/>
        <charset val="134"/>
      </rPr>
      <t>号</t>
    </r>
    <r>
      <rPr>
        <sz val="10"/>
        <rFont val="Times New Roman"/>
        <charset val="134"/>
      </rPr>
      <t>6.96</t>
    </r>
    <r>
      <rPr>
        <sz val="10"/>
        <rFont val="宋体"/>
        <charset val="134"/>
      </rPr>
      <t>千瓦分布式光伏发电项目</t>
    </r>
  </si>
  <si>
    <t>周镜炜</t>
  </si>
  <si>
    <r>
      <rPr>
        <sz val="10"/>
        <rFont val="宋体"/>
        <charset val="134"/>
      </rPr>
      <t>周镜炜佛山市顺德区陈村镇潭洲村委会平阳村陈巷</t>
    </r>
    <r>
      <rPr>
        <sz val="10"/>
        <rFont val="Times New Roman"/>
        <charset val="134"/>
      </rPr>
      <t>3</t>
    </r>
    <r>
      <rPr>
        <sz val="10"/>
        <rFont val="宋体"/>
        <charset val="134"/>
      </rPr>
      <t>号</t>
    </r>
    <r>
      <rPr>
        <sz val="10"/>
        <rFont val="Times New Roman"/>
        <charset val="134"/>
      </rPr>
      <t>6</t>
    </r>
    <r>
      <rPr>
        <sz val="10"/>
        <rFont val="宋体"/>
        <charset val="134"/>
      </rPr>
      <t>千瓦分布式光伏发电项目</t>
    </r>
  </si>
  <si>
    <t>何广锐</t>
  </si>
  <si>
    <r>
      <rPr>
        <sz val="10"/>
        <rFont val="宋体"/>
        <charset val="134"/>
      </rPr>
      <t>何广锐佛山市顺德区陈村镇潭洲村委会书中里大街</t>
    </r>
    <r>
      <rPr>
        <sz val="10"/>
        <rFont val="Times New Roman"/>
        <charset val="134"/>
      </rPr>
      <t>16</t>
    </r>
    <r>
      <rPr>
        <sz val="10"/>
        <rFont val="宋体"/>
        <charset val="134"/>
      </rPr>
      <t>号</t>
    </r>
    <r>
      <rPr>
        <sz val="10"/>
        <rFont val="Times New Roman"/>
        <charset val="134"/>
      </rPr>
      <t>10</t>
    </r>
    <r>
      <rPr>
        <sz val="10"/>
        <rFont val="宋体"/>
        <charset val="134"/>
      </rPr>
      <t>千瓦分布式光伏发电项目</t>
    </r>
  </si>
  <si>
    <t>冯杰民</t>
  </si>
  <si>
    <r>
      <rPr>
        <sz val="10"/>
        <rFont val="宋体"/>
        <charset val="134"/>
      </rPr>
      <t>冯杰民佛山市顺德区大良街道办事处云桂路</t>
    </r>
    <r>
      <rPr>
        <sz val="10"/>
        <rFont val="Times New Roman"/>
        <charset val="134"/>
      </rPr>
      <t>102</t>
    </r>
    <r>
      <rPr>
        <sz val="10"/>
        <rFont val="宋体"/>
        <charset val="134"/>
      </rPr>
      <t>号</t>
    </r>
    <r>
      <rPr>
        <sz val="10"/>
        <rFont val="Times New Roman"/>
        <charset val="134"/>
      </rPr>
      <t>10</t>
    </r>
    <r>
      <rPr>
        <sz val="10"/>
        <rFont val="宋体"/>
        <charset val="134"/>
      </rPr>
      <t>千瓦分布式光伏发电项目</t>
    </r>
  </si>
  <si>
    <t>陈超凡</t>
  </si>
  <si>
    <r>
      <rPr>
        <sz val="10"/>
        <rFont val="宋体"/>
        <charset val="134"/>
      </rPr>
      <t>陈超凡广东省佛山市顺德区大良街道办事处南江居民委员会南霞南路</t>
    </r>
    <r>
      <rPr>
        <sz val="10"/>
        <rFont val="Times New Roman"/>
        <charset val="134"/>
      </rPr>
      <t>4</t>
    </r>
    <r>
      <rPr>
        <sz val="10"/>
        <rFont val="宋体"/>
        <charset val="134"/>
      </rPr>
      <t>街</t>
    </r>
    <r>
      <rPr>
        <sz val="10"/>
        <rFont val="Times New Roman"/>
        <charset val="134"/>
      </rPr>
      <t>1</t>
    </r>
    <r>
      <rPr>
        <sz val="10"/>
        <rFont val="宋体"/>
        <charset val="134"/>
      </rPr>
      <t>号</t>
    </r>
    <r>
      <rPr>
        <sz val="10"/>
        <rFont val="Times New Roman"/>
        <charset val="134"/>
      </rPr>
      <t>15.93</t>
    </r>
    <r>
      <rPr>
        <sz val="10"/>
        <rFont val="宋体"/>
        <charset val="134"/>
      </rPr>
      <t>千瓦分布式光伏发电项目</t>
    </r>
  </si>
  <si>
    <t>潘干成</t>
  </si>
  <si>
    <r>
      <rPr>
        <sz val="10"/>
        <rFont val="宋体"/>
        <charset val="134"/>
      </rPr>
      <t>潘干成佛山市顺德区大良街道办事处永同路</t>
    </r>
    <r>
      <rPr>
        <sz val="10"/>
        <rFont val="Times New Roman"/>
        <charset val="134"/>
      </rPr>
      <t>9</t>
    </r>
    <r>
      <rPr>
        <sz val="10"/>
        <rFont val="宋体"/>
        <charset val="134"/>
      </rPr>
      <t>街</t>
    </r>
    <r>
      <rPr>
        <sz val="10"/>
        <rFont val="Times New Roman"/>
        <charset val="134"/>
      </rPr>
      <t>7</t>
    </r>
    <r>
      <rPr>
        <sz val="10"/>
        <rFont val="宋体"/>
        <charset val="134"/>
      </rPr>
      <t>号</t>
    </r>
    <r>
      <rPr>
        <sz val="10"/>
        <rFont val="Times New Roman"/>
        <charset val="134"/>
      </rPr>
      <t>10</t>
    </r>
    <r>
      <rPr>
        <sz val="10"/>
        <rFont val="宋体"/>
        <charset val="134"/>
      </rPr>
      <t>千瓦分布式光伏发电项目</t>
    </r>
  </si>
  <si>
    <t>陈伟标</t>
  </si>
  <si>
    <r>
      <rPr>
        <sz val="10"/>
        <rFont val="宋体"/>
        <charset val="134"/>
      </rPr>
      <t>陈伟标广东省佛山市顺德区大良街道办南江南霞上街</t>
    </r>
    <r>
      <rPr>
        <sz val="10"/>
        <rFont val="Times New Roman"/>
        <charset val="134"/>
      </rPr>
      <t>12</t>
    </r>
    <r>
      <rPr>
        <sz val="10"/>
        <rFont val="宋体"/>
        <charset val="134"/>
      </rPr>
      <t>巷</t>
    </r>
    <r>
      <rPr>
        <sz val="10"/>
        <rFont val="Times New Roman"/>
        <charset val="134"/>
      </rPr>
      <t>8</t>
    </r>
    <r>
      <rPr>
        <sz val="10"/>
        <rFont val="宋体"/>
        <charset val="134"/>
      </rPr>
      <t>号</t>
    </r>
    <r>
      <rPr>
        <sz val="10"/>
        <rFont val="Times New Roman"/>
        <charset val="134"/>
      </rPr>
      <t>10</t>
    </r>
    <r>
      <rPr>
        <sz val="10"/>
        <rFont val="宋体"/>
        <charset val="134"/>
      </rPr>
      <t>千瓦分布式光伏发电项目</t>
    </r>
  </si>
  <si>
    <t>潘锦珠</t>
  </si>
  <si>
    <r>
      <rPr>
        <sz val="10"/>
        <rFont val="宋体"/>
        <charset val="134"/>
      </rPr>
      <t>潘锦珠广东省佛山市顺德区大良街道办事处近良滨河路</t>
    </r>
    <r>
      <rPr>
        <sz val="10"/>
        <rFont val="Times New Roman"/>
        <charset val="134"/>
      </rPr>
      <t>4</t>
    </r>
    <r>
      <rPr>
        <sz val="10"/>
        <rFont val="宋体"/>
        <charset val="134"/>
      </rPr>
      <t>街</t>
    </r>
    <r>
      <rPr>
        <sz val="10"/>
        <rFont val="Times New Roman"/>
        <charset val="134"/>
      </rPr>
      <t>22</t>
    </r>
    <r>
      <rPr>
        <sz val="10"/>
        <rFont val="宋体"/>
        <charset val="134"/>
      </rPr>
      <t>号</t>
    </r>
    <r>
      <rPr>
        <sz val="10"/>
        <rFont val="Times New Roman"/>
        <charset val="134"/>
      </rPr>
      <t>11</t>
    </r>
    <r>
      <rPr>
        <sz val="10"/>
        <rFont val="宋体"/>
        <charset val="134"/>
      </rPr>
      <t>千瓦分布式光伏发电项目</t>
    </r>
  </si>
  <si>
    <r>
      <rPr>
        <sz val="10"/>
        <rFont val="宋体"/>
        <charset val="134"/>
      </rPr>
      <t>梁俊丰北滘镇北滘居委会南源路南源三街二巷</t>
    </r>
    <r>
      <rPr>
        <sz val="10"/>
        <rFont val="Times New Roman"/>
        <charset val="134"/>
      </rPr>
      <t>2</t>
    </r>
    <r>
      <rPr>
        <sz val="10"/>
        <rFont val="宋体"/>
        <charset val="134"/>
      </rPr>
      <t>号</t>
    </r>
    <r>
      <rPr>
        <sz val="10"/>
        <rFont val="Times New Roman"/>
        <charset val="134"/>
      </rPr>
      <t>17.11</t>
    </r>
    <r>
      <rPr>
        <sz val="10"/>
        <rFont val="宋体"/>
        <charset val="134"/>
      </rPr>
      <t>千瓦分布式光伏发电项目</t>
    </r>
  </si>
  <si>
    <t>麦富满</t>
  </si>
  <si>
    <r>
      <rPr>
        <sz val="10"/>
        <rFont val="宋体"/>
        <charset val="134"/>
      </rPr>
      <t>麦富满龙江镇西庆村委会良龙路新寨街寨心巷</t>
    </r>
    <r>
      <rPr>
        <sz val="10"/>
        <rFont val="Times New Roman"/>
        <charset val="134"/>
      </rPr>
      <t>6</t>
    </r>
    <r>
      <rPr>
        <sz val="10"/>
        <rFont val="宋体"/>
        <charset val="134"/>
      </rPr>
      <t>号</t>
    </r>
    <r>
      <rPr>
        <sz val="10"/>
        <rFont val="Times New Roman"/>
        <charset val="134"/>
      </rPr>
      <t>14.85</t>
    </r>
    <r>
      <rPr>
        <sz val="10"/>
        <rFont val="宋体"/>
        <charset val="134"/>
      </rPr>
      <t>千瓦分布式光伏发电项目</t>
    </r>
  </si>
  <si>
    <t>黄喜勇</t>
  </si>
  <si>
    <r>
      <rPr>
        <sz val="10"/>
        <rFont val="宋体"/>
        <charset val="134"/>
      </rPr>
      <t>黄喜勇容桂红星狮山东路九如巷</t>
    </r>
    <r>
      <rPr>
        <sz val="10"/>
        <rFont val="Times New Roman"/>
        <charset val="134"/>
      </rPr>
      <t>1</t>
    </r>
    <r>
      <rPr>
        <sz val="10"/>
        <rFont val="宋体"/>
        <charset val="134"/>
      </rPr>
      <t>号</t>
    </r>
    <r>
      <rPr>
        <sz val="10"/>
        <rFont val="Times New Roman"/>
        <charset val="134"/>
      </rPr>
      <t>19.17</t>
    </r>
    <r>
      <rPr>
        <sz val="10"/>
        <rFont val="宋体"/>
        <charset val="134"/>
      </rPr>
      <t>千瓦分布式光伏发电项目</t>
    </r>
  </si>
  <si>
    <t>杨锐江</t>
  </si>
  <si>
    <r>
      <rPr>
        <sz val="10"/>
        <rFont val="宋体"/>
        <charset val="134"/>
      </rPr>
      <t>杨锐江北滘镇广教西洲街前十巷</t>
    </r>
    <r>
      <rPr>
        <sz val="10"/>
        <rFont val="Times New Roman"/>
        <charset val="134"/>
      </rPr>
      <t>2</t>
    </r>
    <r>
      <rPr>
        <sz val="10"/>
        <rFont val="宋体"/>
        <charset val="134"/>
      </rPr>
      <t>号</t>
    </r>
    <r>
      <rPr>
        <sz val="10"/>
        <rFont val="Times New Roman"/>
        <charset val="134"/>
      </rPr>
      <t>20</t>
    </r>
    <r>
      <rPr>
        <sz val="10"/>
        <rFont val="宋体"/>
        <charset val="134"/>
      </rPr>
      <t>千瓦分布式光伏发电项目</t>
    </r>
  </si>
  <si>
    <t>张天成</t>
  </si>
  <si>
    <r>
      <rPr>
        <sz val="10"/>
        <rFont val="宋体"/>
        <charset val="134"/>
      </rPr>
      <t>张天成北滘镇水口村委会张家村大街河边巷</t>
    </r>
    <r>
      <rPr>
        <sz val="10"/>
        <rFont val="Times New Roman"/>
        <charset val="134"/>
      </rPr>
      <t>16</t>
    </r>
    <r>
      <rPr>
        <sz val="10"/>
        <rFont val="宋体"/>
        <charset val="134"/>
      </rPr>
      <t>号</t>
    </r>
    <r>
      <rPr>
        <sz val="10"/>
        <rFont val="Times New Roman"/>
        <charset val="134"/>
      </rPr>
      <t>11.4</t>
    </r>
    <r>
      <rPr>
        <sz val="10"/>
        <rFont val="宋体"/>
        <charset val="134"/>
      </rPr>
      <t>千瓦分布式光伏发电项目</t>
    </r>
  </si>
  <si>
    <t>张远初</t>
  </si>
  <si>
    <r>
      <rPr>
        <sz val="10"/>
        <rFont val="宋体"/>
        <charset val="134"/>
      </rPr>
      <t>张远初广东省佛山市顺德区乐从镇道教村委会东街坊东便街二巷</t>
    </r>
    <r>
      <rPr>
        <sz val="10"/>
        <rFont val="Times New Roman"/>
        <charset val="134"/>
      </rPr>
      <t>3</t>
    </r>
    <r>
      <rPr>
        <sz val="10"/>
        <rFont val="宋体"/>
        <charset val="134"/>
      </rPr>
      <t>号</t>
    </r>
    <r>
      <rPr>
        <sz val="10"/>
        <rFont val="Times New Roman"/>
        <charset val="134"/>
      </rPr>
      <t>13.39</t>
    </r>
    <r>
      <rPr>
        <sz val="10"/>
        <rFont val="宋体"/>
        <charset val="134"/>
      </rPr>
      <t>千瓦分布式光伏发电项目</t>
    </r>
  </si>
  <si>
    <t>陈玉清</t>
  </si>
  <si>
    <r>
      <rPr>
        <sz val="10"/>
        <rFont val="宋体"/>
        <charset val="134"/>
      </rPr>
      <t>陈玉清广东省佛山市顺德区乐从镇沙滘居委会北村峡水南街涌边三巷</t>
    </r>
    <r>
      <rPr>
        <sz val="10"/>
        <rFont val="Times New Roman"/>
        <charset val="134"/>
      </rPr>
      <t>2</t>
    </r>
    <r>
      <rPr>
        <sz val="10"/>
        <rFont val="宋体"/>
        <charset val="134"/>
      </rPr>
      <t>号</t>
    </r>
    <r>
      <rPr>
        <sz val="10"/>
        <rFont val="Times New Roman"/>
        <charset val="134"/>
      </rPr>
      <t>7.25</t>
    </r>
    <r>
      <rPr>
        <sz val="10"/>
        <rFont val="宋体"/>
        <charset val="134"/>
      </rPr>
      <t>千瓦分布式光伏发电项目</t>
    </r>
  </si>
  <si>
    <t>陈长棉</t>
  </si>
  <si>
    <r>
      <rPr>
        <sz val="10"/>
        <rFont val="宋体"/>
        <charset val="134"/>
      </rPr>
      <t>陈长棉广东省佛山市顺德区乐从镇新隆村委会先德西街</t>
    </r>
    <r>
      <rPr>
        <sz val="10"/>
        <rFont val="Times New Roman"/>
        <charset val="134"/>
      </rPr>
      <t>1</t>
    </r>
    <r>
      <rPr>
        <sz val="10"/>
        <rFont val="宋体"/>
        <charset val="134"/>
      </rPr>
      <t>号</t>
    </r>
    <r>
      <rPr>
        <sz val="10"/>
        <rFont val="Times New Roman"/>
        <charset val="134"/>
      </rPr>
      <t>17.98</t>
    </r>
    <r>
      <rPr>
        <sz val="10"/>
        <rFont val="宋体"/>
        <charset val="134"/>
      </rPr>
      <t>千瓦分布式光伏发电项目</t>
    </r>
  </si>
  <si>
    <t>陈艳萍</t>
  </si>
  <si>
    <r>
      <rPr>
        <sz val="10"/>
        <rFont val="宋体"/>
        <charset val="134"/>
      </rPr>
      <t>陈艳萍广东省佛山市顺德区乐从镇罗沙村委会罗地四巷</t>
    </r>
    <r>
      <rPr>
        <sz val="10"/>
        <rFont val="Times New Roman"/>
        <charset val="134"/>
      </rPr>
      <t>9</t>
    </r>
    <r>
      <rPr>
        <sz val="10"/>
        <rFont val="宋体"/>
        <charset val="134"/>
      </rPr>
      <t>号</t>
    </r>
    <r>
      <rPr>
        <sz val="10"/>
        <rFont val="Times New Roman"/>
        <charset val="134"/>
      </rPr>
      <t>5.7</t>
    </r>
    <r>
      <rPr>
        <sz val="10"/>
        <rFont val="宋体"/>
        <charset val="134"/>
      </rPr>
      <t>千瓦分布式光伏发电项目</t>
    </r>
  </si>
  <si>
    <t>周润佳</t>
  </si>
  <si>
    <r>
      <rPr>
        <sz val="10"/>
        <rFont val="宋体"/>
        <charset val="134"/>
      </rPr>
      <t>周润佳佛山市顺德区伦教街道办事处仕版村委会位阳二街</t>
    </r>
    <r>
      <rPr>
        <sz val="10"/>
        <rFont val="Times New Roman"/>
        <charset val="134"/>
      </rPr>
      <t>20</t>
    </r>
    <r>
      <rPr>
        <sz val="10"/>
        <rFont val="宋体"/>
        <charset val="134"/>
      </rPr>
      <t>号</t>
    </r>
    <r>
      <rPr>
        <sz val="10"/>
        <rFont val="Times New Roman"/>
        <charset val="134"/>
      </rPr>
      <t>13.5</t>
    </r>
    <r>
      <rPr>
        <sz val="10"/>
        <rFont val="宋体"/>
        <charset val="134"/>
      </rPr>
      <t>千瓦分布式光伏发电项目</t>
    </r>
  </si>
  <si>
    <t>余炳权</t>
  </si>
  <si>
    <r>
      <rPr>
        <sz val="10"/>
        <rFont val="宋体"/>
        <charset val="134"/>
      </rPr>
      <t>余炳权广东省佛山市顺德区容桂直街</t>
    </r>
    <r>
      <rPr>
        <sz val="10"/>
        <rFont val="Times New Roman"/>
        <charset val="134"/>
      </rPr>
      <t>56</t>
    </r>
    <r>
      <rPr>
        <sz val="10"/>
        <rFont val="宋体"/>
        <charset val="134"/>
      </rPr>
      <t>号</t>
    </r>
    <r>
      <rPr>
        <sz val="10"/>
        <rFont val="Times New Roman"/>
        <charset val="134"/>
      </rPr>
      <t>9.97</t>
    </r>
    <r>
      <rPr>
        <sz val="10"/>
        <rFont val="宋体"/>
        <charset val="134"/>
      </rPr>
      <t>千瓦分布式光伏发电项目</t>
    </r>
  </si>
  <si>
    <t>胡景霖</t>
  </si>
  <si>
    <r>
      <rPr>
        <sz val="10"/>
        <rFont val="宋体"/>
        <charset val="134"/>
      </rPr>
      <t>胡景霖龙江镇左滩村民委员会龙应大道二街</t>
    </r>
    <r>
      <rPr>
        <sz val="10"/>
        <rFont val="Times New Roman"/>
        <charset val="134"/>
      </rPr>
      <t>11</t>
    </r>
    <r>
      <rPr>
        <sz val="10"/>
        <rFont val="宋体"/>
        <charset val="134"/>
      </rPr>
      <t>号</t>
    </r>
    <r>
      <rPr>
        <sz val="10"/>
        <rFont val="Times New Roman"/>
        <charset val="134"/>
      </rPr>
      <t>17.4</t>
    </r>
    <r>
      <rPr>
        <sz val="10"/>
        <rFont val="宋体"/>
        <charset val="134"/>
      </rPr>
      <t>千瓦分布式光伏发电项目</t>
    </r>
  </si>
  <si>
    <t>黄永文</t>
  </si>
  <si>
    <r>
      <rPr>
        <sz val="10"/>
        <rFont val="宋体"/>
        <charset val="134"/>
      </rPr>
      <t>黄永文龙江镇龙江社区居民委员会高滘新街</t>
    </r>
    <r>
      <rPr>
        <sz val="10"/>
        <rFont val="Times New Roman"/>
        <charset val="134"/>
      </rPr>
      <t>18</t>
    </r>
    <r>
      <rPr>
        <sz val="10"/>
        <rFont val="宋体"/>
        <charset val="134"/>
      </rPr>
      <t>号</t>
    </r>
    <r>
      <rPr>
        <sz val="10"/>
        <rFont val="Times New Roman"/>
        <charset val="134"/>
      </rPr>
      <t>20</t>
    </r>
    <r>
      <rPr>
        <sz val="10"/>
        <rFont val="宋体"/>
        <charset val="134"/>
      </rPr>
      <t>千瓦分布式光伏发电项目</t>
    </r>
  </si>
  <si>
    <t>邓祥锋</t>
  </si>
  <si>
    <r>
      <rPr>
        <sz val="10"/>
        <rFont val="宋体"/>
        <charset val="134"/>
      </rPr>
      <t>邓祥锋龙江镇东涌居委会坦东新村</t>
    </r>
    <r>
      <rPr>
        <sz val="10"/>
        <rFont val="Times New Roman"/>
        <charset val="134"/>
      </rPr>
      <t>A</t>
    </r>
    <r>
      <rPr>
        <sz val="10"/>
        <rFont val="宋体"/>
        <charset val="134"/>
      </rPr>
      <t>区</t>
    </r>
    <r>
      <rPr>
        <sz val="10"/>
        <rFont val="Times New Roman"/>
        <charset val="134"/>
      </rPr>
      <t>51</t>
    </r>
    <r>
      <rPr>
        <sz val="10"/>
        <rFont val="宋体"/>
        <charset val="134"/>
      </rPr>
      <t>号</t>
    </r>
    <r>
      <rPr>
        <sz val="10"/>
        <rFont val="Times New Roman"/>
        <charset val="134"/>
      </rPr>
      <t>14.1</t>
    </r>
    <r>
      <rPr>
        <sz val="10"/>
        <rFont val="宋体"/>
        <charset val="134"/>
      </rPr>
      <t>千瓦分布式光伏发电项目</t>
    </r>
  </si>
  <si>
    <t>钟伴林</t>
  </si>
  <si>
    <r>
      <rPr>
        <sz val="10"/>
        <rFont val="宋体"/>
        <charset val="134"/>
      </rPr>
      <t>钟伴林佛山市顺德区勒流街道南水村委会南兴中路十九街三巷</t>
    </r>
    <r>
      <rPr>
        <sz val="10"/>
        <rFont val="Times New Roman"/>
        <charset val="134"/>
      </rPr>
      <t>4</t>
    </r>
    <r>
      <rPr>
        <sz val="10"/>
        <rFont val="宋体"/>
        <charset val="134"/>
      </rPr>
      <t>号</t>
    </r>
    <r>
      <rPr>
        <sz val="10"/>
        <rFont val="Times New Roman"/>
        <charset val="134"/>
      </rPr>
      <t>14.31</t>
    </r>
    <r>
      <rPr>
        <sz val="10"/>
        <rFont val="宋体"/>
        <charset val="134"/>
      </rPr>
      <t>千瓦分布式光伏发电项目</t>
    </r>
  </si>
  <si>
    <t>岑惠红</t>
  </si>
  <si>
    <r>
      <rPr>
        <sz val="10"/>
        <rFont val="宋体"/>
        <charset val="134"/>
      </rPr>
      <t>岑惠红广东省佛山市顺德区乐从镇乐从居委会莲塘二路东十六巷</t>
    </r>
    <r>
      <rPr>
        <sz val="10"/>
        <rFont val="Times New Roman"/>
        <charset val="134"/>
      </rPr>
      <t>8</t>
    </r>
    <r>
      <rPr>
        <sz val="10"/>
        <rFont val="宋体"/>
        <charset val="134"/>
      </rPr>
      <t>号</t>
    </r>
    <r>
      <rPr>
        <sz val="10"/>
        <rFont val="Times New Roman"/>
        <charset val="134"/>
      </rPr>
      <t>6.6</t>
    </r>
    <r>
      <rPr>
        <sz val="10"/>
        <rFont val="宋体"/>
        <charset val="134"/>
      </rPr>
      <t>千瓦分布式光伏发电项目</t>
    </r>
  </si>
  <si>
    <t>刘健辉</t>
  </si>
  <si>
    <r>
      <rPr>
        <sz val="10"/>
        <rFont val="宋体"/>
        <charset val="134"/>
      </rPr>
      <t>刘健辉龙江镇东涌社区居民委员会涌口大道汇丰里</t>
    </r>
    <r>
      <rPr>
        <sz val="10"/>
        <rFont val="Times New Roman"/>
        <charset val="134"/>
      </rPr>
      <t>3</t>
    </r>
    <r>
      <rPr>
        <sz val="10"/>
        <rFont val="宋体"/>
        <charset val="134"/>
      </rPr>
      <t>号</t>
    </r>
    <r>
      <rPr>
        <sz val="10"/>
        <rFont val="Times New Roman"/>
        <charset val="134"/>
      </rPr>
      <t>14.4</t>
    </r>
    <r>
      <rPr>
        <sz val="10"/>
        <rFont val="宋体"/>
        <charset val="134"/>
      </rPr>
      <t>千瓦分布式光伏发电项目</t>
    </r>
  </si>
  <si>
    <t>黄永富</t>
  </si>
  <si>
    <r>
      <rPr>
        <sz val="10"/>
        <rFont val="宋体"/>
        <charset val="134"/>
      </rPr>
      <t>黄永富龙江镇龙江社区居民委员会高滘新街</t>
    </r>
    <r>
      <rPr>
        <sz val="10"/>
        <rFont val="Times New Roman"/>
        <charset val="134"/>
      </rPr>
      <t>20</t>
    </r>
    <r>
      <rPr>
        <sz val="10"/>
        <rFont val="宋体"/>
        <charset val="134"/>
      </rPr>
      <t>号</t>
    </r>
    <r>
      <rPr>
        <sz val="10"/>
        <rFont val="Times New Roman"/>
        <charset val="134"/>
      </rPr>
      <t>16.52</t>
    </r>
    <r>
      <rPr>
        <sz val="10"/>
        <rFont val="宋体"/>
        <charset val="134"/>
      </rPr>
      <t>千瓦分布式光伏发电项目</t>
    </r>
  </si>
  <si>
    <t>张传永</t>
  </si>
  <si>
    <r>
      <rPr>
        <sz val="10"/>
        <rFont val="宋体"/>
        <charset val="134"/>
      </rPr>
      <t>张传永龙江镇龙江社区居民委员会儒林大街凤鸣里三巷</t>
    </r>
    <r>
      <rPr>
        <sz val="10"/>
        <rFont val="Times New Roman"/>
        <charset val="134"/>
      </rPr>
      <t>1</t>
    </r>
    <r>
      <rPr>
        <sz val="10"/>
        <rFont val="宋体"/>
        <charset val="134"/>
      </rPr>
      <t>号</t>
    </r>
    <r>
      <rPr>
        <sz val="10"/>
        <rFont val="Times New Roman"/>
        <charset val="134"/>
      </rPr>
      <t>10.2</t>
    </r>
    <r>
      <rPr>
        <sz val="10"/>
        <rFont val="宋体"/>
        <charset val="134"/>
      </rPr>
      <t>千瓦分布式光伏发电项目</t>
    </r>
  </si>
  <si>
    <t>仇培坤</t>
  </si>
  <si>
    <r>
      <rPr>
        <sz val="10"/>
        <rFont val="宋体"/>
        <charset val="134"/>
      </rPr>
      <t>仇培坤佛山市顺德区陈村镇石洲村委会平康花苑</t>
    </r>
    <r>
      <rPr>
        <sz val="10"/>
        <rFont val="Times New Roman"/>
        <charset val="134"/>
      </rPr>
      <t>1</t>
    </r>
    <r>
      <rPr>
        <sz val="10"/>
        <rFont val="宋体"/>
        <charset val="134"/>
      </rPr>
      <t>路</t>
    </r>
    <r>
      <rPr>
        <sz val="10"/>
        <rFont val="Times New Roman"/>
        <charset val="134"/>
      </rPr>
      <t>11</t>
    </r>
    <r>
      <rPr>
        <sz val="10"/>
        <rFont val="宋体"/>
        <charset val="134"/>
      </rPr>
      <t>号</t>
    </r>
    <r>
      <rPr>
        <sz val="10"/>
        <rFont val="Times New Roman"/>
        <charset val="134"/>
      </rPr>
      <t>18.81</t>
    </r>
    <r>
      <rPr>
        <sz val="10"/>
        <rFont val="宋体"/>
        <charset val="134"/>
      </rPr>
      <t>千瓦分布式光伏发电项目</t>
    </r>
  </si>
  <si>
    <t>冼伟发</t>
  </si>
  <si>
    <r>
      <rPr>
        <sz val="10"/>
        <rFont val="宋体"/>
        <charset val="134"/>
      </rPr>
      <t>冼伟发广东省佛山市顺德区乐从镇大罗村委会冼家坊进士里三巷</t>
    </r>
    <r>
      <rPr>
        <sz val="10"/>
        <rFont val="Times New Roman"/>
        <charset val="134"/>
      </rPr>
      <t>14</t>
    </r>
    <r>
      <rPr>
        <sz val="10"/>
        <rFont val="宋体"/>
        <charset val="134"/>
      </rPr>
      <t>号</t>
    </r>
    <r>
      <rPr>
        <sz val="10"/>
        <rFont val="Times New Roman"/>
        <charset val="134"/>
      </rPr>
      <t>11.4</t>
    </r>
    <r>
      <rPr>
        <sz val="10"/>
        <rFont val="宋体"/>
        <charset val="134"/>
      </rPr>
      <t>千瓦分布式光伏发电项目</t>
    </r>
  </si>
  <si>
    <t>岑锐东</t>
  </si>
  <si>
    <r>
      <rPr>
        <sz val="10"/>
        <rFont val="宋体"/>
        <charset val="134"/>
      </rPr>
      <t>岑锐东广东省佛山市顺德区乐从镇葛岸村南区大挞沙</t>
    </r>
    <r>
      <rPr>
        <sz val="10"/>
        <rFont val="Times New Roman"/>
        <charset val="134"/>
      </rPr>
      <t>10</t>
    </r>
    <r>
      <rPr>
        <sz val="10"/>
        <rFont val="宋体"/>
        <charset val="134"/>
      </rPr>
      <t>号</t>
    </r>
    <r>
      <rPr>
        <sz val="10"/>
        <rFont val="Times New Roman"/>
        <charset val="134"/>
      </rPr>
      <t>10.44</t>
    </r>
    <r>
      <rPr>
        <sz val="10"/>
        <rFont val="宋体"/>
        <charset val="134"/>
      </rPr>
      <t>千瓦分布式光伏发电项目</t>
    </r>
  </si>
  <si>
    <t>陈铭津</t>
  </si>
  <si>
    <r>
      <rPr>
        <sz val="10"/>
        <rFont val="宋体"/>
        <charset val="134"/>
      </rPr>
      <t>陈铭津广东省佛山市顺德区乐从镇新隆村委会金钗街三巷</t>
    </r>
    <r>
      <rPr>
        <sz val="10"/>
        <rFont val="Times New Roman"/>
        <charset val="134"/>
      </rPr>
      <t>8</t>
    </r>
    <r>
      <rPr>
        <sz val="10"/>
        <rFont val="宋体"/>
        <charset val="134"/>
      </rPr>
      <t>号</t>
    </r>
    <r>
      <rPr>
        <sz val="10"/>
        <rFont val="Times New Roman"/>
        <charset val="134"/>
      </rPr>
      <t>14.53</t>
    </r>
    <r>
      <rPr>
        <sz val="10"/>
        <rFont val="宋体"/>
        <charset val="134"/>
      </rPr>
      <t>千瓦分布式光伏发电项目</t>
    </r>
  </si>
  <si>
    <t>吴兆璋</t>
  </si>
  <si>
    <r>
      <rPr>
        <sz val="10"/>
        <rFont val="宋体"/>
        <charset val="134"/>
      </rPr>
      <t>吴兆璋佛山市顺德区桑麻村委会吴道南行中心巷</t>
    </r>
    <r>
      <rPr>
        <sz val="10"/>
        <rFont val="Times New Roman"/>
        <charset val="134"/>
      </rPr>
      <t>2</t>
    </r>
    <r>
      <rPr>
        <sz val="10"/>
        <rFont val="宋体"/>
        <charset val="134"/>
      </rPr>
      <t>号</t>
    </r>
    <r>
      <rPr>
        <sz val="10"/>
        <rFont val="Times New Roman"/>
        <charset val="134"/>
      </rPr>
      <t>9.69</t>
    </r>
    <r>
      <rPr>
        <sz val="10"/>
        <rFont val="宋体"/>
        <charset val="134"/>
      </rPr>
      <t>千瓦分布式光伏发电项目</t>
    </r>
  </si>
  <si>
    <t>冼汝调</t>
  </si>
  <si>
    <r>
      <rPr>
        <sz val="10"/>
        <rFont val="宋体"/>
        <charset val="134"/>
      </rPr>
      <t>冼汝调广东省佛山市顺德区乐从镇罗沙村委会忠信五巷</t>
    </r>
    <r>
      <rPr>
        <sz val="10"/>
        <rFont val="Times New Roman"/>
        <charset val="134"/>
      </rPr>
      <t>2</t>
    </r>
    <r>
      <rPr>
        <sz val="10"/>
        <rFont val="宋体"/>
        <charset val="134"/>
      </rPr>
      <t>号</t>
    </r>
    <r>
      <rPr>
        <sz val="10"/>
        <rFont val="Times New Roman"/>
        <charset val="134"/>
      </rPr>
      <t>12.6</t>
    </r>
    <r>
      <rPr>
        <sz val="10"/>
        <rFont val="宋体"/>
        <charset val="134"/>
      </rPr>
      <t>千瓦分布式光伏发电项目</t>
    </r>
  </si>
  <si>
    <t>卢志敏</t>
  </si>
  <si>
    <r>
      <rPr>
        <sz val="10"/>
        <rFont val="宋体"/>
        <charset val="134"/>
      </rPr>
      <t>卢志敏佛山市顺德区勒流街道勒流居委会南田路一巷</t>
    </r>
    <r>
      <rPr>
        <sz val="10"/>
        <rFont val="Times New Roman"/>
        <charset val="134"/>
      </rPr>
      <t>5</t>
    </r>
    <r>
      <rPr>
        <sz val="10"/>
        <rFont val="宋体"/>
        <charset val="134"/>
      </rPr>
      <t>号</t>
    </r>
    <r>
      <rPr>
        <sz val="10"/>
        <rFont val="Times New Roman"/>
        <charset val="134"/>
      </rPr>
      <t>10.26</t>
    </r>
    <r>
      <rPr>
        <sz val="10"/>
        <rFont val="宋体"/>
        <charset val="134"/>
      </rPr>
      <t>千瓦分布式光伏发电项目</t>
    </r>
  </si>
  <si>
    <t>卢润明</t>
  </si>
  <si>
    <r>
      <rPr>
        <sz val="10"/>
        <rFont val="宋体"/>
        <charset val="134"/>
      </rPr>
      <t>卢润明龙江镇龙江社区居民委员会高滘路南街</t>
    </r>
    <r>
      <rPr>
        <sz val="10"/>
        <rFont val="Times New Roman"/>
        <charset val="134"/>
      </rPr>
      <t>19</t>
    </r>
    <r>
      <rPr>
        <sz val="10"/>
        <rFont val="宋体"/>
        <charset val="134"/>
      </rPr>
      <t>号</t>
    </r>
    <r>
      <rPr>
        <sz val="10"/>
        <rFont val="Times New Roman"/>
        <charset val="134"/>
      </rPr>
      <t>14.21</t>
    </r>
    <r>
      <rPr>
        <sz val="10"/>
        <rFont val="宋体"/>
        <charset val="134"/>
      </rPr>
      <t>千瓦分布式光伏发电项目</t>
    </r>
  </si>
  <si>
    <t>陈润礼</t>
  </si>
  <si>
    <r>
      <rPr>
        <sz val="10"/>
        <rFont val="宋体"/>
        <charset val="134"/>
      </rPr>
      <t>陈润礼广东省佛山市顺德区乐从镇沙滘社区居民委员会西村低地大街五巷</t>
    </r>
    <r>
      <rPr>
        <sz val="10"/>
        <rFont val="Times New Roman"/>
        <charset val="134"/>
      </rPr>
      <t>1</t>
    </r>
    <r>
      <rPr>
        <sz val="10"/>
        <rFont val="宋体"/>
        <charset val="134"/>
      </rPr>
      <t>号</t>
    </r>
    <r>
      <rPr>
        <sz val="10"/>
        <rFont val="Times New Roman"/>
        <charset val="134"/>
      </rPr>
      <t>15.9</t>
    </r>
    <r>
      <rPr>
        <sz val="10"/>
        <rFont val="宋体"/>
        <charset val="134"/>
      </rPr>
      <t>千瓦分布式光伏发电项目</t>
    </r>
  </si>
  <si>
    <t>梁超英</t>
  </si>
  <si>
    <r>
      <rPr>
        <sz val="10"/>
        <rFont val="宋体"/>
        <charset val="134"/>
      </rPr>
      <t>梁超英广东省佛山市顺德区乐从镇新隆村委会松园新街六巷</t>
    </r>
    <r>
      <rPr>
        <sz val="10"/>
        <rFont val="Times New Roman"/>
        <charset val="134"/>
      </rPr>
      <t>19</t>
    </r>
    <r>
      <rPr>
        <sz val="10"/>
        <rFont val="宋体"/>
        <charset val="134"/>
      </rPr>
      <t>号</t>
    </r>
    <r>
      <rPr>
        <sz val="10"/>
        <rFont val="Times New Roman"/>
        <charset val="134"/>
      </rPr>
      <t>21.6</t>
    </r>
    <r>
      <rPr>
        <sz val="10"/>
        <rFont val="宋体"/>
        <charset val="134"/>
      </rPr>
      <t>千瓦分布式光伏发电项目</t>
    </r>
  </si>
  <si>
    <t>周婉君</t>
  </si>
  <si>
    <r>
      <rPr>
        <sz val="10"/>
        <rFont val="宋体"/>
        <charset val="134"/>
      </rPr>
      <t>周婉君佛山市顺德区伦教街道办事处羊额村委会合隆路五巷</t>
    </r>
    <r>
      <rPr>
        <sz val="10"/>
        <rFont val="Times New Roman"/>
        <charset val="134"/>
      </rPr>
      <t>1</t>
    </r>
    <r>
      <rPr>
        <sz val="10"/>
        <rFont val="宋体"/>
        <charset val="134"/>
      </rPr>
      <t>号</t>
    </r>
    <r>
      <rPr>
        <sz val="10"/>
        <rFont val="Times New Roman"/>
        <charset val="134"/>
      </rPr>
      <t>12.54</t>
    </r>
    <r>
      <rPr>
        <sz val="10"/>
        <rFont val="宋体"/>
        <charset val="134"/>
      </rPr>
      <t>千瓦分布式光伏发电项目</t>
    </r>
  </si>
  <si>
    <t>吴丽冰</t>
  </si>
  <si>
    <r>
      <rPr>
        <sz val="10"/>
        <rFont val="宋体"/>
        <charset val="134"/>
      </rPr>
      <t>吴丽冰佛山市顺德区勒流街道江义村委会南社直街三巷</t>
    </r>
    <r>
      <rPr>
        <sz val="10"/>
        <rFont val="Times New Roman"/>
        <charset val="134"/>
      </rPr>
      <t>2</t>
    </r>
    <r>
      <rPr>
        <sz val="10"/>
        <rFont val="宋体"/>
        <charset val="134"/>
      </rPr>
      <t>号</t>
    </r>
    <r>
      <rPr>
        <sz val="10"/>
        <rFont val="Times New Roman"/>
        <charset val="134"/>
      </rPr>
      <t>7.83</t>
    </r>
    <r>
      <rPr>
        <sz val="10"/>
        <rFont val="宋体"/>
        <charset val="134"/>
      </rPr>
      <t>千瓦分布式光伏发电项目</t>
    </r>
  </si>
  <si>
    <t>陈活生</t>
  </si>
  <si>
    <r>
      <rPr>
        <sz val="10"/>
        <rFont val="宋体"/>
        <charset val="134"/>
      </rPr>
      <t>陈活生广东省佛山市顺德区乐从镇新隆村委会永安街三巷</t>
    </r>
    <r>
      <rPr>
        <sz val="10"/>
        <rFont val="Times New Roman"/>
        <charset val="134"/>
      </rPr>
      <t>2</t>
    </r>
    <r>
      <rPr>
        <sz val="10"/>
        <rFont val="宋体"/>
        <charset val="134"/>
      </rPr>
      <t>号</t>
    </r>
    <r>
      <rPr>
        <sz val="10"/>
        <rFont val="Times New Roman"/>
        <charset val="134"/>
      </rPr>
      <t>3</t>
    </r>
    <r>
      <rPr>
        <sz val="10"/>
        <rFont val="宋体"/>
        <charset val="134"/>
      </rPr>
      <t>千瓦分布式光伏发电项目</t>
    </r>
  </si>
  <si>
    <t>麦永和</t>
  </si>
  <si>
    <r>
      <rPr>
        <sz val="10"/>
        <rFont val="宋体"/>
        <charset val="134"/>
      </rPr>
      <t>麦永和佛山市顺德区勒流街道勒北村委会善乐东九巷</t>
    </r>
    <r>
      <rPr>
        <sz val="10"/>
        <rFont val="Times New Roman"/>
        <charset val="134"/>
      </rPr>
      <t>1</t>
    </r>
    <r>
      <rPr>
        <sz val="10"/>
        <rFont val="宋体"/>
        <charset val="134"/>
      </rPr>
      <t>号</t>
    </r>
    <r>
      <rPr>
        <sz val="10"/>
        <rFont val="Times New Roman"/>
        <charset val="134"/>
      </rPr>
      <t>10.5</t>
    </r>
    <r>
      <rPr>
        <sz val="10"/>
        <rFont val="宋体"/>
        <charset val="134"/>
      </rPr>
      <t>千瓦分布式光伏发电项目</t>
    </r>
  </si>
  <si>
    <t>黎日鑑</t>
  </si>
  <si>
    <r>
      <rPr>
        <sz val="10"/>
        <rFont val="宋体"/>
        <charset val="134"/>
      </rPr>
      <t>黎日鑑龙江镇排沙社区居民委员会安常路</t>
    </r>
    <r>
      <rPr>
        <sz val="10"/>
        <rFont val="Times New Roman"/>
        <charset val="134"/>
      </rPr>
      <t>3</t>
    </r>
    <r>
      <rPr>
        <sz val="10"/>
        <rFont val="宋体"/>
        <charset val="134"/>
      </rPr>
      <t>号</t>
    </r>
    <r>
      <rPr>
        <sz val="10"/>
        <rFont val="Times New Roman"/>
        <charset val="134"/>
      </rPr>
      <t>13.68</t>
    </r>
    <r>
      <rPr>
        <sz val="10"/>
        <rFont val="宋体"/>
        <charset val="134"/>
      </rPr>
      <t>千瓦分布式光伏发电项目</t>
    </r>
  </si>
  <si>
    <t>霍胜长</t>
  </si>
  <si>
    <r>
      <rPr>
        <sz val="10"/>
        <rFont val="宋体"/>
        <charset val="134"/>
      </rPr>
      <t>霍胜长广东省佛山市顺德区乐从镇良教村村委会理教莲桂坊一巷</t>
    </r>
    <r>
      <rPr>
        <sz val="10"/>
        <rFont val="Times New Roman"/>
        <charset val="134"/>
      </rPr>
      <t>2</t>
    </r>
    <r>
      <rPr>
        <sz val="10"/>
        <rFont val="宋体"/>
        <charset val="134"/>
      </rPr>
      <t>号</t>
    </r>
    <r>
      <rPr>
        <sz val="10"/>
        <rFont val="Times New Roman"/>
        <charset val="134"/>
      </rPr>
      <t>10.44</t>
    </r>
    <r>
      <rPr>
        <sz val="10"/>
        <rFont val="宋体"/>
        <charset val="134"/>
      </rPr>
      <t>千瓦分布式光伏发电项目</t>
    </r>
  </si>
  <si>
    <t>曾乐贤</t>
  </si>
  <si>
    <r>
      <rPr>
        <sz val="10"/>
        <rFont val="宋体"/>
        <charset val="134"/>
      </rPr>
      <t>曾乐贤佛山市顺德区伦教街道荔村东街路东苑街</t>
    </r>
    <r>
      <rPr>
        <sz val="10"/>
        <rFont val="Times New Roman"/>
        <charset val="134"/>
      </rPr>
      <t>115</t>
    </r>
    <r>
      <rPr>
        <sz val="10"/>
        <rFont val="宋体"/>
        <charset val="134"/>
      </rPr>
      <t>号</t>
    </r>
    <r>
      <rPr>
        <sz val="10"/>
        <rFont val="Times New Roman"/>
        <charset val="134"/>
      </rPr>
      <t>18.24</t>
    </r>
    <r>
      <rPr>
        <sz val="10"/>
        <rFont val="宋体"/>
        <charset val="134"/>
      </rPr>
      <t>千瓦分布式光伏发电项目</t>
    </r>
  </si>
  <si>
    <t>黎毅屏</t>
  </si>
  <si>
    <r>
      <rPr>
        <sz val="10"/>
        <rFont val="宋体"/>
        <charset val="134"/>
      </rPr>
      <t>黎毅屏广东省佛山市顺德区乐从镇新隆村委会街边街钟灵八巷</t>
    </r>
    <r>
      <rPr>
        <sz val="10"/>
        <rFont val="Times New Roman"/>
        <charset val="134"/>
      </rPr>
      <t>4</t>
    </r>
    <r>
      <rPr>
        <sz val="10"/>
        <rFont val="宋体"/>
        <charset val="134"/>
      </rPr>
      <t>号</t>
    </r>
    <r>
      <rPr>
        <sz val="10"/>
        <rFont val="Times New Roman"/>
        <charset val="134"/>
      </rPr>
      <t>10.4</t>
    </r>
    <r>
      <rPr>
        <sz val="10"/>
        <rFont val="宋体"/>
        <charset val="134"/>
      </rPr>
      <t>千瓦分布式光伏发电项目</t>
    </r>
  </si>
  <si>
    <t>黄浩湛</t>
  </si>
  <si>
    <r>
      <rPr>
        <sz val="10"/>
        <rFont val="宋体"/>
        <charset val="134"/>
      </rPr>
      <t>黄浩湛佛山市顺德区陈村镇庄头村委会大岳</t>
    </r>
    <r>
      <rPr>
        <sz val="10"/>
        <rFont val="Times New Roman"/>
        <charset val="134"/>
      </rPr>
      <t>618</t>
    </r>
    <r>
      <rPr>
        <sz val="10"/>
        <rFont val="宋体"/>
        <charset val="134"/>
      </rPr>
      <t>路</t>
    </r>
    <r>
      <rPr>
        <sz val="10"/>
        <rFont val="Times New Roman"/>
        <charset val="134"/>
      </rPr>
      <t>3</t>
    </r>
    <r>
      <rPr>
        <sz val="10"/>
        <rFont val="宋体"/>
        <charset val="134"/>
      </rPr>
      <t>号</t>
    </r>
    <r>
      <rPr>
        <sz val="10"/>
        <rFont val="Times New Roman"/>
        <charset val="134"/>
      </rPr>
      <t>13.2</t>
    </r>
    <r>
      <rPr>
        <sz val="10"/>
        <rFont val="宋体"/>
        <charset val="134"/>
      </rPr>
      <t>千瓦分布式光伏发电项目</t>
    </r>
  </si>
  <si>
    <t>邓苇民</t>
  </si>
  <si>
    <r>
      <rPr>
        <sz val="10"/>
        <rFont val="宋体"/>
        <charset val="134"/>
      </rPr>
      <t>邓苇民龙江镇南坑村民委员会南新路</t>
    </r>
    <r>
      <rPr>
        <sz val="10"/>
        <rFont val="Times New Roman"/>
        <charset val="134"/>
      </rPr>
      <t>29</t>
    </r>
    <r>
      <rPr>
        <sz val="10"/>
        <rFont val="宋体"/>
        <charset val="134"/>
      </rPr>
      <t>号</t>
    </r>
    <r>
      <rPr>
        <sz val="10"/>
        <rFont val="Times New Roman"/>
        <charset val="134"/>
      </rPr>
      <t>14.7</t>
    </r>
    <r>
      <rPr>
        <sz val="10"/>
        <rFont val="宋体"/>
        <charset val="134"/>
      </rPr>
      <t>千瓦分布式光伏发电项目</t>
    </r>
  </si>
  <si>
    <t>刘能和</t>
  </si>
  <si>
    <r>
      <rPr>
        <sz val="10"/>
        <rFont val="宋体"/>
        <charset val="134"/>
      </rPr>
      <t>刘能和龙江镇东涌社区居民委员会忠心新村</t>
    </r>
    <r>
      <rPr>
        <sz val="10"/>
        <rFont val="Times New Roman"/>
        <charset val="134"/>
      </rPr>
      <t>21</t>
    </r>
    <r>
      <rPr>
        <sz val="10"/>
        <rFont val="宋体"/>
        <charset val="134"/>
      </rPr>
      <t>号</t>
    </r>
    <r>
      <rPr>
        <sz val="10"/>
        <rFont val="Times New Roman"/>
        <charset val="134"/>
      </rPr>
      <t>11</t>
    </r>
    <r>
      <rPr>
        <sz val="10"/>
        <rFont val="宋体"/>
        <charset val="134"/>
      </rPr>
      <t>千瓦分布式光伏发电项目</t>
    </r>
  </si>
  <si>
    <t>刘政华</t>
  </si>
  <si>
    <r>
      <rPr>
        <sz val="10"/>
        <rFont val="宋体"/>
        <charset val="134"/>
      </rPr>
      <t>刘政华龙江镇东涌社区居民委员会十字街福隆里</t>
    </r>
    <r>
      <rPr>
        <sz val="10"/>
        <rFont val="Times New Roman"/>
        <charset val="134"/>
      </rPr>
      <t>12</t>
    </r>
    <r>
      <rPr>
        <sz val="10"/>
        <rFont val="宋体"/>
        <charset val="134"/>
      </rPr>
      <t>号</t>
    </r>
    <r>
      <rPr>
        <sz val="10"/>
        <rFont val="Times New Roman"/>
        <charset val="134"/>
      </rPr>
      <t>20</t>
    </r>
    <r>
      <rPr>
        <sz val="10"/>
        <rFont val="宋体"/>
        <charset val="134"/>
      </rPr>
      <t>千瓦分布式光伏发电项目</t>
    </r>
  </si>
  <si>
    <t>罗景云</t>
  </si>
  <si>
    <r>
      <rPr>
        <sz val="10"/>
        <rFont val="宋体"/>
        <charset val="134"/>
      </rPr>
      <t>罗景云顺德容桂小黄圃旗山路十街一巷</t>
    </r>
    <r>
      <rPr>
        <sz val="10"/>
        <rFont val="Times New Roman"/>
        <charset val="134"/>
      </rPr>
      <t>6</t>
    </r>
    <r>
      <rPr>
        <sz val="10"/>
        <rFont val="宋体"/>
        <charset val="134"/>
      </rPr>
      <t>号</t>
    </r>
    <r>
      <rPr>
        <sz val="10"/>
        <rFont val="Times New Roman"/>
        <charset val="134"/>
      </rPr>
      <t>6.84</t>
    </r>
    <r>
      <rPr>
        <sz val="10"/>
        <rFont val="宋体"/>
        <charset val="134"/>
      </rPr>
      <t>千瓦分布式光伏发电项目</t>
    </r>
  </si>
  <si>
    <t>黎俊林</t>
  </si>
  <si>
    <r>
      <rPr>
        <sz val="10"/>
        <rFont val="宋体"/>
        <charset val="134"/>
      </rPr>
      <t>黎俊林广东省佛山市顺德区乐从镇大罗村委会村心坊河北新街十巷</t>
    </r>
    <r>
      <rPr>
        <sz val="10"/>
        <rFont val="Times New Roman"/>
        <charset val="134"/>
      </rPr>
      <t>3</t>
    </r>
    <r>
      <rPr>
        <sz val="10"/>
        <rFont val="宋体"/>
        <charset val="134"/>
      </rPr>
      <t>号</t>
    </r>
    <r>
      <rPr>
        <sz val="10"/>
        <rFont val="Times New Roman"/>
        <charset val="134"/>
      </rPr>
      <t>20.23</t>
    </r>
    <r>
      <rPr>
        <sz val="10"/>
        <rFont val="宋体"/>
        <charset val="134"/>
      </rPr>
      <t>千瓦分布式光伏发电项目</t>
    </r>
  </si>
  <si>
    <t>刘敏和</t>
  </si>
  <si>
    <r>
      <rPr>
        <sz val="10"/>
        <rFont val="宋体"/>
        <charset val="134"/>
      </rPr>
      <t>刘敏和龙江镇东涌居委会涌口大道福源居</t>
    </r>
    <r>
      <rPr>
        <sz val="10"/>
        <rFont val="Times New Roman"/>
        <charset val="134"/>
      </rPr>
      <t>3</t>
    </r>
    <r>
      <rPr>
        <sz val="10"/>
        <rFont val="宋体"/>
        <charset val="134"/>
      </rPr>
      <t>号</t>
    </r>
    <r>
      <rPr>
        <sz val="10"/>
        <rFont val="Times New Roman"/>
        <charset val="134"/>
      </rPr>
      <t>10.6</t>
    </r>
    <r>
      <rPr>
        <sz val="10"/>
        <rFont val="宋体"/>
        <charset val="134"/>
      </rPr>
      <t>千瓦分布式光伏发电项目</t>
    </r>
  </si>
  <si>
    <t>袁维通</t>
  </si>
  <si>
    <r>
      <rPr>
        <sz val="10"/>
        <rFont val="宋体"/>
        <charset val="134"/>
      </rPr>
      <t>袁维通广东省佛山市顺德区乐从镇水藤村委会横涌区家六巷</t>
    </r>
    <r>
      <rPr>
        <sz val="10"/>
        <rFont val="Times New Roman"/>
        <charset val="134"/>
      </rPr>
      <t>10</t>
    </r>
    <r>
      <rPr>
        <sz val="10"/>
        <rFont val="宋体"/>
        <charset val="134"/>
      </rPr>
      <t>号</t>
    </r>
    <r>
      <rPr>
        <sz val="10"/>
        <rFont val="Times New Roman"/>
        <charset val="134"/>
      </rPr>
      <t>9.6</t>
    </r>
    <r>
      <rPr>
        <sz val="10"/>
        <rFont val="宋体"/>
        <charset val="134"/>
      </rPr>
      <t>千瓦分布式光伏发电项目</t>
    </r>
  </si>
  <si>
    <t>梁顺胜</t>
  </si>
  <si>
    <r>
      <rPr>
        <sz val="10"/>
        <rFont val="宋体"/>
        <charset val="134"/>
      </rPr>
      <t>梁顺胜佛山市顺德区勒流街道新城居委会政和南路四街二巷</t>
    </r>
    <r>
      <rPr>
        <sz val="10"/>
        <rFont val="Times New Roman"/>
        <charset val="134"/>
      </rPr>
      <t>7</t>
    </r>
    <r>
      <rPr>
        <sz val="10"/>
        <rFont val="宋体"/>
        <charset val="134"/>
      </rPr>
      <t>号</t>
    </r>
    <r>
      <rPr>
        <sz val="10"/>
        <rFont val="Times New Roman"/>
        <charset val="134"/>
      </rPr>
      <t>14.25</t>
    </r>
    <r>
      <rPr>
        <sz val="10"/>
        <rFont val="宋体"/>
        <charset val="134"/>
      </rPr>
      <t>千瓦分布式光伏发电项目</t>
    </r>
  </si>
  <si>
    <t>刘聪明</t>
  </si>
  <si>
    <r>
      <rPr>
        <sz val="10"/>
        <rFont val="宋体"/>
        <charset val="134"/>
      </rPr>
      <t>刘聪明龙江镇龙江社区居民委员会隔海福源路</t>
    </r>
    <r>
      <rPr>
        <sz val="10"/>
        <rFont val="Times New Roman"/>
        <charset val="134"/>
      </rPr>
      <t>3</t>
    </r>
    <r>
      <rPr>
        <sz val="10"/>
        <rFont val="宋体"/>
        <charset val="134"/>
      </rPr>
      <t>号</t>
    </r>
    <r>
      <rPr>
        <sz val="10"/>
        <rFont val="Times New Roman"/>
        <charset val="134"/>
      </rPr>
      <t>10.26</t>
    </r>
    <r>
      <rPr>
        <sz val="10"/>
        <rFont val="宋体"/>
        <charset val="134"/>
      </rPr>
      <t>千瓦分布式光伏发电项目</t>
    </r>
  </si>
  <si>
    <t>周志坚</t>
  </si>
  <si>
    <r>
      <rPr>
        <sz val="10"/>
        <rFont val="宋体"/>
        <charset val="134"/>
      </rPr>
      <t>周志坚佛山市顺德区陈村镇赤花社区居民委员会南田新村</t>
    </r>
    <r>
      <rPr>
        <sz val="10"/>
        <rFont val="Times New Roman"/>
        <charset val="134"/>
      </rPr>
      <t>7</t>
    </r>
    <r>
      <rPr>
        <sz val="10"/>
        <rFont val="宋体"/>
        <charset val="134"/>
      </rPr>
      <t>号</t>
    </r>
    <r>
      <rPr>
        <sz val="10"/>
        <rFont val="Times New Roman"/>
        <charset val="134"/>
      </rPr>
      <t>9.12</t>
    </r>
    <r>
      <rPr>
        <sz val="10"/>
        <rFont val="宋体"/>
        <charset val="134"/>
      </rPr>
      <t>千瓦分布式光伏发电项目</t>
    </r>
  </si>
  <si>
    <t>冯赞垣</t>
  </si>
  <si>
    <r>
      <rPr>
        <sz val="10"/>
        <rFont val="宋体"/>
        <charset val="134"/>
      </rPr>
      <t>冯赞垣佛山市顺德区陈村镇仙涌村委会大涌村大涌东一巷</t>
    </r>
    <r>
      <rPr>
        <sz val="10"/>
        <rFont val="Times New Roman"/>
        <charset val="134"/>
      </rPr>
      <t>4</t>
    </r>
    <r>
      <rPr>
        <sz val="10"/>
        <rFont val="宋体"/>
        <charset val="134"/>
      </rPr>
      <t>号</t>
    </r>
    <r>
      <rPr>
        <sz val="10"/>
        <rFont val="Times New Roman"/>
        <charset val="134"/>
      </rPr>
      <t>8.99</t>
    </r>
    <r>
      <rPr>
        <sz val="10"/>
        <rFont val="宋体"/>
        <charset val="134"/>
      </rPr>
      <t>千瓦分布式光伏发电项目</t>
    </r>
  </si>
  <si>
    <t>梁满庸</t>
  </si>
  <si>
    <r>
      <rPr>
        <sz val="10"/>
        <rFont val="宋体"/>
        <charset val="134"/>
      </rPr>
      <t>梁满庸佛山市顺德区杏坛镇杏龙路东村段杏龙新邨</t>
    </r>
    <r>
      <rPr>
        <sz val="10"/>
        <rFont val="Times New Roman"/>
        <charset val="134"/>
      </rPr>
      <t>14</t>
    </r>
    <r>
      <rPr>
        <sz val="10"/>
        <rFont val="宋体"/>
        <charset val="134"/>
      </rPr>
      <t>号</t>
    </r>
    <r>
      <rPr>
        <sz val="10"/>
        <rFont val="Times New Roman"/>
        <charset val="134"/>
      </rPr>
      <t>15.67</t>
    </r>
    <r>
      <rPr>
        <sz val="10"/>
        <rFont val="宋体"/>
        <charset val="134"/>
      </rPr>
      <t>千瓦分布式光伏发电项目</t>
    </r>
  </si>
  <si>
    <t>陈卓流</t>
  </si>
  <si>
    <r>
      <rPr>
        <sz val="10"/>
        <rFont val="宋体"/>
        <charset val="134"/>
      </rPr>
      <t>陈卓流广东省佛山市顺德区乐从镇沙滘西村沙元新区八巷</t>
    </r>
    <r>
      <rPr>
        <sz val="10"/>
        <rFont val="Times New Roman"/>
        <charset val="134"/>
      </rPr>
      <t>3</t>
    </r>
    <r>
      <rPr>
        <sz val="10"/>
        <rFont val="宋体"/>
        <charset val="134"/>
      </rPr>
      <t>号</t>
    </r>
    <r>
      <rPr>
        <sz val="10"/>
        <rFont val="Times New Roman"/>
        <charset val="134"/>
      </rPr>
      <t>16.24</t>
    </r>
    <r>
      <rPr>
        <sz val="10"/>
        <rFont val="宋体"/>
        <charset val="134"/>
      </rPr>
      <t>千瓦分布式光伏发电项目</t>
    </r>
  </si>
  <si>
    <t>张传恒</t>
  </si>
  <si>
    <r>
      <rPr>
        <sz val="10"/>
        <rFont val="宋体"/>
        <charset val="134"/>
      </rPr>
      <t>张传恒龙江镇西溪社区居民委员会沿江路金斗里</t>
    </r>
    <r>
      <rPr>
        <sz val="10"/>
        <rFont val="Times New Roman"/>
        <charset val="134"/>
      </rPr>
      <t>16</t>
    </r>
    <r>
      <rPr>
        <sz val="10"/>
        <rFont val="宋体"/>
        <charset val="134"/>
      </rPr>
      <t>号</t>
    </r>
    <r>
      <rPr>
        <sz val="10"/>
        <rFont val="Times New Roman"/>
        <charset val="134"/>
      </rPr>
      <t>15.39</t>
    </r>
    <r>
      <rPr>
        <sz val="10"/>
        <rFont val="宋体"/>
        <charset val="134"/>
      </rPr>
      <t>千瓦分布式光伏发电项目</t>
    </r>
  </si>
  <si>
    <t>张美连</t>
  </si>
  <si>
    <r>
      <rPr>
        <sz val="10"/>
        <rFont val="宋体"/>
        <charset val="134"/>
      </rPr>
      <t>张美连广东省佛山市顺德区容桂上佳市兴源路广榔巷</t>
    </r>
    <r>
      <rPr>
        <sz val="10"/>
        <rFont val="Times New Roman"/>
        <charset val="134"/>
      </rPr>
      <t>2</t>
    </r>
    <r>
      <rPr>
        <sz val="10"/>
        <rFont val="宋体"/>
        <charset val="134"/>
      </rPr>
      <t>号</t>
    </r>
    <r>
      <rPr>
        <sz val="10"/>
        <rFont val="Times New Roman"/>
        <charset val="134"/>
      </rPr>
      <t>11.31</t>
    </r>
    <r>
      <rPr>
        <sz val="10"/>
        <rFont val="宋体"/>
        <charset val="134"/>
      </rPr>
      <t>千瓦分布式光伏发电项目</t>
    </r>
  </si>
  <si>
    <t>洪国强</t>
  </si>
  <si>
    <r>
      <rPr>
        <sz val="10"/>
        <rFont val="宋体"/>
        <charset val="134"/>
      </rPr>
      <t>洪国强广东省佛山市顺德区乐从镇劳村壶天坊花园西街四巷</t>
    </r>
    <r>
      <rPr>
        <sz val="10"/>
        <rFont val="Times New Roman"/>
        <charset val="134"/>
      </rPr>
      <t>1</t>
    </r>
    <r>
      <rPr>
        <sz val="10"/>
        <rFont val="宋体"/>
        <charset val="134"/>
      </rPr>
      <t>、</t>
    </r>
    <r>
      <rPr>
        <sz val="10"/>
        <rFont val="Times New Roman"/>
        <charset val="134"/>
      </rPr>
      <t>2</t>
    </r>
    <r>
      <rPr>
        <sz val="10"/>
        <rFont val="宋体"/>
        <charset val="134"/>
      </rPr>
      <t>号</t>
    </r>
    <r>
      <rPr>
        <sz val="10"/>
        <rFont val="Times New Roman"/>
        <charset val="134"/>
      </rPr>
      <t>13.11</t>
    </r>
    <r>
      <rPr>
        <sz val="10"/>
        <rFont val="宋体"/>
        <charset val="134"/>
      </rPr>
      <t>千瓦分布式光伏发电项目</t>
    </r>
  </si>
  <si>
    <t>严秉圻</t>
  </si>
  <si>
    <r>
      <rPr>
        <sz val="10"/>
        <rFont val="宋体"/>
        <charset val="134"/>
      </rPr>
      <t>严秉圻广东省佛山市顺德区大良街道办事处云桂</t>
    </r>
    <r>
      <rPr>
        <sz val="10"/>
        <rFont val="Times New Roman"/>
        <charset val="134"/>
      </rPr>
      <t>5</t>
    </r>
    <r>
      <rPr>
        <sz val="10"/>
        <rFont val="宋体"/>
        <charset val="134"/>
      </rPr>
      <t>街</t>
    </r>
    <r>
      <rPr>
        <sz val="10"/>
        <rFont val="Times New Roman"/>
        <charset val="134"/>
      </rPr>
      <t>9</t>
    </r>
    <r>
      <rPr>
        <sz val="10"/>
        <rFont val="宋体"/>
        <charset val="134"/>
      </rPr>
      <t>巷</t>
    </r>
    <r>
      <rPr>
        <sz val="10"/>
        <rFont val="Times New Roman"/>
        <charset val="134"/>
      </rPr>
      <t>3</t>
    </r>
    <r>
      <rPr>
        <sz val="10"/>
        <rFont val="宋体"/>
        <charset val="134"/>
      </rPr>
      <t>号</t>
    </r>
    <r>
      <rPr>
        <sz val="10"/>
        <rFont val="Times New Roman"/>
        <charset val="134"/>
      </rPr>
      <t>10.44</t>
    </r>
    <r>
      <rPr>
        <sz val="10"/>
        <rFont val="宋体"/>
        <charset val="134"/>
      </rPr>
      <t>千瓦分布式光伏发电项目</t>
    </r>
  </si>
  <si>
    <t>何国锋</t>
  </si>
  <si>
    <r>
      <rPr>
        <sz val="10"/>
        <rFont val="宋体"/>
        <charset val="134"/>
      </rPr>
      <t>何国锋佛山市顺德区勒流街道黄连居委会镇南大街</t>
    </r>
    <r>
      <rPr>
        <sz val="10"/>
        <rFont val="Times New Roman"/>
        <charset val="134"/>
      </rPr>
      <t>32</t>
    </r>
    <r>
      <rPr>
        <sz val="10"/>
        <rFont val="宋体"/>
        <charset val="134"/>
      </rPr>
      <t>号</t>
    </r>
    <r>
      <rPr>
        <sz val="10"/>
        <rFont val="Times New Roman"/>
        <charset val="134"/>
      </rPr>
      <t>10.83</t>
    </r>
    <r>
      <rPr>
        <sz val="10"/>
        <rFont val="宋体"/>
        <charset val="134"/>
      </rPr>
      <t>千瓦分布式光伏发电项目</t>
    </r>
  </si>
  <si>
    <t>仇铨林</t>
  </si>
  <si>
    <r>
      <rPr>
        <sz val="10"/>
        <rFont val="宋体"/>
        <charset val="134"/>
      </rPr>
      <t>仇铨林广东省佛山市顺德区陈村镇石洲村委会隔基坊二巷</t>
    </r>
    <r>
      <rPr>
        <sz val="10"/>
        <rFont val="Times New Roman"/>
        <charset val="134"/>
      </rPr>
      <t>2</t>
    </r>
    <r>
      <rPr>
        <sz val="10"/>
        <rFont val="宋体"/>
        <charset val="134"/>
      </rPr>
      <t>号</t>
    </r>
    <r>
      <rPr>
        <sz val="10"/>
        <rFont val="Times New Roman"/>
        <charset val="134"/>
      </rPr>
      <t>15.37</t>
    </r>
    <r>
      <rPr>
        <sz val="10"/>
        <rFont val="宋体"/>
        <charset val="134"/>
      </rPr>
      <t>千瓦分布式光伏发电项目</t>
    </r>
  </si>
  <si>
    <t>何启文</t>
  </si>
  <si>
    <r>
      <rPr>
        <sz val="10"/>
        <rFont val="宋体"/>
        <charset val="134"/>
      </rPr>
      <t>何启文佛山市顺德区伦教街道办事处新塘村委会新景路</t>
    </r>
    <r>
      <rPr>
        <sz val="10"/>
        <rFont val="Times New Roman"/>
        <charset val="134"/>
      </rPr>
      <t>37</t>
    </r>
    <r>
      <rPr>
        <sz val="10"/>
        <rFont val="宋体"/>
        <charset val="134"/>
      </rPr>
      <t>号之一</t>
    </r>
    <r>
      <rPr>
        <sz val="10"/>
        <rFont val="Times New Roman"/>
        <charset val="134"/>
      </rPr>
      <t>19.95</t>
    </r>
    <r>
      <rPr>
        <sz val="10"/>
        <rFont val="宋体"/>
        <charset val="134"/>
      </rPr>
      <t>千瓦分布式光伏发电项目</t>
    </r>
  </si>
  <si>
    <t>黄希球</t>
  </si>
  <si>
    <r>
      <rPr>
        <sz val="10"/>
        <rFont val="宋体"/>
        <charset val="134"/>
      </rPr>
      <t>黄希球佛山市顺德区杏坛镇右滩村委会新街路元山坊三巷</t>
    </r>
    <r>
      <rPr>
        <sz val="10"/>
        <rFont val="Times New Roman"/>
        <charset val="134"/>
      </rPr>
      <t>2</t>
    </r>
    <r>
      <rPr>
        <sz val="10"/>
        <rFont val="宋体"/>
        <charset val="134"/>
      </rPr>
      <t>号</t>
    </r>
    <r>
      <rPr>
        <sz val="10"/>
        <rFont val="Times New Roman"/>
        <charset val="134"/>
      </rPr>
      <t>17.4</t>
    </r>
    <r>
      <rPr>
        <sz val="10"/>
        <rFont val="宋体"/>
        <charset val="134"/>
      </rPr>
      <t>千瓦分布式光伏发电项目</t>
    </r>
  </si>
  <si>
    <t>梁国亮</t>
  </si>
  <si>
    <r>
      <rPr>
        <sz val="10"/>
        <rFont val="宋体"/>
        <charset val="134"/>
      </rPr>
      <t>梁国亮佛山市顺德区勒流街道龙眼村石桥街</t>
    </r>
    <r>
      <rPr>
        <sz val="10"/>
        <rFont val="Times New Roman"/>
        <charset val="134"/>
      </rPr>
      <t>10</t>
    </r>
    <r>
      <rPr>
        <sz val="10"/>
        <rFont val="宋体"/>
        <charset val="134"/>
      </rPr>
      <t>号</t>
    </r>
    <r>
      <rPr>
        <sz val="10"/>
        <rFont val="Times New Roman"/>
        <charset val="134"/>
      </rPr>
      <t>11.02</t>
    </r>
    <r>
      <rPr>
        <sz val="10"/>
        <rFont val="宋体"/>
        <charset val="134"/>
      </rPr>
      <t>千瓦分布式光伏发电项目</t>
    </r>
  </si>
  <si>
    <t>冯锐钊</t>
  </si>
  <si>
    <r>
      <rPr>
        <sz val="10"/>
        <rFont val="宋体"/>
        <charset val="134"/>
      </rPr>
      <t>冯锐钊佛山市顺德区陈村镇石洲村委会平康花苑三路</t>
    </r>
    <r>
      <rPr>
        <sz val="10"/>
        <rFont val="Times New Roman"/>
        <charset val="134"/>
      </rPr>
      <t>13</t>
    </r>
    <r>
      <rPr>
        <sz val="10"/>
        <rFont val="宋体"/>
        <charset val="134"/>
      </rPr>
      <t>号</t>
    </r>
    <r>
      <rPr>
        <sz val="10"/>
        <rFont val="Times New Roman"/>
        <charset val="134"/>
      </rPr>
      <t>10.26</t>
    </r>
    <r>
      <rPr>
        <sz val="10"/>
        <rFont val="宋体"/>
        <charset val="134"/>
      </rPr>
      <t>千瓦分布式光伏发电项目</t>
    </r>
  </si>
  <si>
    <t>陈富强</t>
  </si>
  <si>
    <r>
      <rPr>
        <sz val="10"/>
        <rFont val="宋体"/>
        <charset val="134"/>
      </rPr>
      <t>陈富强广东省佛山市顺德区乐从镇新隆村委会上街长巷</t>
    </r>
    <r>
      <rPr>
        <sz val="10"/>
        <rFont val="Times New Roman"/>
        <charset val="134"/>
      </rPr>
      <t>30</t>
    </r>
    <r>
      <rPr>
        <sz val="10"/>
        <rFont val="宋体"/>
        <charset val="134"/>
      </rPr>
      <t>号</t>
    </r>
    <r>
      <rPr>
        <sz val="10"/>
        <rFont val="Times New Roman"/>
        <charset val="134"/>
      </rPr>
      <t>5.1</t>
    </r>
    <r>
      <rPr>
        <sz val="10"/>
        <rFont val="宋体"/>
        <charset val="134"/>
      </rPr>
      <t>千瓦分布式光伏发电项目</t>
    </r>
  </si>
  <si>
    <t>陈德麟</t>
  </si>
  <si>
    <r>
      <rPr>
        <sz val="10"/>
        <rFont val="宋体"/>
        <charset val="134"/>
      </rPr>
      <t>陈德麟龙江镇仙塘村委会山口路</t>
    </r>
    <r>
      <rPr>
        <sz val="10"/>
        <rFont val="Times New Roman"/>
        <charset val="134"/>
      </rPr>
      <t>22</t>
    </r>
    <r>
      <rPr>
        <sz val="10"/>
        <rFont val="宋体"/>
        <charset val="134"/>
      </rPr>
      <t>号</t>
    </r>
    <r>
      <rPr>
        <sz val="10"/>
        <rFont val="Times New Roman"/>
        <charset val="134"/>
      </rPr>
      <t>11.4</t>
    </r>
    <r>
      <rPr>
        <sz val="10"/>
        <rFont val="宋体"/>
        <charset val="134"/>
      </rPr>
      <t>千瓦分布式光伏发电项目</t>
    </r>
  </si>
  <si>
    <t>曾展庆</t>
  </si>
  <si>
    <r>
      <rPr>
        <sz val="10"/>
        <rFont val="宋体"/>
        <charset val="134"/>
      </rPr>
      <t>曾展庆广东省佛山顺德区乐从镇大罗村委会武城坊怀德新街三巷</t>
    </r>
    <r>
      <rPr>
        <sz val="10"/>
        <rFont val="Times New Roman"/>
        <charset val="134"/>
      </rPr>
      <t>2</t>
    </r>
    <r>
      <rPr>
        <sz val="10"/>
        <rFont val="宋体"/>
        <charset val="134"/>
      </rPr>
      <t>号</t>
    </r>
    <r>
      <rPr>
        <sz val="10"/>
        <rFont val="Times New Roman"/>
        <charset val="134"/>
      </rPr>
      <t>10.26</t>
    </r>
    <r>
      <rPr>
        <sz val="10"/>
        <rFont val="宋体"/>
        <charset val="134"/>
      </rPr>
      <t>千瓦分布式光伏发电项目</t>
    </r>
  </si>
  <si>
    <t>黄德胜</t>
  </si>
  <si>
    <r>
      <rPr>
        <sz val="10"/>
        <rFont val="宋体"/>
        <charset val="134"/>
      </rPr>
      <t>黄德胜广东省佛山市顺德区乐从镇良村村委会冲口东路锦华街</t>
    </r>
    <r>
      <rPr>
        <sz val="10"/>
        <rFont val="Times New Roman"/>
        <charset val="134"/>
      </rPr>
      <t>3</t>
    </r>
    <r>
      <rPr>
        <sz val="10"/>
        <rFont val="宋体"/>
        <charset val="134"/>
      </rPr>
      <t>号</t>
    </r>
    <r>
      <rPr>
        <sz val="10"/>
        <rFont val="Times New Roman"/>
        <charset val="134"/>
      </rPr>
      <t>6.84</t>
    </r>
    <r>
      <rPr>
        <sz val="10"/>
        <rFont val="宋体"/>
        <charset val="134"/>
      </rPr>
      <t>千瓦分布式光伏发电项目</t>
    </r>
  </si>
  <si>
    <t>何燕芳</t>
  </si>
  <si>
    <r>
      <rPr>
        <sz val="10"/>
        <rFont val="宋体"/>
        <charset val="134"/>
      </rPr>
      <t>何燕芳佛山市顺德区勒流街道黄连居委会上宅街</t>
    </r>
    <r>
      <rPr>
        <sz val="10"/>
        <rFont val="Times New Roman"/>
        <charset val="134"/>
      </rPr>
      <t>4</t>
    </r>
    <r>
      <rPr>
        <sz val="10"/>
        <rFont val="宋体"/>
        <charset val="134"/>
      </rPr>
      <t>号</t>
    </r>
    <r>
      <rPr>
        <sz val="10"/>
        <rFont val="Times New Roman"/>
        <charset val="134"/>
      </rPr>
      <t>7.41</t>
    </r>
    <r>
      <rPr>
        <sz val="10"/>
        <rFont val="宋体"/>
        <charset val="134"/>
      </rPr>
      <t>千瓦分布式光伏发电项目</t>
    </r>
  </si>
  <si>
    <t>陈树添</t>
  </si>
  <si>
    <r>
      <rPr>
        <sz val="10"/>
        <rFont val="宋体"/>
        <charset val="134"/>
      </rPr>
      <t>陈树添广东省佛山市顺德区乐从镇新隆村委会三丫街新巷</t>
    </r>
    <r>
      <rPr>
        <sz val="10"/>
        <rFont val="Times New Roman"/>
        <charset val="134"/>
      </rPr>
      <t>1</t>
    </r>
    <r>
      <rPr>
        <sz val="10"/>
        <rFont val="宋体"/>
        <charset val="134"/>
      </rPr>
      <t>号</t>
    </r>
    <r>
      <rPr>
        <sz val="10"/>
        <rFont val="Times New Roman"/>
        <charset val="134"/>
      </rPr>
      <t>15.6</t>
    </r>
    <r>
      <rPr>
        <sz val="10"/>
        <rFont val="宋体"/>
        <charset val="134"/>
      </rPr>
      <t>千瓦分布式光伏发电项目</t>
    </r>
  </si>
  <si>
    <t>梁锡洪</t>
  </si>
  <si>
    <r>
      <rPr>
        <sz val="10"/>
        <rFont val="宋体"/>
        <charset val="134"/>
      </rPr>
      <t>梁锡洪广东省佛山市顺德区大良顺峰茶园南街</t>
    </r>
    <r>
      <rPr>
        <sz val="10"/>
        <rFont val="Times New Roman"/>
        <charset val="134"/>
      </rPr>
      <t>4</t>
    </r>
    <r>
      <rPr>
        <sz val="10"/>
        <rFont val="宋体"/>
        <charset val="134"/>
      </rPr>
      <t>巷</t>
    </r>
    <r>
      <rPr>
        <sz val="10"/>
        <rFont val="Times New Roman"/>
        <charset val="134"/>
      </rPr>
      <t>24</t>
    </r>
    <r>
      <rPr>
        <sz val="10"/>
        <rFont val="宋体"/>
        <charset val="134"/>
      </rPr>
      <t>号</t>
    </r>
    <r>
      <rPr>
        <sz val="10"/>
        <rFont val="Times New Roman"/>
        <charset val="134"/>
      </rPr>
      <t>10.15</t>
    </r>
    <r>
      <rPr>
        <sz val="10"/>
        <rFont val="宋体"/>
        <charset val="134"/>
      </rPr>
      <t>千瓦分布式光伏发电项目</t>
    </r>
  </si>
  <si>
    <t>梁文伟</t>
  </si>
  <si>
    <r>
      <rPr>
        <sz val="10"/>
        <rFont val="宋体"/>
        <charset val="134"/>
      </rPr>
      <t>梁文伟广东省佛山市顺德区伦教街道办事处永丰村委会旧地南路三巷</t>
    </r>
    <r>
      <rPr>
        <sz val="10"/>
        <rFont val="Times New Roman"/>
        <charset val="134"/>
      </rPr>
      <t>2</t>
    </r>
    <r>
      <rPr>
        <sz val="10"/>
        <rFont val="宋体"/>
        <charset val="134"/>
      </rPr>
      <t>号</t>
    </r>
    <r>
      <rPr>
        <sz val="10"/>
        <rFont val="Times New Roman"/>
        <charset val="134"/>
      </rPr>
      <t>19.95</t>
    </r>
    <r>
      <rPr>
        <sz val="10"/>
        <rFont val="宋体"/>
        <charset val="134"/>
      </rPr>
      <t>千瓦分布式光伏发电项目</t>
    </r>
  </si>
  <si>
    <t>何建坤</t>
  </si>
  <si>
    <r>
      <rPr>
        <sz val="10"/>
        <rFont val="宋体"/>
        <charset val="134"/>
      </rPr>
      <t>何建坤佛山市顺德区大良北区观光路津宁巷</t>
    </r>
    <r>
      <rPr>
        <sz val="10"/>
        <rFont val="Times New Roman"/>
        <charset val="134"/>
      </rPr>
      <t>1</t>
    </r>
    <r>
      <rPr>
        <sz val="10"/>
        <rFont val="宋体"/>
        <charset val="134"/>
      </rPr>
      <t>号</t>
    </r>
    <r>
      <rPr>
        <sz val="10"/>
        <rFont val="Times New Roman"/>
        <charset val="134"/>
      </rPr>
      <t>15.3</t>
    </r>
    <r>
      <rPr>
        <sz val="10"/>
        <rFont val="宋体"/>
        <charset val="134"/>
      </rPr>
      <t>千瓦分布式光伏发电项目</t>
    </r>
  </si>
  <si>
    <t>黄浩贤</t>
  </si>
  <si>
    <r>
      <rPr>
        <sz val="10"/>
        <rFont val="宋体"/>
        <charset val="134"/>
      </rPr>
      <t>黄浩贤龙江镇世埠社区居民委员会上涌路田心巷</t>
    </r>
    <r>
      <rPr>
        <sz val="10"/>
        <rFont val="Times New Roman"/>
        <charset val="134"/>
      </rPr>
      <t>27</t>
    </r>
    <r>
      <rPr>
        <sz val="10"/>
        <rFont val="宋体"/>
        <charset val="134"/>
      </rPr>
      <t>号</t>
    </r>
    <r>
      <rPr>
        <sz val="10"/>
        <rFont val="Times New Roman"/>
        <charset val="134"/>
      </rPr>
      <t>18.24</t>
    </r>
    <r>
      <rPr>
        <sz val="10"/>
        <rFont val="宋体"/>
        <charset val="134"/>
      </rPr>
      <t>千瓦分布式光伏发电项目</t>
    </r>
  </si>
  <si>
    <t>陈毅民</t>
  </si>
  <si>
    <r>
      <rPr>
        <sz val="10"/>
        <rFont val="宋体"/>
        <charset val="134"/>
      </rPr>
      <t>陈毅民广东省佛山市顺德区乐从镇沙滘西村沙元街一巷</t>
    </r>
    <r>
      <rPr>
        <sz val="10"/>
        <rFont val="Times New Roman"/>
        <charset val="134"/>
      </rPr>
      <t>9</t>
    </r>
    <r>
      <rPr>
        <sz val="10"/>
        <rFont val="宋体"/>
        <charset val="134"/>
      </rPr>
      <t>号</t>
    </r>
    <r>
      <rPr>
        <sz val="10"/>
        <rFont val="Times New Roman"/>
        <charset val="134"/>
      </rPr>
      <t>17.1</t>
    </r>
    <r>
      <rPr>
        <sz val="10"/>
        <rFont val="宋体"/>
        <charset val="134"/>
      </rPr>
      <t>千瓦分布式光伏发电项目</t>
    </r>
  </si>
  <si>
    <t>邵桂和</t>
  </si>
  <si>
    <r>
      <rPr>
        <sz val="10"/>
        <rFont val="宋体"/>
        <charset val="134"/>
      </rPr>
      <t>邵桂和佛山市顺德区伦教街道办事处鸡洲村委会长丰苑长兴东二街</t>
    </r>
    <r>
      <rPr>
        <sz val="10"/>
        <rFont val="Times New Roman"/>
        <charset val="134"/>
      </rPr>
      <t>8</t>
    </r>
    <r>
      <rPr>
        <sz val="10"/>
        <rFont val="宋体"/>
        <charset val="134"/>
      </rPr>
      <t>号</t>
    </r>
    <r>
      <rPr>
        <sz val="10"/>
        <rFont val="Times New Roman"/>
        <charset val="134"/>
      </rPr>
      <t>9.69</t>
    </r>
    <r>
      <rPr>
        <sz val="10"/>
        <rFont val="宋体"/>
        <charset val="134"/>
      </rPr>
      <t>千瓦分布式光伏发电项目</t>
    </r>
  </si>
  <si>
    <t>何伟雄</t>
  </si>
  <si>
    <r>
      <rPr>
        <sz val="10"/>
        <rFont val="宋体"/>
        <charset val="134"/>
      </rPr>
      <t>何伟雄佛山市顺德区勒流街道黄连新村东八路</t>
    </r>
    <r>
      <rPr>
        <sz val="10"/>
        <rFont val="Times New Roman"/>
        <charset val="134"/>
      </rPr>
      <t>8</t>
    </r>
    <r>
      <rPr>
        <sz val="10"/>
        <rFont val="宋体"/>
        <charset val="134"/>
      </rPr>
      <t>号</t>
    </r>
    <r>
      <rPr>
        <sz val="10"/>
        <rFont val="Times New Roman"/>
        <charset val="134"/>
      </rPr>
      <t>13.68</t>
    </r>
    <r>
      <rPr>
        <sz val="10"/>
        <rFont val="宋体"/>
        <charset val="134"/>
      </rPr>
      <t>千瓦分布式光伏发电项目</t>
    </r>
  </si>
  <si>
    <t>郭志波</t>
  </si>
  <si>
    <r>
      <rPr>
        <sz val="10"/>
        <rFont val="宋体"/>
        <charset val="134"/>
      </rPr>
      <t>郭志波佛山市顺德区陈村镇南涌居委会南边新区</t>
    </r>
    <r>
      <rPr>
        <sz val="10"/>
        <rFont val="Times New Roman"/>
        <charset val="134"/>
      </rPr>
      <t>2</t>
    </r>
    <r>
      <rPr>
        <sz val="10"/>
        <rFont val="宋体"/>
        <charset val="134"/>
      </rPr>
      <t>路</t>
    </r>
    <r>
      <rPr>
        <sz val="10"/>
        <rFont val="Times New Roman"/>
        <charset val="134"/>
      </rPr>
      <t>2</t>
    </r>
    <r>
      <rPr>
        <sz val="10"/>
        <rFont val="宋体"/>
        <charset val="134"/>
      </rPr>
      <t>号</t>
    </r>
    <r>
      <rPr>
        <sz val="10"/>
        <rFont val="Times New Roman"/>
        <charset val="134"/>
      </rPr>
      <t>7.25</t>
    </r>
    <r>
      <rPr>
        <sz val="10"/>
        <rFont val="宋体"/>
        <charset val="134"/>
      </rPr>
      <t>千瓦分布式光伏发电项目</t>
    </r>
  </si>
  <si>
    <t>曾炳强</t>
  </si>
  <si>
    <r>
      <rPr>
        <sz val="10"/>
        <rFont val="宋体"/>
        <charset val="134"/>
      </rPr>
      <t>曾伟松广东省佛山市顺德区乐从镇大罗村委会武城坊西大街十巷</t>
    </r>
    <r>
      <rPr>
        <sz val="10"/>
        <rFont val="Times New Roman"/>
        <charset val="134"/>
      </rPr>
      <t>5</t>
    </r>
    <r>
      <rPr>
        <sz val="10"/>
        <rFont val="宋体"/>
        <charset val="134"/>
      </rPr>
      <t>号</t>
    </r>
    <r>
      <rPr>
        <sz val="10"/>
        <rFont val="Times New Roman"/>
        <charset val="134"/>
      </rPr>
      <t>8.68</t>
    </r>
    <r>
      <rPr>
        <sz val="10"/>
        <rFont val="宋体"/>
        <charset val="134"/>
      </rPr>
      <t>千瓦分布式光伏发电项目</t>
    </r>
  </si>
  <si>
    <t>梁国伟</t>
  </si>
  <si>
    <r>
      <rPr>
        <sz val="10"/>
        <rFont val="宋体"/>
        <charset val="134"/>
      </rPr>
      <t>梁国伟广东省佛山市顺德区容桂容新居委会横龙新村六巷</t>
    </r>
    <r>
      <rPr>
        <sz val="10"/>
        <rFont val="Times New Roman"/>
        <charset val="134"/>
      </rPr>
      <t>5</t>
    </r>
    <r>
      <rPr>
        <sz val="10"/>
        <rFont val="宋体"/>
        <charset val="134"/>
      </rPr>
      <t>号</t>
    </r>
    <r>
      <rPr>
        <sz val="10"/>
        <rFont val="Times New Roman"/>
        <charset val="134"/>
      </rPr>
      <t>8.7</t>
    </r>
    <r>
      <rPr>
        <sz val="10"/>
        <rFont val="宋体"/>
        <charset val="134"/>
      </rPr>
      <t>千瓦分布式光伏发电项目</t>
    </r>
  </si>
  <si>
    <t>张六根</t>
  </si>
  <si>
    <r>
      <rPr>
        <sz val="10"/>
        <rFont val="宋体"/>
        <charset val="134"/>
      </rPr>
      <t>张六根龙江镇龙江社区居民委员会人民南路</t>
    </r>
    <r>
      <rPr>
        <sz val="10"/>
        <rFont val="Times New Roman"/>
        <charset val="134"/>
      </rPr>
      <t>76</t>
    </r>
    <r>
      <rPr>
        <sz val="10"/>
        <rFont val="宋体"/>
        <charset val="134"/>
      </rPr>
      <t>号之一</t>
    </r>
    <r>
      <rPr>
        <sz val="10"/>
        <rFont val="Times New Roman"/>
        <charset val="134"/>
      </rPr>
      <t>5.13</t>
    </r>
    <r>
      <rPr>
        <sz val="10"/>
        <rFont val="宋体"/>
        <charset val="134"/>
      </rPr>
      <t>千瓦分布式光伏发电项目</t>
    </r>
  </si>
  <si>
    <t>陆佩珍</t>
  </si>
  <si>
    <r>
      <rPr>
        <sz val="10"/>
        <rFont val="宋体"/>
        <charset val="134"/>
      </rPr>
      <t>陆佩珍广东省佛山市顺德区乐从镇良教村委会马滘锦丽坊八巷</t>
    </r>
    <r>
      <rPr>
        <sz val="10"/>
        <rFont val="Times New Roman"/>
        <charset val="134"/>
      </rPr>
      <t>3</t>
    </r>
    <r>
      <rPr>
        <sz val="10"/>
        <rFont val="宋体"/>
        <charset val="134"/>
      </rPr>
      <t>号</t>
    </r>
    <r>
      <rPr>
        <sz val="10"/>
        <rFont val="Times New Roman"/>
        <charset val="134"/>
      </rPr>
      <t>11.97</t>
    </r>
    <r>
      <rPr>
        <sz val="10"/>
        <rFont val="宋体"/>
        <charset val="134"/>
      </rPr>
      <t>千瓦分布式光伏发电项目</t>
    </r>
  </si>
  <si>
    <t>叶国强</t>
  </si>
  <si>
    <r>
      <rPr>
        <sz val="10"/>
        <rFont val="宋体"/>
        <charset val="134"/>
      </rPr>
      <t>叶国强广东省佛山市顺德区容桂红旗翠竹中路</t>
    </r>
    <r>
      <rPr>
        <sz val="10"/>
        <rFont val="Times New Roman"/>
        <charset val="134"/>
      </rPr>
      <t>12</t>
    </r>
    <r>
      <rPr>
        <sz val="10"/>
        <rFont val="宋体"/>
        <charset val="134"/>
      </rPr>
      <t>号</t>
    </r>
    <r>
      <rPr>
        <sz val="10"/>
        <rFont val="Times New Roman"/>
        <charset val="134"/>
      </rPr>
      <t>10.8</t>
    </r>
    <r>
      <rPr>
        <sz val="10"/>
        <rFont val="宋体"/>
        <charset val="134"/>
      </rPr>
      <t>千瓦分布式光伏发电项目</t>
    </r>
  </si>
  <si>
    <t>黄万如</t>
  </si>
  <si>
    <r>
      <rPr>
        <sz val="10"/>
        <rFont val="宋体"/>
        <charset val="134"/>
      </rPr>
      <t>黄万如龙江镇新华西村民委员会新基街三巷</t>
    </r>
    <r>
      <rPr>
        <sz val="10"/>
        <rFont val="Times New Roman"/>
        <charset val="134"/>
      </rPr>
      <t>4</t>
    </r>
    <r>
      <rPr>
        <sz val="10"/>
        <rFont val="宋体"/>
        <charset val="134"/>
      </rPr>
      <t>号</t>
    </r>
    <r>
      <rPr>
        <sz val="10"/>
        <rFont val="Times New Roman"/>
        <charset val="134"/>
      </rPr>
      <t>9.69</t>
    </r>
    <r>
      <rPr>
        <sz val="10"/>
        <rFont val="宋体"/>
        <charset val="134"/>
      </rPr>
      <t>千瓦分布式光伏发电项目</t>
    </r>
  </si>
  <si>
    <t>劳佩贞</t>
  </si>
  <si>
    <r>
      <rPr>
        <sz val="10"/>
        <rFont val="宋体"/>
        <charset val="134"/>
      </rPr>
      <t>劳佩贞广东省佛山市顺德区乐从镇良村村委会冲口中路沿江街</t>
    </r>
    <r>
      <rPr>
        <sz val="10"/>
        <rFont val="Times New Roman"/>
        <charset val="134"/>
      </rPr>
      <t>12</t>
    </r>
    <r>
      <rPr>
        <sz val="10"/>
        <rFont val="宋体"/>
        <charset val="134"/>
      </rPr>
      <t>号</t>
    </r>
    <r>
      <rPr>
        <sz val="10"/>
        <rFont val="Times New Roman"/>
        <charset val="134"/>
      </rPr>
      <t>14.28</t>
    </r>
    <r>
      <rPr>
        <sz val="10"/>
        <rFont val="宋体"/>
        <charset val="134"/>
      </rPr>
      <t>千瓦分布式光伏发电项目</t>
    </r>
  </si>
  <si>
    <t>黎富仪</t>
  </si>
  <si>
    <r>
      <rPr>
        <sz val="10"/>
        <rFont val="宋体"/>
        <charset val="134"/>
      </rPr>
      <t>黎富仪广东省佛山市顺德区乐从镇大墩村委会稔塘大街一巷</t>
    </r>
    <r>
      <rPr>
        <sz val="10"/>
        <rFont val="Times New Roman"/>
        <charset val="134"/>
      </rPr>
      <t>11</t>
    </r>
    <r>
      <rPr>
        <sz val="10"/>
        <rFont val="宋体"/>
        <charset val="134"/>
      </rPr>
      <t>号</t>
    </r>
    <r>
      <rPr>
        <sz val="10"/>
        <rFont val="Times New Roman"/>
        <charset val="134"/>
      </rPr>
      <t>9.28</t>
    </r>
    <r>
      <rPr>
        <sz val="10"/>
        <rFont val="宋体"/>
        <charset val="134"/>
      </rPr>
      <t>千瓦分布式光伏发电项目</t>
    </r>
  </si>
  <si>
    <t>邓镜华</t>
  </si>
  <si>
    <r>
      <rPr>
        <sz val="10"/>
        <rFont val="宋体"/>
        <charset val="134"/>
      </rPr>
      <t>邓镜华龙江镇排沙社区居民委员会康宁大道康宁东二巷</t>
    </r>
    <r>
      <rPr>
        <sz val="10"/>
        <rFont val="Times New Roman"/>
        <charset val="134"/>
      </rPr>
      <t>6</t>
    </r>
    <r>
      <rPr>
        <sz val="10"/>
        <rFont val="宋体"/>
        <charset val="134"/>
      </rPr>
      <t>号</t>
    </r>
    <r>
      <rPr>
        <sz val="10"/>
        <rFont val="Times New Roman"/>
        <charset val="134"/>
      </rPr>
      <t>13.44</t>
    </r>
    <r>
      <rPr>
        <sz val="10"/>
        <rFont val="宋体"/>
        <charset val="134"/>
      </rPr>
      <t>千瓦分布式光伏发电项目</t>
    </r>
  </si>
  <si>
    <t>冯六仔</t>
  </si>
  <si>
    <r>
      <rPr>
        <sz val="10"/>
        <rFont val="宋体"/>
        <charset val="134"/>
      </rPr>
      <t>冯六仔广东省佛山市顺德区大良街道办事处文秀社区居民委员会绿田路一巷</t>
    </r>
    <r>
      <rPr>
        <sz val="10"/>
        <rFont val="Times New Roman"/>
        <charset val="134"/>
      </rPr>
      <t>1</t>
    </r>
    <r>
      <rPr>
        <sz val="10"/>
        <rFont val="宋体"/>
        <charset val="134"/>
      </rPr>
      <t>号</t>
    </r>
    <r>
      <rPr>
        <sz val="10"/>
        <rFont val="Times New Roman"/>
        <charset val="134"/>
      </rPr>
      <t>31.3</t>
    </r>
    <r>
      <rPr>
        <sz val="10"/>
        <rFont val="宋体"/>
        <charset val="134"/>
      </rPr>
      <t>千瓦分布式光伏发电项目</t>
    </r>
  </si>
  <si>
    <t>梁柏仔</t>
  </si>
  <si>
    <r>
      <rPr>
        <sz val="10"/>
        <rFont val="宋体"/>
        <charset val="134"/>
      </rPr>
      <t>梁柏仔佛山市顺德区杏坛镇南华村委会康乐大道东七路</t>
    </r>
    <r>
      <rPr>
        <sz val="10"/>
        <rFont val="Times New Roman"/>
        <charset val="134"/>
      </rPr>
      <t>5</t>
    </r>
    <r>
      <rPr>
        <sz val="10"/>
        <rFont val="宋体"/>
        <charset val="134"/>
      </rPr>
      <t>号</t>
    </r>
    <r>
      <rPr>
        <sz val="10"/>
        <rFont val="Times New Roman"/>
        <charset val="134"/>
      </rPr>
      <t>11.13</t>
    </r>
    <r>
      <rPr>
        <sz val="10"/>
        <rFont val="宋体"/>
        <charset val="134"/>
      </rPr>
      <t>千瓦分布式光伏发电项目</t>
    </r>
  </si>
  <si>
    <t>麦伟洪</t>
  </si>
  <si>
    <r>
      <rPr>
        <sz val="10"/>
        <rFont val="宋体"/>
        <charset val="134"/>
      </rPr>
      <t>麦伟洪龙江镇西庆村委会长兴路新兴街</t>
    </r>
    <r>
      <rPr>
        <sz val="10"/>
        <rFont val="Times New Roman"/>
        <charset val="134"/>
      </rPr>
      <t>6</t>
    </r>
    <r>
      <rPr>
        <sz val="10"/>
        <rFont val="宋体"/>
        <charset val="134"/>
      </rPr>
      <t>号</t>
    </r>
    <r>
      <rPr>
        <sz val="10"/>
        <rFont val="Times New Roman"/>
        <charset val="134"/>
      </rPr>
      <t>12.54</t>
    </r>
    <r>
      <rPr>
        <sz val="10"/>
        <rFont val="宋体"/>
        <charset val="134"/>
      </rPr>
      <t>千瓦分布式光伏发电项目</t>
    </r>
  </si>
  <si>
    <t>黄金满</t>
  </si>
  <si>
    <r>
      <rPr>
        <sz val="10"/>
        <rFont val="宋体"/>
        <charset val="134"/>
      </rPr>
      <t>黄金满顺德区容桂环涌西路桥灵坊</t>
    </r>
    <r>
      <rPr>
        <sz val="10"/>
        <rFont val="Times New Roman"/>
        <charset val="134"/>
      </rPr>
      <t>24</t>
    </r>
    <r>
      <rPr>
        <sz val="10"/>
        <rFont val="宋体"/>
        <charset val="134"/>
      </rPr>
      <t>号</t>
    </r>
    <r>
      <rPr>
        <sz val="10"/>
        <rFont val="Times New Roman"/>
        <charset val="134"/>
      </rPr>
      <t>11.6</t>
    </r>
    <r>
      <rPr>
        <sz val="10"/>
        <rFont val="宋体"/>
        <charset val="134"/>
      </rPr>
      <t>千瓦分布式光伏发电项目</t>
    </r>
  </si>
  <si>
    <t>冯力山</t>
  </si>
  <si>
    <r>
      <rPr>
        <sz val="10"/>
        <rFont val="宋体"/>
        <charset val="134"/>
      </rPr>
      <t>冯力山佛山市顺德区陈村镇石洲村委会平康花苑</t>
    </r>
    <r>
      <rPr>
        <sz val="10"/>
        <rFont val="Times New Roman"/>
        <charset val="134"/>
      </rPr>
      <t>1</t>
    </r>
    <r>
      <rPr>
        <sz val="10"/>
        <rFont val="宋体"/>
        <charset val="134"/>
      </rPr>
      <t>路</t>
    </r>
    <r>
      <rPr>
        <sz val="10"/>
        <rFont val="Times New Roman"/>
        <charset val="134"/>
      </rPr>
      <t>10</t>
    </r>
    <r>
      <rPr>
        <sz val="10"/>
        <rFont val="宋体"/>
        <charset val="134"/>
      </rPr>
      <t>号</t>
    </r>
    <r>
      <rPr>
        <sz val="10"/>
        <rFont val="Times New Roman"/>
        <charset val="134"/>
      </rPr>
      <t>11.97</t>
    </r>
    <r>
      <rPr>
        <sz val="10"/>
        <rFont val="宋体"/>
        <charset val="134"/>
      </rPr>
      <t>千瓦分布式光伏发电项目</t>
    </r>
  </si>
  <si>
    <t>陈奕龙</t>
  </si>
  <si>
    <r>
      <rPr>
        <sz val="10"/>
        <rFont val="宋体"/>
        <charset val="134"/>
      </rPr>
      <t>陈奕龙佛山市顺德区杏坛镇南朗村委会木棉坊高巷</t>
    </r>
    <r>
      <rPr>
        <sz val="10"/>
        <rFont val="Times New Roman"/>
        <charset val="134"/>
      </rPr>
      <t>5</t>
    </r>
    <r>
      <rPr>
        <sz val="10"/>
        <rFont val="宋体"/>
        <charset val="134"/>
      </rPr>
      <t>号</t>
    </r>
    <r>
      <rPr>
        <sz val="10"/>
        <rFont val="Times New Roman"/>
        <charset val="134"/>
      </rPr>
      <t>7.54</t>
    </r>
    <r>
      <rPr>
        <sz val="10"/>
        <rFont val="宋体"/>
        <charset val="134"/>
      </rPr>
      <t>千瓦分布式光伏发电项目</t>
    </r>
  </si>
  <si>
    <t>高日泉</t>
  </si>
  <si>
    <r>
      <rPr>
        <sz val="10"/>
        <rFont val="宋体"/>
        <charset val="134"/>
      </rPr>
      <t>高日泉佛山市顺德区大良街道办事处滨河路</t>
    </r>
    <r>
      <rPr>
        <sz val="10"/>
        <rFont val="Times New Roman"/>
        <charset val="134"/>
      </rPr>
      <t>8</t>
    </r>
    <r>
      <rPr>
        <sz val="10"/>
        <rFont val="宋体"/>
        <charset val="134"/>
      </rPr>
      <t>街</t>
    </r>
    <r>
      <rPr>
        <sz val="10"/>
        <rFont val="Times New Roman"/>
        <charset val="134"/>
      </rPr>
      <t>10</t>
    </r>
    <r>
      <rPr>
        <sz val="10"/>
        <rFont val="宋体"/>
        <charset val="134"/>
      </rPr>
      <t>号</t>
    </r>
    <r>
      <rPr>
        <sz val="10"/>
        <rFont val="Times New Roman"/>
        <charset val="134"/>
      </rPr>
      <t>7.98</t>
    </r>
    <r>
      <rPr>
        <sz val="10"/>
        <rFont val="宋体"/>
        <charset val="134"/>
      </rPr>
      <t>千瓦分布式光伏发电项目</t>
    </r>
  </si>
  <si>
    <t>潘瑞朝</t>
  </si>
  <si>
    <r>
      <rPr>
        <sz val="10"/>
        <rFont val="宋体"/>
        <charset val="134"/>
      </rPr>
      <t>潘瑞朝佛山市顺德区杏坛镇昌教村委会南塘路</t>
    </r>
    <r>
      <rPr>
        <sz val="10"/>
        <rFont val="Times New Roman"/>
        <charset val="134"/>
      </rPr>
      <t>22</t>
    </r>
    <r>
      <rPr>
        <sz val="10"/>
        <rFont val="宋体"/>
        <charset val="134"/>
      </rPr>
      <t>号</t>
    </r>
    <r>
      <rPr>
        <sz val="10"/>
        <rFont val="Times New Roman"/>
        <charset val="134"/>
      </rPr>
      <t>12.54</t>
    </r>
    <r>
      <rPr>
        <sz val="10"/>
        <rFont val="宋体"/>
        <charset val="134"/>
      </rPr>
      <t>千瓦分布式光伏发电项目</t>
    </r>
  </si>
  <si>
    <t>潘金源</t>
  </si>
  <si>
    <r>
      <rPr>
        <sz val="10"/>
        <rFont val="宋体"/>
        <charset val="134"/>
      </rPr>
      <t>潘金源佛山市顺德区勒流街道冲鹤村委会东平巷</t>
    </r>
    <r>
      <rPr>
        <sz val="10"/>
        <rFont val="Times New Roman"/>
        <charset val="134"/>
      </rPr>
      <t>15</t>
    </r>
    <r>
      <rPr>
        <sz val="10"/>
        <rFont val="宋体"/>
        <charset val="134"/>
      </rPr>
      <t>号</t>
    </r>
    <r>
      <rPr>
        <sz val="10"/>
        <rFont val="Times New Roman"/>
        <charset val="134"/>
      </rPr>
      <t>9.97</t>
    </r>
    <r>
      <rPr>
        <sz val="10"/>
        <rFont val="宋体"/>
        <charset val="134"/>
      </rPr>
      <t>千瓦分布式光伏发电项目</t>
    </r>
  </si>
  <si>
    <t>廖少敏</t>
  </si>
  <si>
    <r>
      <rPr>
        <sz val="10"/>
        <rFont val="宋体"/>
        <charset val="134"/>
      </rPr>
      <t>廖少敏佛山市顺德区勒流街道勒北村委会日新路</t>
    </r>
    <r>
      <rPr>
        <sz val="10"/>
        <rFont val="Times New Roman"/>
        <charset val="134"/>
      </rPr>
      <t>10</t>
    </r>
    <r>
      <rPr>
        <sz val="10"/>
        <rFont val="宋体"/>
        <charset val="134"/>
      </rPr>
      <t>号之一</t>
    </r>
    <r>
      <rPr>
        <sz val="10"/>
        <rFont val="Times New Roman"/>
        <charset val="134"/>
      </rPr>
      <t>6.55</t>
    </r>
    <r>
      <rPr>
        <sz val="10"/>
        <rFont val="宋体"/>
        <charset val="134"/>
      </rPr>
      <t>千瓦分布式光伏发电项目</t>
    </r>
  </si>
  <si>
    <t>陈耀飞</t>
  </si>
  <si>
    <r>
      <rPr>
        <sz val="10"/>
        <rFont val="宋体"/>
        <charset val="134"/>
      </rPr>
      <t>陈耀飞广东省佛山市顺德区乐从镇沙滘社区居民委员会南村牧伯里八巷</t>
    </r>
    <r>
      <rPr>
        <sz val="10"/>
        <rFont val="Times New Roman"/>
        <charset val="134"/>
      </rPr>
      <t>21</t>
    </r>
    <r>
      <rPr>
        <sz val="10"/>
        <rFont val="宋体"/>
        <charset val="134"/>
      </rPr>
      <t>号</t>
    </r>
    <r>
      <rPr>
        <sz val="10"/>
        <rFont val="Times New Roman"/>
        <charset val="134"/>
      </rPr>
      <t>8.55</t>
    </r>
    <r>
      <rPr>
        <sz val="10"/>
        <rFont val="宋体"/>
        <charset val="134"/>
      </rPr>
      <t>千瓦分布式光伏发电项目</t>
    </r>
  </si>
  <si>
    <r>
      <rPr>
        <sz val="10"/>
        <rFont val="宋体"/>
        <charset val="134"/>
      </rPr>
      <t>吴志辉北滘镇西海红心路</t>
    </r>
    <r>
      <rPr>
        <sz val="10"/>
        <rFont val="Times New Roman"/>
        <charset val="134"/>
      </rPr>
      <t>40</t>
    </r>
    <r>
      <rPr>
        <sz val="10"/>
        <rFont val="宋体"/>
        <charset val="134"/>
      </rPr>
      <t>号</t>
    </r>
    <r>
      <rPr>
        <sz val="10"/>
        <rFont val="Times New Roman"/>
        <charset val="134"/>
      </rPr>
      <t>10.15</t>
    </r>
    <r>
      <rPr>
        <sz val="10"/>
        <rFont val="宋体"/>
        <charset val="134"/>
      </rPr>
      <t>千瓦分布式光伏发电项目</t>
    </r>
  </si>
  <si>
    <t>陈福成</t>
  </si>
  <si>
    <r>
      <rPr>
        <sz val="10"/>
        <rFont val="宋体"/>
        <charset val="134"/>
      </rPr>
      <t>陈福成龙江镇陈涌居委会温斛街</t>
    </r>
    <r>
      <rPr>
        <sz val="10"/>
        <rFont val="Times New Roman"/>
        <charset val="134"/>
      </rPr>
      <t>19</t>
    </r>
    <r>
      <rPr>
        <sz val="10"/>
        <rFont val="宋体"/>
        <charset val="134"/>
      </rPr>
      <t>号</t>
    </r>
    <r>
      <rPr>
        <sz val="10"/>
        <rFont val="Times New Roman"/>
        <charset val="134"/>
      </rPr>
      <t>5.985</t>
    </r>
    <r>
      <rPr>
        <sz val="10"/>
        <rFont val="宋体"/>
        <charset val="134"/>
      </rPr>
      <t>千瓦分布式光伏发电项目</t>
    </r>
  </si>
  <si>
    <t>陈家辉</t>
  </si>
  <si>
    <r>
      <rPr>
        <sz val="10"/>
        <rFont val="宋体"/>
        <charset val="134"/>
      </rPr>
      <t>陈家辉广东省佛山市顺德区乐从镇新隆村委会新沙腰街二巷</t>
    </r>
    <r>
      <rPr>
        <sz val="10"/>
        <rFont val="Times New Roman"/>
        <charset val="134"/>
      </rPr>
      <t>10</t>
    </r>
    <r>
      <rPr>
        <sz val="10"/>
        <rFont val="宋体"/>
        <charset val="134"/>
      </rPr>
      <t>号</t>
    </r>
    <r>
      <rPr>
        <sz val="10"/>
        <rFont val="Times New Roman"/>
        <charset val="134"/>
      </rPr>
      <t>20.52</t>
    </r>
    <r>
      <rPr>
        <sz val="10"/>
        <rFont val="宋体"/>
        <charset val="134"/>
      </rPr>
      <t>千瓦分布式光伏发电项目</t>
    </r>
  </si>
  <si>
    <t>廖泉南</t>
  </si>
  <si>
    <r>
      <rPr>
        <sz val="10"/>
        <rFont val="宋体"/>
        <charset val="134"/>
      </rPr>
      <t>廖泉南龙江镇西庆村委会里海路聚福大街胜利巷</t>
    </r>
    <r>
      <rPr>
        <sz val="10"/>
        <rFont val="Times New Roman"/>
        <charset val="134"/>
      </rPr>
      <t>8</t>
    </r>
    <r>
      <rPr>
        <sz val="10"/>
        <rFont val="宋体"/>
        <charset val="134"/>
      </rPr>
      <t>号</t>
    </r>
    <r>
      <rPr>
        <sz val="10"/>
        <rFont val="Times New Roman"/>
        <charset val="134"/>
      </rPr>
      <t>13.92</t>
    </r>
    <r>
      <rPr>
        <sz val="10"/>
        <rFont val="宋体"/>
        <charset val="134"/>
      </rPr>
      <t>千瓦分布式光伏发电项目</t>
    </r>
  </si>
  <si>
    <t>劳颖良</t>
  </si>
  <si>
    <r>
      <rPr>
        <sz val="10"/>
        <rFont val="宋体"/>
        <charset val="134"/>
      </rPr>
      <t>劳颖良广东省佛山市顺德区乐从镇劳村村委会壶天坊花园东街一巷</t>
    </r>
    <r>
      <rPr>
        <sz val="10"/>
        <rFont val="Times New Roman"/>
        <charset val="134"/>
      </rPr>
      <t>3</t>
    </r>
    <r>
      <rPr>
        <sz val="10"/>
        <rFont val="宋体"/>
        <charset val="134"/>
      </rPr>
      <t>号</t>
    </r>
    <r>
      <rPr>
        <sz val="10"/>
        <rFont val="Times New Roman"/>
        <charset val="134"/>
      </rPr>
      <t>11.4</t>
    </r>
    <r>
      <rPr>
        <sz val="10"/>
        <rFont val="宋体"/>
        <charset val="134"/>
      </rPr>
      <t>千瓦分布式光伏发电项目</t>
    </r>
  </si>
  <si>
    <t>冯志超</t>
  </si>
  <si>
    <r>
      <rPr>
        <sz val="10"/>
        <rFont val="宋体"/>
        <charset val="134"/>
      </rPr>
      <t>冯志超广东省佛山市顺德区容桂街道办事处马冈村委会关步南街二十一巷</t>
    </r>
    <r>
      <rPr>
        <sz val="10"/>
        <rFont val="Times New Roman"/>
        <charset val="134"/>
      </rPr>
      <t>6</t>
    </r>
    <r>
      <rPr>
        <sz val="10"/>
        <rFont val="宋体"/>
        <charset val="134"/>
      </rPr>
      <t>号</t>
    </r>
    <r>
      <rPr>
        <sz val="10"/>
        <rFont val="Times New Roman"/>
        <charset val="134"/>
      </rPr>
      <t>10.5</t>
    </r>
    <r>
      <rPr>
        <sz val="10"/>
        <rFont val="宋体"/>
        <charset val="134"/>
      </rPr>
      <t>千瓦分布式光伏发电项目</t>
    </r>
  </si>
  <si>
    <t>林淑冰</t>
  </si>
  <si>
    <r>
      <rPr>
        <sz val="10"/>
        <rFont val="宋体"/>
        <charset val="134"/>
      </rPr>
      <t>林淑冰顺德容桂朝凤街</t>
    </r>
    <r>
      <rPr>
        <sz val="10"/>
        <rFont val="Times New Roman"/>
        <charset val="134"/>
      </rPr>
      <t>7</t>
    </r>
    <r>
      <rPr>
        <sz val="10"/>
        <rFont val="宋体"/>
        <charset val="134"/>
      </rPr>
      <t>巷</t>
    </r>
    <r>
      <rPr>
        <sz val="10"/>
        <rFont val="Times New Roman"/>
        <charset val="134"/>
      </rPr>
      <t>9</t>
    </r>
    <r>
      <rPr>
        <sz val="10"/>
        <rFont val="宋体"/>
        <charset val="134"/>
      </rPr>
      <t>号</t>
    </r>
    <r>
      <rPr>
        <sz val="10"/>
        <rFont val="Times New Roman"/>
        <charset val="134"/>
      </rPr>
      <t>9.97</t>
    </r>
    <r>
      <rPr>
        <sz val="10"/>
        <rFont val="宋体"/>
        <charset val="134"/>
      </rPr>
      <t>千瓦分布式光伏发电项目</t>
    </r>
  </si>
  <si>
    <r>
      <rPr>
        <sz val="10"/>
        <rFont val="宋体"/>
        <charset val="134"/>
      </rPr>
      <t>陈志江广东省佛山市顺德区乐从镇沙滘社区居民委员会西村低地大街五巷</t>
    </r>
    <r>
      <rPr>
        <sz val="10"/>
        <rFont val="Times New Roman"/>
        <charset val="134"/>
      </rPr>
      <t>3</t>
    </r>
    <r>
      <rPr>
        <sz val="10"/>
        <rFont val="宋体"/>
        <charset val="134"/>
      </rPr>
      <t>号</t>
    </r>
    <r>
      <rPr>
        <sz val="10"/>
        <rFont val="Times New Roman"/>
        <charset val="134"/>
      </rPr>
      <t>11.97</t>
    </r>
    <r>
      <rPr>
        <sz val="10"/>
        <rFont val="宋体"/>
        <charset val="134"/>
      </rPr>
      <t>千瓦分布式光伏发电项目</t>
    </r>
  </si>
  <si>
    <t>麦海生</t>
  </si>
  <si>
    <r>
      <rPr>
        <sz val="10"/>
        <rFont val="宋体"/>
        <charset val="134"/>
      </rPr>
      <t>麦海生佛山市顺德区勒流街道勒流居委会金银一路</t>
    </r>
    <r>
      <rPr>
        <sz val="10"/>
        <rFont val="Times New Roman"/>
        <charset val="134"/>
      </rPr>
      <t>19</t>
    </r>
    <r>
      <rPr>
        <sz val="10"/>
        <rFont val="宋体"/>
        <charset val="134"/>
      </rPr>
      <t>号</t>
    </r>
    <r>
      <rPr>
        <sz val="10"/>
        <rFont val="Times New Roman"/>
        <charset val="134"/>
      </rPr>
      <t>10.44</t>
    </r>
    <r>
      <rPr>
        <sz val="10"/>
        <rFont val="宋体"/>
        <charset val="134"/>
      </rPr>
      <t>千瓦分布式光伏发电项目</t>
    </r>
  </si>
  <si>
    <t>罗银水</t>
  </si>
  <si>
    <r>
      <rPr>
        <sz val="10"/>
        <rFont val="宋体"/>
        <charset val="134"/>
      </rPr>
      <t>罗银水广东省佛山市顺德区大良街道办事处逢沙村委会合耕新村大道</t>
    </r>
    <r>
      <rPr>
        <sz val="10"/>
        <rFont val="Times New Roman"/>
        <charset val="134"/>
      </rPr>
      <t>3</t>
    </r>
    <r>
      <rPr>
        <sz val="10"/>
        <rFont val="宋体"/>
        <charset val="134"/>
      </rPr>
      <t>巷</t>
    </r>
    <r>
      <rPr>
        <sz val="10"/>
        <rFont val="Times New Roman"/>
        <charset val="134"/>
      </rPr>
      <t>24</t>
    </r>
    <r>
      <rPr>
        <sz val="10"/>
        <rFont val="宋体"/>
        <charset val="134"/>
      </rPr>
      <t>号</t>
    </r>
    <r>
      <rPr>
        <sz val="10"/>
        <rFont val="Times New Roman"/>
        <charset val="134"/>
      </rPr>
      <t>18.81</t>
    </r>
    <r>
      <rPr>
        <sz val="10"/>
        <rFont val="宋体"/>
        <charset val="134"/>
      </rPr>
      <t>千瓦分布式光伏发电项目</t>
    </r>
  </si>
  <si>
    <t>陈剑豪</t>
  </si>
  <si>
    <r>
      <rPr>
        <sz val="10"/>
        <rFont val="宋体"/>
        <charset val="134"/>
      </rPr>
      <t>陈剑豪顺德区容桂松排路一街六巷</t>
    </r>
    <r>
      <rPr>
        <sz val="10"/>
        <rFont val="Times New Roman"/>
        <charset val="134"/>
      </rPr>
      <t>8</t>
    </r>
    <r>
      <rPr>
        <sz val="10"/>
        <rFont val="宋体"/>
        <charset val="134"/>
      </rPr>
      <t>号</t>
    </r>
    <r>
      <rPr>
        <sz val="10"/>
        <rFont val="Times New Roman"/>
        <charset val="134"/>
      </rPr>
      <t>13.4</t>
    </r>
    <r>
      <rPr>
        <sz val="10"/>
        <rFont val="宋体"/>
        <charset val="134"/>
      </rPr>
      <t>千瓦分布式光伏发电项目</t>
    </r>
  </si>
  <si>
    <t>廖爱盼</t>
  </si>
  <si>
    <r>
      <rPr>
        <sz val="10"/>
        <rFont val="宋体"/>
        <charset val="134"/>
      </rPr>
      <t>廖爱盼佛山市顺德区勒流街道黄连居委会二世祖大路</t>
    </r>
    <r>
      <rPr>
        <sz val="10"/>
        <rFont val="Times New Roman"/>
        <charset val="134"/>
      </rPr>
      <t>6</t>
    </r>
    <r>
      <rPr>
        <sz val="10"/>
        <rFont val="宋体"/>
        <charset val="134"/>
      </rPr>
      <t>号</t>
    </r>
    <r>
      <rPr>
        <sz val="10"/>
        <rFont val="Times New Roman"/>
        <charset val="134"/>
      </rPr>
      <t>11.4</t>
    </r>
    <r>
      <rPr>
        <sz val="10"/>
        <rFont val="宋体"/>
        <charset val="134"/>
      </rPr>
      <t>千瓦分布式光伏发电项目</t>
    </r>
  </si>
  <si>
    <t>黄培勇</t>
  </si>
  <si>
    <r>
      <rPr>
        <sz val="10"/>
        <rFont val="宋体"/>
        <charset val="134"/>
      </rPr>
      <t>黄培勇佛山市顺德区陈村镇南涌社区居委会上村新区</t>
    </r>
    <r>
      <rPr>
        <sz val="10"/>
        <rFont val="Times New Roman"/>
        <charset val="134"/>
      </rPr>
      <t>12</t>
    </r>
    <r>
      <rPr>
        <sz val="10"/>
        <rFont val="宋体"/>
        <charset val="134"/>
      </rPr>
      <t>号</t>
    </r>
    <r>
      <rPr>
        <sz val="10"/>
        <rFont val="Times New Roman"/>
        <charset val="134"/>
      </rPr>
      <t>11.11</t>
    </r>
    <r>
      <rPr>
        <sz val="10"/>
        <rFont val="宋体"/>
        <charset val="134"/>
      </rPr>
      <t>千瓦分布式光伏发电项目</t>
    </r>
  </si>
  <si>
    <t>苏仕祥</t>
  </si>
  <si>
    <r>
      <rPr>
        <sz val="10"/>
        <rFont val="宋体"/>
        <charset val="134"/>
      </rPr>
      <t>苏仕祥佛山市顺德区杏坛镇齐杏社区居民委员会齐龙路竹园新村二巷</t>
    </r>
    <r>
      <rPr>
        <sz val="10"/>
        <rFont val="Times New Roman"/>
        <charset val="134"/>
      </rPr>
      <t>6</t>
    </r>
    <r>
      <rPr>
        <sz val="10"/>
        <rFont val="宋体"/>
        <charset val="134"/>
      </rPr>
      <t>号</t>
    </r>
    <r>
      <rPr>
        <sz val="10"/>
        <rFont val="Times New Roman"/>
        <charset val="134"/>
      </rPr>
      <t>13.68</t>
    </r>
    <r>
      <rPr>
        <sz val="10"/>
        <rFont val="宋体"/>
        <charset val="134"/>
      </rPr>
      <t>千瓦分布式光伏发电项目</t>
    </r>
  </si>
  <si>
    <t>李惠忠</t>
  </si>
  <si>
    <r>
      <rPr>
        <sz val="10"/>
        <rFont val="宋体"/>
        <charset val="134"/>
      </rPr>
      <t>李惠忠佛山市顺德区勒流街道江村村委会龙门一街</t>
    </r>
    <r>
      <rPr>
        <sz val="10"/>
        <rFont val="Times New Roman"/>
        <charset val="134"/>
      </rPr>
      <t>1</t>
    </r>
    <r>
      <rPr>
        <sz val="10"/>
        <rFont val="宋体"/>
        <charset val="134"/>
      </rPr>
      <t>号</t>
    </r>
    <r>
      <rPr>
        <sz val="10"/>
        <rFont val="Times New Roman"/>
        <charset val="134"/>
      </rPr>
      <t>14.95</t>
    </r>
    <r>
      <rPr>
        <sz val="10"/>
        <rFont val="宋体"/>
        <charset val="134"/>
      </rPr>
      <t>千瓦分布式光伏发电项目</t>
    </r>
  </si>
  <si>
    <t>钟国贤</t>
  </si>
  <si>
    <r>
      <rPr>
        <sz val="10"/>
        <rFont val="宋体"/>
        <charset val="134"/>
      </rPr>
      <t>钟国贤佛山市顺德区大良街道办事处五沙社区居民委员会顺园西路</t>
    </r>
    <r>
      <rPr>
        <sz val="10"/>
        <rFont val="Times New Roman"/>
        <charset val="134"/>
      </rPr>
      <t>1</t>
    </r>
    <r>
      <rPr>
        <sz val="10"/>
        <rFont val="宋体"/>
        <charset val="134"/>
      </rPr>
      <t>街</t>
    </r>
    <r>
      <rPr>
        <sz val="10"/>
        <rFont val="Times New Roman"/>
        <charset val="134"/>
      </rPr>
      <t>2</t>
    </r>
    <r>
      <rPr>
        <sz val="10"/>
        <rFont val="宋体"/>
        <charset val="134"/>
      </rPr>
      <t>巷</t>
    </r>
    <r>
      <rPr>
        <sz val="10"/>
        <rFont val="Times New Roman"/>
        <charset val="134"/>
      </rPr>
      <t>1</t>
    </r>
    <r>
      <rPr>
        <sz val="10"/>
        <rFont val="宋体"/>
        <charset val="134"/>
      </rPr>
      <t>号</t>
    </r>
    <r>
      <rPr>
        <sz val="10"/>
        <rFont val="Times New Roman"/>
        <charset val="134"/>
      </rPr>
      <t>11.4</t>
    </r>
    <r>
      <rPr>
        <sz val="10"/>
        <rFont val="宋体"/>
        <charset val="134"/>
      </rPr>
      <t>千瓦分布式光伏发电项目</t>
    </r>
  </si>
  <si>
    <t>区志勇</t>
  </si>
  <si>
    <r>
      <rPr>
        <sz val="10"/>
        <rFont val="宋体"/>
        <charset val="134"/>
      </rPr>
      <t>区志勇北滘镇西滘新村东区三路</t>
    </r>
    <r>
      <rPr>
        <sz val="10"/>
        <rFont val="Times New Roman"/>
        <charset val="134"/>
      </rPr>
      <t>8</t>
    </r>
    <r>
      <rPr>
        <sz val="10"/>
        <rFont val="宋体"/>
        <charset val="134"/>
      </rPr>
      <t>号</t>
    </r>
    <r>
      <rPr>
        <sz val="10"/>
        <rFont val="Times New Roman"/>
        <charset val="134"/>
      </rPr>
      <t>12.18</t>
    </r>
    <r>
      <rPr>
        <sz val="10"/>
        <rFont val="宋体"/>
        <charset val="134"/>
      </rPr>
      <t>千瓦分布式光伏发电项目</t>
    </r>
  </si>
  <si>
    <t>黄伟胜</t>
  </si>
  <si>
    <r>
      <rPr>
        <sz val="10"/>
        <rFont val="宋体"/>
        <charset val="134"/>
      </rPr>
      <t>黄伟胜广东省佛山市顺德区大良街道办事处北区绿田路</t>
    </r>
    <r>
      <rPr>
        <sz val="10"/>
        <rFont val="Times New Roman"/>
        <charset val="134"/>
      </rPr>
      <t>13</t>
    </r>
    <r>
      <rPr>
        <sz val="10"/>
        <rFont val="宋体"/>
        <charset val="134"/>
      </rPr>
      <t>街</t>
    </r>
    <r>
      <rPr>
        <sz val="10"/>
        <rFont val="Times New Roman"/>
        <charset val="134"/>
      </rPr>
      <t>2</t>
    </r>
    <r>
      <rPr>
        <sz val="10"/>
        <rFont val="宋体"/>
        <charset val="134"/>
      </rPr>
      <t>巷</t>
    </r>
    <r>
      <rPr>
        <sz val="10"/>
        <rFont val="Times New Roman"/>
        <charset val="134"/>
      </rPr>
      <t>3</t>
    </r>
    <r>
      <rPr>
        <sz val="10"/>
        <rFont val="宋体"/>
        <charset val="134"/>
      </rPr>
      <t>号</t>
    </r>
    <r>
      <rPr>
        <sz val="10"/>
        <rFont val="Times New Roman"/>
        <charset val="134"/>
      </rPr>
      <t>8.4</t>
    </r>
    <r>
      <rPr>
        <sz val="10"/>
        <rFont val="宋体"/>
        <charset val="134"/>
      </rPr>
      <t>千瓦分布式光伏发电项目</t>
    </r>
  </si>
  <si>
    <t>吴广开</t>
  </si>
  <si>
    <r>
      <rPr>
        <sz val="10"/>
        <rFont val="宋体"/>
        <charset val="134"/>
      </rPr>
      <t>吴广开广东省佛山市顺德区勒流街道江义村登南一街</t>
    </r>
    <r>
      <rPr>
        <sz val="10"/>
        <rFont val="Times New Roman"/>
        <charset val="134"/>
      </rPr>
      <t>19</t>
    </r>
    <r>
      <rPr>
        <sz val="10"/>
        <rFont val="宋体"/>
        <charset val="134"/>
      </rPr>
      <t>号</t>
    </r>
    <r>
      <rPr>
        <sz val="10"/>
        <rFont val="Times New Roman"/>
        <charset val="134"/>
      </rPr>
      <t>11.11</t>
    </r>
    <r>
      <rPr>
        <sz val="10"/>
        <rFont val="宋体"/>
        <charset val="134"/>
      </rPr>
      <t>千瓦分布式光伏发电项目</t>
    </r>
  </si>
  <si>
    <t>邓祥联</t>
  </si>
  <si>
    <r>
      <rPr>
        <sz val="10"/>
        <rFont val="宋体"/>
        <charset val="134"/>
      </rPr>
      <t>邓祥联佛山市顺德区杏坛镇罗水永青五巷</t>
    </r>
    <r>
      <rPr>
        <sz val="10"/>
        <rFont val="Times New Roman"/>
        <charset val="134"/>
      </rPr>
      <t>5</t>
    </r>
    <r>
      <rPr>
        <sz val="10"/>
        <rFont val="宋体"/>
        <charset val="134"/>
      </rPr>
      <t>号</t>
    </r>
    <r>
      <rPr>
        <sz val="10"/>
        <rFont val="Times New Roman"/>
        <charset val="134"/>
      </rPr>
      <t>18.27</t>
    </r>
    <r>
      <rPr>
        <sz val="10"/>
        <rFont val="宋体"/>
        <charset val="134"/>
      </rPr>
      <t>千瓦分布式光伏发电项目</t>
    </r>
  </si>
  <si>
    <t>谭伟祥</t>
  </si>
  <si>
    <r>
      <rPr>
        <sz val="10"/>
        <rFont val="宋体"/>
        <charset val="134"/>
      </rPr>
      <t>谭伟祥佛山市顺德区杏坛镇海凌村委会财进小区</t>
    </r>
    <r>
      <rPr>
        <sz val="10"/>
        <rFont val="Times New Roman"/>
        <charset val="134"/>
      </rPr>
      <t>6</t>
    </r>
    <r>
      <rPr>
        <sz val="10"/>
        <rFont val="宋体"/>
        <charset val="134"/>
      </rPr>
      <t>号</t>
    </r>
    <r>
      <rPr>
        <sz val="10"/>
        <rFont val="Times New Roman"/>
        <charset val="134"/>
      </rPr>
      <t>18.24</t>
    </r>
    <r>
      <rPr>
        <sz val="10"/>
        <rFont val="宋体"/>
        <charset val="134"/>
      </rPr>
      <t>千瓦分布式光伏发电项目</t>
    </r>
  </si>
  <si>
    <t>曾藩健</t>
  </si>
  <si>
    <r>
      <rPr>
        <sz val="10"/>
        <rFont val="宋体"/>
        <charset val="134"/>
      </rPr>
      <t>曾藩健广东省佛山市顺德区乐从镇大罗村委会武城坊西大街七巷</t>
    </r>
    <r>
      <rPr>
        <sz val="10"/>
        <rFont val="Times New Roman"/>
        <charset val="134"/>
      </rPr>
      <t>4</t>
    </r>
    <r>
      <rPr>
        <sz val="10"/>
        <rFont val="宋体"/>
        <charset val="134"/>
      </rPr>
      <t>号</t>
    </r>
    <r>
      <rPr>
        <sz val="10"/>
        <rFont val="Times New Roman"/>
        <charset val="134"/>
      </rPr>
      <t>9.97</t>
    </r>
    <r>
      <rPr>
        <sz val="10"/>
        <rFont val="宋体"/>
        <charset val="134"/>
      </rPr>
      <t>千瓦分布式光伏发电项目</t>
    </r>
  </si>
  <si>
    <t>梁卫坚</t>
  </si>
  <si>
    <r>
      <rPr>
        <sz val="10"/>
        <rFont val="宋体"/>
        <charset val="134"/>
      </rPr>
      <t>梁卫坚佛山市顺德区陈村镇大都村委会北街丝计路五巷</t>
    </r>
    <r>
      <rPr>
        <sz val="10"/>
        <rFont val="Times New Roman"/>
        <charset val="134"/>
      </rPr>
      <t>6</t>
    </r>
    <r>
      <rPr>
        <sz val="10"/>
        <rFont val="宋体"/>
        <charset val="134"/>
      </rPr>
      <t>号</t>
    </r>
    <r>
      <rPr>
        <sz val="10"/>
        <rFont val="Times New Roman"/>
        <charset val="134"/>
      </rPr>
      <t>9.12</t>
    </r>
    <r>
      <rPr>
        <sz val="10"/>
        <rFont val="宋体"/>
        <charset val="134"/>
      </rPr>
      <t>千瓦分布式光伏发电项目</t>
    </r>
  </si>
  <si>
    <t>梁子星</t>
  </si>
  <si>
    <r>
      <rPr>
        <sz val="10"/>
        <rFont val="宋体"/>
        <charset val="134"/>
      </rPr>
      <t>梁子星佛山市顺德区杏坛镇龙潭村委会纷源坊中兴一巷</t>
    </r>
    <r>
      <rPr>
        <sz val="10"/>
        <rFont val="Times New Roman"/>
        <charset val="134"/>
      </rPr>
      <t>5</t>
    </r>
    <r>
      <rPr>
        <sz val="10"/>
        <rFont val="宋体"/>
        <charset val="134"/>
      </rPr>
      <t>号</t>
    </r>
    <r>
      <rPr>
        <sz val="10"/>
        <rFont val="Times New Roman"/>
        <charset val="134"/>
      </rPr>
      <t>15.1</t>
    </r>
    <r>
      <rPr>
        <sz val="10"/>
        <rFont val="宋体"/>
        <charset val="134"/>
      </rPr>
      <t>千瓦分布式光伏发电项目</t>
    </r>
  </si>
  <si>
    <t>刘家发</t>
  </si>
  <si>
    <r>
      <rPr>
        <sz val="10"/>
        <rFont val="宋体"/>
        <charset val="134"/>
      </rPr>
      <t>刘家发广东省佛山市顺德区乐从镇腾冲居委会三坊沙头街一巷</t>
    </r>
    <r>
      <rPr>
        <sz val="10"/>
        <rFont val="Times New Roman"/>
        <charset val="134"/>
      </rPr>
      <t>4</t>
    </r>
    <r>
      <rPr>
        <sz val="10"/>
        <rFont val="宋体"/>
        <charset val="134"/>
      </rPr>
      <t>号</t>
    </r>
    <r>
      <rPr>
        <sz val="10"/>
        <rFont val="Times New Roman"/>
        <charset val="134"/>
      </rPr>
      <t>10.5</t>
    </r>
    <r>
      <rPr>
        <sz val="10"/>
        <rFont val="宋体"/>
        <charset val="134"/>
      </rPr>
      <t>千瓦分布式光伏发电项目</t>
    </r>
  </si>
  <si>
    <t>欧广见</t>
  </si>
  <si>
    <r>
      <rPr>
        <sz val="10"/>
        <rFont val="宋体"/>
        <charset val="134"/>
      </rPr>
      <t>欧广见佛山市顺德区杏坛镇龙潭村委会杨家悦龙里</t>
    </r>
    <r>
      <rPr>
        <sz val="10"/>
        <rFont val="Times New Roman"/>
        <charset val="134"/>
      </rPr>
      <t>6</t>
    </r>
    <r>
      <rPr>
        <sz val="10"/>
        <rFont val="宋体"/>
        <charset val="134"/>
      </rPr>
      <t>号之一</t>
    </r>
    <r>
      <rPr>
        <sz val="10"/>
        <rFont val="Times New Roman"/>
        <charset val="134"/>
      </rPr>
      <t>27.55</t>
    </r>
    <r>
      <rPr>
        <sz val="10"/>
        <rFont val="宋体"/>
        <charset val="134"/>
      </rPr>
      <t>千瓦分布式光伏发电项目</t>
    </r>
  </si>
  <si>
    <t>尤文生</t>
  </si>
  <si>
    <r>
      <rPr>
        <sz val="10"/>
        <rFont val="宋体"/>
        <charset val="134"/>
      </rPr>
      <t>尤文生佛山市顺德区杏坛镇北水细涌大道</t>
    </r>
    <r>
      <rPr>
        <sz val="10"/>
        <rFont val="Times New Roman"/>
        <charset val="134"/>
      </rPr>
      <t>2</t>
    </r>
    <r>
      <rPr>
        <sz val="10"/>
        <rFont val="宋体"/>
        <charset val="134"/>
      </rPr>
      <t>号</t>
    </r>
    <r>
      <rPr>
        <sz val="10"/>
        <rFont val="Times New Roman"/>
        <charset val="134"/>
      </rPr>
      <t>15.39</t>
    </r>
    <r>
      <rPr>
        <sz val="10"/>
        <rFont val="宋体"/>
        <charset val="134"/>
      </rPr>
      <t>千瓦分布式光伏发电项目</t>
    </r>
  </si>
  <si>
    <t>潘鸿连</t>
  </si>
  <si>
    <r>
      <rPr>
        <sz val="10"/>
        <rFont val="宋体"/>
        <charset val="134"/>
      </rPr>
      <t>潘鸿连顺德区容桂穗香穗城路四街四巷</t>
    </r>
    <r>
      <rPr>
        <sz val="10"/>
        <rFont val="Times New Roman"/>
        <charset val="134"/>
      </rPr>
      <t>6</t>
    </r>
    <r>
      <rPr>
        <sz val="10"/>
        <rFont val="宋体"/>
        <charset val="134"/>
      </rPr>
      <t>号</t>
    </r>
    <r>
      <rPr>
        <sz val="10"/>
        <rFont val="Times New Roman"/>
        <charset val="134"/>
      </rPr>
      <t>16.53</t>
    </r>
    <r>
      <rPr>
        <sz val="10"/>
        <rFont val="宋体"/>
        <charset val="134"/>
      </rPr>
      <t>千瓦分布式光伏发电项目</t>
    </r>
  </si>
  <si>
    <t>钟国桢</t>
  </si>
  <si>
    <r>
      <rPr>
        <sz val="10"/>
        <rFont val="宋体"/>
        <charset val="134"/>
      </rPr>
      <t>钟国桢广东省佛山市顺德区大良街道办事处五沙新志路</t>
    </r>
    <r>
      <rPr>
        <sz val="10"/>
        <rFont val="Times New Roman"/>
        <charset val="134"/>
      </rPr>
      <t>3</t>
    </r>
    <r>
      <rPr>
        <sz val="10"/>
        <rFont val="宋体"/>
        <charset val="134"/>
      </rPr>
      <t>街</t>
    </r>
    <r>
      <rPr>
        <sz val="10"/>
        <rFont val="Times New Roman"/>
        <charset val="134"/>
      </rPr>
      <t>10</t>
    </r>
    <r>
      <rPr>
        <sz val="10"/>
        <rFont val="宋体"/>
        <charset val="134"/>
      </rPr>
      <t>号</t>
    </r>
    <r>
      <rPr>
        <sz val="10"/>
        <rFont val="Times New Roman"/>
        <charset val="134"/>
      </rPr>
      <t>16.24</t>
    </r>
    <r>
      <rPr>
        <sz val="10"/>
        <rFont val="宋体"/>
        <charset val="134"/>
      </rPr>
      <t>千瓦分布式光伏发电项目</t>
    </r>
  </si>
  <si>
    <t>黄志球</t>
  </si>
  <si>
    <r>
      <rPr>
        <sz val="10"/>
        <rFont val="宋体"/>
        <charset val="134"/>
      </rPr>
      <t>黄志球广东省佛山市顺德区大良街道办事处金桂花园枫林</t>
    </r>
    <r>
      <rPr>
        <sz val="10"/>
        <rFont val="Times New Roman"/>
        <charset val="134"/>
      </rPr>
      <t>1</t>
    </r>
    <r>
      <rPr>
        <sz val="10"/>
        <rFont val="宋体"/>
        <charset val="134"/>
      </rPr>
      <t>街</t>
    </r>
    <r>
      <rPr>
        <sz val="10"/>
        <rFont val="Times New Roman"/>
        <charset val="134"/>
      </rPr>
      <t>858</t>
    </r>
    <r>
      <rPr>
        <sz val="10"/>
        <rFont val="宋体"/>
        <charset val="134"/>
      </rPr>
      <t>号</t>
    </r>
    <r>
      <rPr>
        <sz val="10"/>
        <rFont val="Times New Roman"/>
        <charset val="134"/>
      </rPr>
      <t>20.01</t>
    </r>
    <r>
      <rPr>
        <sz val="10"/>
        <rFont val="宋体"/>
        <charset val="134"/>
      </rPr>
      <t>千瓦分布式光伏发电项目</t>
    </r>
  </si>
  <si>
    <t>邓敬全</t>
  </si>
  <si>
    <r>
      <rPr>
        <sz val="10"/>
        <rFont val="宋体"/>
        <charset val="134"/>
      </rPr>
      <t>邓敬全龙江镇东涌社区居民委员会坦东海傍街建宁巷</t>
    </r>
    <r>
      <rPr>
        <sz val="10"/>
        <rFont val="Times New Roman"/>
        <charset val="134"/>
      </rPr>
      <t>5</t>
    </r>
    <r>
      <rPr>
        <sz val="10"/>
        <rFont val="宋体"/>
        <charset val="134"/>
      </rPr>
      <t>号</t>
    </r>
    <r>
      <rPr>
        <sz val="10"/>
        <rFont val="Times New Roman"/>
        <charset val="134"/>
      </rPr>
      <t>18</t>
    </r>
    <r>
      <rPr>
        <sz val="10"/>
        <rFont val="宋体"/>
        <charset val="134"/>
      </rPr>
      <t>千瓦分布式光伏发电项目</t>
    </r>
  </si>
  <si>
    <t>何敏东</t>
  </si>
  <si>
    <r>
      <rPr>
        <sz val="10"/>
        <rFont val="宋体"/>
        <charset val="134"/>
      </rPr>
      <t>何敏东广东省佛山市顺德区乐从镇大墩村委会南区新村一街五巷</t>
    </r>
    <r>
      <rPr>
        <sz val="10"/>
        <rFont val="Times New Roman"/>
        <charset val="134"/>
      </rPr>
      <t>2</t>
    </r>
    <r>
      <rPr>
        <sz val="10"/>
        <rFont val="宋体"/>
        <charset val="134"/>
      </rPr>
      <t>号</t>
    </r>
    <r>
      <rPr>
        <sz val="10"/>
        <rFont val="Times New Roman"/>
        <charset val="134"/>
      </rPr>
      <t>18</t>
    </r>
    <r>
      <rPr>
        <sz val="10"/>
        <rFont val="宋体"/>
        <charset val="134"/>
      </rPr>
      <t>千瓦分布式光伏发电项目</t>
    </r>
  </si>
  <si>
    <r>
      <rPr>
        <sz val="10"/>
        <rFont val="宋体"/>
        <charset val="134"/>
      </rPr>
      <t>何敏东广东省佛山市顺德区乐从镇大墩村委会青南大道一巷</t>
    </r>
    <r>
      <rPr>
        <sz val="10"/>
        <rFont val="Times New Roman"/>
        <charset val="134"/>
      </rPr>
      <t>6</t>
    </r>
    <r>
      <rPr>
        <sz val="10"/>
        <rFont val="宋体"/>
        <charset val="134"/>
      </rPr>
      <t>号</t>
    </r>
    <r>
      <rPr>
        <sz val="10"/>
        <rFont val="Times New Roman"/>
        <charset val="134"/>
      </rPr>
      <t>6</t>
    </r>
    <r>
      <rPr>
        <sz val="10"/>
        <rFont val="宋体"/>
        <charset val="134"/>
      </rPr>
      <t>千瓦分布式光伏发电项目</t>
    </r>
  </si>
  <si>
    <t>欧烨红</t>
  </si>
  <si>
    <r>
      <rPr>
        <sz val="10"/>
        <rFont val="宋体"/>
        <charset val="134"/>
      </rPr>
      <t>欧烨红佛山市顺德区陈村镇合成崇福路八巷</t>
    </r>
    <r>
      <rPr>
        <sz val="10"/>
        <rFont val="Times New Roman"/>
        <charset val="134"/>
      </rPr>
      <t>11</t>
    </r>
    <r>
      <rPr>
        <sz val="10"/>
        <rFont val="宋体"/>
        <charset val="134"/>
      </rPr>
      <t>号</t>
    </r>
    <r>
      <rPr>
        <sz val="10"/>
        <rFont val="Times New Roman"/>
        <charset val="134"/>
      </rPr>
      <t>15.39</t>
    </r>
    <r>
      <rPr>
        <sz val="10"/>
        <rFont val="宋体"/>
        <charset val="134"/>
      </rPr>
      <t>千瓦分布式光伏发电项目</t>
    </r>
  </si>
  <si>
    <t>黄带胜</t>
  </si>
  <si>
    <r>
      <rPr>
        <sz val="10"/>
        <rFont val="宋体"/>
        <charset val="134"/>
      </rPr>
      <t>黄带胜顺德区容桂小王布西坊直街</t>
    </r>
    <r>
      <rPr>
        <sz val="10"/>
        <rFont val="Times New Roman"/>
        <charset val="134"/>
      </rPr>
      <t>10</t>
    </r>
    <r>
      <rPr>
        <sz val="10"/>
        <rFont val="宋体"/>
        <charset val="134"/>
      </rPr>
      <t>巷</t>
    </r>
    <r>
      <rPr>
        <sz val="10"/>
        <rFont val="Times New Roman"/>
        <charset val="134"/>
      </rPr>
      <t>7</t>
    </r>
    <r>
      <rPr>
        <sz val="10"/>
        <rFont val="宋体"/>
        <charset val="134"/>
      </rPr>
      <t>号</t>
    </r>
    <r>
      <rPr>
        <sz val="10"/>
        <rFont val="Times New Roman"/>
        <charset val="134"/>
      </rPr>
      <t>18.27</t>
    </r>
    <r>
      <rPr>
        <sz val="10"/>
        <rFont val="宋体"/>
        <charset val="134"/>
      </rPr>
      <t>千瓦分布式光伏发电项目</t>
    </r>
  </si>
  <si>
    <t>林党强</t>
  </si>
  <si>
    <r>
      <rPr>
        <sz val="10"/>
        <rFont val="宋体"/>
        <charset val="134"/>
      </rPr>
      <t>林党强佛山市顺德区杏坛镇光华村委会西岸西路</t>
    </r>
    <r>
      <rPr>
        <sz val="10"/>
        <rFont val="Times New Roman"/>
        <charset val="134"/>
      </rPr>
      <t>1</t>
    </r>
    <r>
      <rPr>
        <sz val="10"/>
        <rFont val="宋体"/>
        <charset val="134"/>
      </rPr>
      <t>号</t>
    </r>
    <r>
      <rPr>
        <sz val="10"/>
        <rFont val="Times New Roman"/>
        <charset val="134"/>
      </rPr>
      <t>14.5</t>
    </r>
    <r>
      <rPr>
        <sz val="10"/>
        <rFont val="宋体"/>
        <charset val="134"/>
      </rPr>
      <t>千瓦分布式光伏发电项目</t>
    </r>
  </si>
  <si>
    <t>何镜新</t>
  </si>
  <si>
    <r>
      <rPr>
        <sz val="10"/>
        <rFont val="宋体"/>
        <charset val="134"/>
      </rPr>
      <t>何镜新北滘镇碧江居委会坤洲隔涌大街七巷</t>
    </r>
    <r>
      <rPr>
        <sz val="10"/>
        <rFont val="Times New Roman"/>
        <charset val="134"/>
      </rPr>
      <t>6</t>
    </r>
    <r>
      <rPr>
        <sz val="10"/>
        <rFont val="宋体"/>
        <charset val="134"/>
      </rPr>
      <t>号</t>
    </r>
    <r>
      <rPr>
        <sz val="10"/>
        <rFont val="Times New Roman"/>
        <charset val="134"/>
      </rPr>
      <t>19.95</t>
    </r>
    <r>
      <rPr>
        <sz val="10"/>
        <rFont val="宋体"/>
        <charset val="134"/>
      </rPr>
      <t>千瓦分布式光伏发电项目</t>
    </r>
  </si>
  <si>
    <t>刘映南</t>
  </si>
  <si>
    <r>
      <rPr>
        <sz val="10"/>
        <rFont val="宋体"/>
        <charset val="134"/>
      </rPr>
      <t>刘映南容桂东逸湾东岸二期翠河涧二街</t>
    </r>
    <r>
      <rPr>
        <sz val="10"/>
        <rFont val="Times New Roman"/>
        <charset val="134"/>
      </rPr>
      <t>11</t>
    </r>
    <r>
      <rPr>
        <sz val="10"/>
        <rFont val="宋体"/>
        <charset val="134"/>
      </rPr>
      <t>号</t>
    </r>
    <r>
      <rPr>
        <sz val="10"/>
        <rFont val="Times New Roman"/>
        <charset val="134"/>
      </rPr>
      <t>8</t>
    </r>
    <r>
      <rPr>
        <sz val="10"/>
        <rFont val="宋体"/>
        <charset val="134"/>
      </rPr>
      <t>千瓦分布式光伏发电项目</t>
    </r>
  </si>
  <si>
    <t>麦妙玲</t>
  </si>
  <si>
    <r>
      <rPr>
        <sz val="10"/>
        <rFont val="宋体"/>
        <charset val="134"/>
      </rPr>
      <t>麦妙玲龙江镇南坑村委会文献街四巷</t>
    </r>
    <r>
      <rPr>
        <sz val="10"/>
        <rFont val="Times New Roman"/>
        <charset val="134"/>
      </rPr>
      <t>2</t>
    </r>
    <r>
      <rPr>
        <sz val="10"/>
        <rFont val="宋体"/>
        <charset val="134"/>
      </rPr>
      <t>号</t>
    </r>
    <r>
      <rPr>
        <sz val="10"/>
        <rFont val="Times New Roman"/>
        <charset val="134"/>
      </rPr>
      <t>19.38</t>
    </r>
    <r>
      <rPr>
        <sz val="10"/>
        <rFont val="宋体"/>
        <charset val="134"/>
      </rPr>
      <t>千瓦分布式光伏发电项目</t>
    </r>
  </si>
  <si>
    <t>罗同安</t>
  </si>
  <si>
    <r>
      <rPr>
        <sz val="10"/>
        <rFont val="宋体"/>
        <charset val="134"/>
      </rPr>
      <t>罗同安佛山市顺德区杏坛镇海凌村委会海凌大路</t>
    </r>
    <r>
      <rPr>
        <sz val="10"/>
        <rFont val="Times New Roman"/>
        <charset val="134"/>
      </rPr>
      <t>75</t>
    </r>
    <r>
      <rPr>
        <sz val="10"/>
        <rFont val="宋体"/>
        <charset val="134"/>
      </rPr>
      <t>号</t>
    </r>
    <r>
      <rPr>
        <sz val="10"/>
        <rFont val="Times New Roman"/>
        <charset val="134"/>
      </rPr>
      <t>13.92</t>
    </r>
    <r>
      <rPr>
        <sz val="10"/>
        <rFont val="宋体"/>
        <charset val="134"/>
      </rPr>
      <t>千瓦分布式光伏发电项目</t>
    </r>
  </si>
  <si>
    <t>霍丽仪</t>
  </si>
  <si>
    <r>
      <rPr>
        <sz val="10"/>
        <rFont val="宋体"/>
        <charset val="134"/>
      </rPr>
      <t>霍丽仪广东省佛山市顺德区乐从镇良教村委会马滘西祠坊五巷</t>
    </r>
    <r>
      <rPr>
        <sz val="10"/>
        <rFont val="Times New Roman"/>
        <charset val="134"/>
      </rPr>
      <t>6</t>
    </r>
    <r>
      <rPr>
        <sz val="10"/>
        <rFont val="宋体"/>
        <charset val="134"/>
      </rPr>
      <t>号</t>
    </r>
    <r>
      <rPr>
        <sz val="10"/>
        <rFont val="Times New Roman"/>
        <charset val="134"/>
      </rPr>
      <t>9.12</t>
    </r>
    <r>
      <rPr>
        <sz val="10"/>
        <rFont val="宋体"/>
        <charset val="134"/>
      </rPr>
      <t>千瓦分布式光伏发电项目</t>
    </r>
  </si>
  <si>
    <t>郭耀华</t>
  </si>
  <si>
    <r>
      <rPr>
        <sz val="10"/>
        <rFont val="宋体"/>
        <charset val="134"/>
      </rPr>
      <t>郭耀华佛山市顺德区陈村镇仙涌村委会大南村南便街路南一巷</t>
    </r>
    <r>
      <rPr>
        <sz val="10"/>
        <rFont val="Times New Roman"/>
        <charset val="134"/>
      </rPr>
      <t>1</t>
    </r>
    <r>
      <rPr>
        <sz val="10"/>
        <rFont val="宋体"/>
        <charset val="134"/>
      </rPr>
      <t>号</t>
    </r>
    <r>
      <rPr>
        <sz val="10"/>
        <rFont val="Times New Roman"/>
        <charset val="134"/>
      </rPr>
      <t>12</t>
    </r>
    <r>
      <rPr>
        <sz val="10"/>
        <rFont val="宋体"/>
        <charset val="134"/>
      </rPr>
      <t>千瓦分布式光伏发电项目</t>
    </r>
  </si>
  <si>
    <t>霍满盛</t>
  </si>
  <si>
    <r>
      <rPr>
        <sz val="10"/>
        <rFont val="宋体"/>
        <charset val="134"/>
      </rPr>
      <t>霍满盛广东省佛山市顺德区乐从镇大罗村委会东梁坊南边街六巷</t>
    </r>
    <r>
      <rPr>
        <sz val="10"/>
        <rFont val="Times New Roman"/>
        <charset val="134"/>
      </rPr>
      <t>1</t>
    </r>
    <r>
      <rPr>
        <sz val="10"/>
        <rFont val="宋体"/>
        <charset val="134"/>
      </rPr>
      <t>号</t>
    </r>
    <r>
      <rPr>
        <sz val="10"/>
        <rFont val="Times New Roman"/>
        <charset val="134"/>
      </rPr>
      <t>7.98</t>
    </r>
    <r>
      <rPr>
        <sz val="10"/>
        <rFont val="宋体"/>
        <charset val="134"/>
      </rPr>
      <t>千瓦分布式光伏发电项目</t>
    </r>
  </si>
  <si>
    <t>梁远昌</t>
  </si>
  <si>
    <r>
      <rPr>
        <sz val="10"/>
        <rFont val="宋体"/>
        <charset val="134"/>
      </rPr>
      <t>梁远昌佛山市顺德区杏坛镇南华村委会康乐大道东七路</t>
    </r>
    <r>
      <rPr>
        <sz val="10"/>
        <rFont val="Times New Roman"/>
        <charset val="134"/>
      </rPr>
      <t>1</t>
    </r>
    <r>
      <rPr>
        <sz val="10"/>
        <rFont val="宋体"/>
        <charset val="134"/>
      </rPr>
      <t>号</t>
    </r>
    <r>
      <rPr>
        <sz val="10"/>
        <rFont val="Times New Roman"/>
        <charset val="134"/>
      </rPr>
      <t>10.8</t>
    </r>
    <r>
      <rPr>
        <sz val="10"/>
        <rFont val="宋体"/>
        <charset val="134"/>
      </rPr>
      <t>千瓦分布式光伏发电项目</t>
    </r>
  </si>
  <si>
    <t>麦容霞</t>
  </si>
  <si>
    <r>
      <rPr>
        <sz val="10"/>
        <rFont val="宋体"/>
        <charset val="134"/>
      </rPr>
      <t>麦容霞龙江镇西庆村委会长兴路四街二巷</t>
    </r>
    <r>
      <rPr>
        <sz val="10"/>
        <rFont val="Times New Roman"/>
        <charset val="134"/>
      </rPr>
      <t>6</t>
    </r>
    <r>
      <rPr>
        <sz val="10"/>
        <rFont val="宋体"/>
        <charset val="134"/>
      </rPr>
      <t>号</t>
    </r>
    <r>
      <rPr>
        <sz val="10"/>
        <rFont val="Times New Roman"/>
        <charset val="134"/>
      </rPr>
      <t>7.25</t>
    </r>
    <r>
      <rPr>
        <sz val="10"/>
        <rFont val="宋体"/>
        <charset val="134"/>
      </rPr>
      <t>千瓦分布式光伏发电项目</t>
    </r>
  </si>
  <si>
    <t>梁锦洪</t>
  </si>
  <si>
    <r>
      <rPr>
        <sz val="10"/>
        <rFont val="宋体"/>
        <charset val="134"/>
      </rPr>
      <t>梁锦洪广东省佛山市顺德区乐从镇道教丰乐坊丰乐大街</t>
    </r>
    <r>
      <rPr>
        <sz val="10"/>
        <rFont val="Times New Roman"/>
        <charset val="134"/>
      </rPr>
      <t>23</t>
    </r>
    <r>
      <rPr>
        <sz val="10"/>
        <rFont val="宋体"/>
        <charset val="134"/>
      </rPr>
      <t>号</t>
    </r>
    <r>
      <rPr>
        <sz val="10"/>
        <rFont val="Times New Roman"/>
        <charset val="134"/>
      </rPr>
      <t>15.87</t>
    </r>
    <r>
      <rPr>
        <sz val="10"/>
        <rFont val="宋体"/>
        <charset val="134"/>
      </rPr>
      <t>千瓦分布式光伏发电项目</t>
    </r>
  </si>
  <si>
    <t>何冠凯</t>
  </si>
  <si>
    <r>
      <rPr>
        <sz val="10"/>
        <rFont val="宋体"/>
        <charset val="134"/>
      </rPr>
      <t>何冠凯佛山市顺德区陈村镇合成居委会永福路</t>
    </r>
    <r>
      <rPr>
        <sz val="10"/>
        <rFont val="Times New Roman"/>
        <charset val="134"/>
      </rPr>
      <t>1</t>
    </r>
    <r>
      <rPr>
        <sz val="10"/>
        <rFont val="宋体"/>
        <charset val="134"/>
      </rPr>
      <t>巷</t>
    </r>
    <r>
      <rPr>
        <sz val="10"/>
        <rFont val="Times New Roman"/>
        <charset val="134"/>
      </rPr>
      <t>1</t>
    </r>
    <r>
      <rPr>
        <sz val="10"/>
        <rFont val="宋体"/>
        <charset val="134"/>
      </rPr>
      <t>号</t>
    </r>
    <r>
      <rPr>
        <sz val="10"/>
        <rFont val="Times New Roman"/>
        <charset val="134"/>
      </rPr>
      <t>11.6</t>
    </r>
    <r>
      <rPr>
        <sz val="10"/>
        <rFont val="宋体"/>
        <charset val="134"/>
      </rPr>
      <t>千瓦分布式光伏发电项目</t>
    </r>
  </si>
  <si>
    <t>洪宏兴</t>
  </si>
  <si>
    <r>
      <rPr>
        <sz val="10"/>
        <rFont val="宋体"/>
        <charset val="134"/>
      </rPr>
      <t>洪宏兴佛山市顺德区勒流街道新城村委会新城锦丰西路</t>
    </r>
    <r>
      <rPr>
        <sz val="10"/>
        <rFont val="Times New Roman"/>
        <charset val="134"/>
      </rPr>
      <t>32</t>
    </r>
    <r>
      <rPr>
        <sz val="10"/>
        <rFont val="宋体"/>
        <charset val="134"/>
      </rPr>
      <t>号</t>
    </r>
    <r>
      <rPr>
        <sz val="10"/>
        <rFont val="Times New Roman"/>
        <charset val="134"/>
      </rPr>
      <t>9</t>
    </r>
    <r>
      <rPr>
        <sz val="10"/>
        <rFont val="宋体"/>
        <charset val="134"/>
      </rPr>
      <t>千瓦分布式光伏发电项目</t>
    </r>
  </si>
  <si>
    <t>刘端贤</t>
  </si>
  <si>
    <r>
      <rPr>
        <sz val="10"/>
        <rFont val="宋体"/>
        <charset val="134"/>
      </rPr>
      <t>刘端贤龙江镇东涌居委会涌口村裕兴路</t>
    </r>
    <r>
      <rPr>
        <sz val="10"/>
        <rFont val="Times New Roman"/>
        <charset val="134"/>
      </rPr>
      <t>7</t>
    </r>
    <r>
      <rPr>
        <sz val="10"/>
        <rFont val="宋体"/>
        <charset val="134"/>
      </rPr>
      <t>号</t>
    </r>
    <r>
      <rPr>
        <sz val="10"/>
        <rFont val="Times New Roman"/>
        <charset val="134"/>
      </rPr>
      <t>11.4</t>
    </r>
    <r>
      <rPr>
        <sz val="10"/>
        <rFont val="宋体"/>
        <charset val="134"/>
      </rPr>
      <t>千瓦分布式光伏发电项目</t>
    </r>
  </si>
  <si>
    <t>陈家杰</t>
  </si>
  <si>
    <r>
      <rPr>
        <sz val="10"/>
        <rFont val="宋体"/>
        <charset val="134"/>
      </rPr>
      <t>陈家杰广东省佛山市顺德区乐从镇新隆村委会松园新街七巷</t>
    </r>
    <r>
      <rPr>
        <sz val="10"/>
        <rFont val="Times New Roman"/>
        <charset val="134"/>
      </rPr>
      <t>4</t>
    </r>
    <r>
      <rPr>
        <sz val="10"/>
        <rFont val="宋体"/>
        <charset val="134"/>
      </rPr>
      <t>号</t>
    </r>
    <r>
      <rPr>
        <sz val="10"/>
        <rFont val="Times New Roman"/>
        <charset val="134"/>
      </rPr>
      <t>12.3</t>
    </r>
    <r>
      <rPr>
        <sz val="10"/>
        <rFont val="宋体"/>
        <charset val="134"/>
      </rPr>
      <t>千瓦分布式光伏发电项目</t>
    </r>
  </si>
  <si>
    <t>梁顺文</t>
  </si>
  <si>
    <r>
      <rPr>
        <sz val="10"/>
        <rFont val="宋体"/>
        <charset val="134"/>
      </rPr>
      <t>梁顺文广东省佛山市顺德区容桂街道办事处大观直街</t>
    </r>
    <r>
      <rPr>
        <sz val="10"/>
        <rFont val="Times New Roman"/>
        <charset val="134"/>
      </rPr>
      <t>40</t>
    </r>
    <r>
      <rPr>
        <sz val="10"/>
        <rFont val="宋体"/>
        <charset val="134"/>
      </rPr>
      <t>号</t>
    </r>
    <r>
      <rPr>
        <sz val="10"/>
        <rFont val="Times New Roman"/>
        <charset val="134"/>
      </rPr>
      <t>10.26</t>
    </r>
    <r>
      <rPr>
        <sz val="10"/>
        <rFont val="宋体"/>
        <charset val="134"/>
      </rPr>
      <t>千瓦分布式光伏发电项目</t>
    </r>
  </si>
  <si>
    <t>陈林英</t>
  </si>
  <si>
    <r>
      <rPr>
        <sz val="10"/>
        <rFont val="宋体"/>
        <charset val="134"/>
      </rPr>
      <t>陈林英广东省佛山市顺德区大良街道办事处樟岗</t>
    </r>
    <r>
      <rPr>
        <sz val="10"/>
        <rFont val="Times New Roman"/>
        <charset val="134"/>
      </rPr>
      <t>1</t>
    </r>
    <r>
      <rPr>
        <sz val="10"/>
        <rFont val="宋体"/>
        <charset val="134"/>
      </rPr>
      <t>街</t>
    </r>
    <r>
      <rPr>
        <sz val="10"/>
        <rFont val="Times New Roman"/>
        <charset val="134"/>
      </rPr>
      <t>4</t>
    </r>
    <r>
      <rPr>
        <sz val="10"/>
        <rFont val="宋体"/>
        <charset val="134"/>
      </rPr>
      <t>号</t>
    </r>
    <r>
      <rPr>
        <sz val="10"/>
        <rFont val="Times New Roman"/>
        <charset val="134"/>
      </rPr>
      <t>9.9</t>
    </r>
    <r>
      <rPr>
        <sz val="10"/>
        <rFont val="宋体"/>
        <charset val="134"/>
      </rPr>
      <t>千瓦分布式光伏发电项目</t>
    </r>
  </si>
  <si>
    <t>陈伟江</t>
  </si>
  <si>
    <r>
      <rPr>
        <sz val="10"/>
        <rFont val="宋体"/>
        <charset val="134"/>
      </rPr>
      <t>陈伟江广东省佛山市顺德区乐从镇新隆村委会涌尾街</t>
    </r>
    <r>
      <rPr>
        <sz val="10"/>
        <rFont val="Times New Roman"/>
        <charset val="134"/>
      </rPr>
      <t>13</t>
    </r>
    <r>
      <rPr>
        <sz val="10"/>
        <rFont val="宋体"/>
        <charset val="134"/>
      </rPr>
      <t>号</t>
    </r>
    <r>
      <rPr>
        <sz val="10"/>
        <rFont val="Times New Roman"/>
        <charset val="134"/>
      </rPr>
      <t>19.95</t>
    </r>
    <r>
      <rPr>
        <sz val="10"/>
        <rFont val="宋体"/>
        <charset val="134"/>
      </rPr>
      <t>千瓦分布式光伏发电项目</t>
    </r>
  </si>
  <si>
    <t>陈伟森</t>
  </si>
  <si>
    <r>
      <rPr>
        <sz val="10"/>
        <rFont val="宋体"/>
        <charset val="134"/>
      </rPr>
      <t>陈伟森广东省佛山市顺德区乐从镇新隆村委会松园新街八巷</t>
    </r>
    <r>
      <rPr>
        <sz val="10"/>
        <rFont val="Times New Roman"/>
        <charset val="134"/>
      </rPr>
      <t>13</t>
    </r>
    <r>
      <rPr>
        <sz val="10"/>
        <rFont val="宋体"/>
        <charset val="134"/>
      </rPr>
      <t>号</t>
    </r>
    <r>
      <rPr>
        <sz val="10"/>
        <rFont val="Times New Roman"/>
        <charset val="134"/>
      </rPr>
      <t>20.52</t>
    </r>
    <r>
      <rPr>
        <sz val="10"/>
        <rFont val="宋体"/>
        <charset val="134"/>
      </rPr>
      <t>千瓦分布式光伏发电项目</t>
    </r>
  </si>
  <si>
    <t>何豪法</t>
  </si>
  <si>
    <r>
      <rPr>
        <sz val="10"/>
        <rFont val="宋体"/>
        <charset val="134"/>
      </rPr>
      <t>何豪法佛山市顺德区杏坛镇西登云路大道二巷</t>
    </r>
    <r>
      <rPr>
        <sz val="10"/>
        <rFont val="Times New Roman"/>
        <charset val="134"/>
      </rPr>
      <t>17</t>
    </r>
    <r>
      <rPr>
        <sz val="10"/>
        <rFont val="宋体"/>
        <charset val="134"/>
      </rPr>
      <t>号</t>
    </r>
    <r>
      <rPr>
        <sz val="10"/>
        <rFont val="Times New Roman"/>
        <charset val="134"/>
      </rPr>
      <t>20</t>
    </r>
    <r>
      <rPr>
        <sz val="10"/>
        <rFont val="宋体"/>
        <charset val="134"/>
      </rPr>
      <t>千瓦分布式光伏发电项目</t>
    </r>
  </si>
  <si>
    <t>黄家亮</t>
  </si>
  <si>
    <r>
      <rPr>
        <sz val="10"/>
        <rFont val="宋体"/>
        <charset val="134"/>
      </rPr>
      <t>黄家亮容桂高黎居委会育英路</t>
    </r>
    <r>
      <rPr>
        <sz val="10"/>
        <rFont val="Times New Roman"/>
        <charset val="134"/>
      </rPr>
      <t>30</t>
    </r>
    <r>
      <rPr>
        <sz val="10"/>
        <rFont val="宋体"/>
        <charset val="134"/>
      </rPr>
      <t>号</t>
    </r>
    <r>
      <rPr>
        <sz val="10"/>
        <rFont val="Times New Roman"/>
        <charset val="134"/>
      </rPr>
      <t>15</t>
    </r>
    <r>
      <rPr>
        <sz val="10"/>
        <rFont val="宋体"/>
        <charset val="134"/>
      </rPr>
      <t>千瓦分布式光伏发电项目</t>
    </r>
  </si>
  <si>
    <t>陈丽萍</t>
  </si>
  <si>
    <r>
      <rPr>
        <sz val="10"/>
        <rFont val="宋体"/>
        <charset val="134"/>
      </rPr>
      <t>陈丽萍广东省佛山市顺德区乐从镇葛岸村委会南区厚街二巷</t>
    </r>
    <r>
      <rPr>
        <sz val="10"/>
        <rFont val="Times New Roman"/>
        <charset val="134"/>
      </rPr>
      <t>7</t>
    </r>
    <r>
      <rPr>
        <sz val="10"/>
        <rFont val="宋体"/>
        <charset val="134"/>
      </rPr>
      <t>号</t>
    </r>
    <r>
      <rPr>
        <sz val="10"/>
        <rFont val="Times New Roman"/>
        <charset val="134"/>
      </rPr>
      <t>3.13</t>
    </r>
    <r>
      <rPr>
        <sz val="10"/>
        <rFont val="宋体"/>
        <charset val="134"/>
      </rPr>
      <t>千瓦分布式光伏发电项目</t>
    </r>
  </si>
  <si>
    <t>邓盛全</t>
  </si>
  <si>
    <r>
      <rPr>
        <sz val="10"/>
        <rFont val="宋体"/>
        <charset val="134"/>
      </rPr>
      <t>邓盛全龙江镇东涌社区居民委员会坦东细堑十字街庆丰巷</t>
    </r>
    <r>
      <rPr>
        <sz val="10"/>
        <rFont val="Times New Roman"/>
        <charset val="134"/>
      </rPr>
      <t>2</t>
    </r>
    <r>
      <rPr>
        <sz val="10"/>
        <rFont val="宋体"/>
        <charset val="134"/>
      </rPr>
      <t>号</t>
    </r>
    <r>
      <rPr>
        <sz val="10"/>
        <rFont val="Times New Roman"/>
        <charset val="134"/>
      </rPr>
      <t>15.93</t>
    </r>
    <r>
      <rPr>
        <sz val="10"/>
        <rFont val="宋体"/>
        <charset val="134"/>
      </rPr>
      <t>千瓦分布式光伏发电项目</t>
    </r>
  </si>
  <si>
    <t>洪志森</t>
  </si>
  <si>
    <r>
      <rPr>
        <sz val="10"/>
        <rFont val="宋体"/>
        <charset val="134"/>
      </rPr>
      <t>洪志森广东省佛山市顺德区乐从镇沙滘社区居民委员会西区多菜地街一巷</t>
    </r>
    <r>
      <rPr>
        <sz val="10"/>
        <rFont val="Times New Roman"/>
        <charset val="134"/>
      </rPr>
      <t>5</t>
    </r>
    <r>
      <rPr>
        <sz val="10"/>
        <rFont val="宋体"/>
        <charset val="134"/>
      </rPr>
      <t>号</t>
    </r>
    <r>
      <rPr>
        <sz val="10"/>
        <rFont val="Times New Roman"/>
        <charset val="134"/>
      </rPr>
      <t>17.1</t>
    </r>
    <r>
      <rPr>
        <sz val="10"/>
        <rFont val="宋体"/>
        <charset val="134"/>
      </rPr>
      <t>千瓦分布式光伏发电项目</t>
    </r>
  </si>
  <si>
    <t>罗燕玲</t>
  </si>
  <si>
    <r>
      <rPr>
        <sz val="10"/>
        <rFont val="宋体"/>
        <charset val="134"/>
      </rPr>
      <t>罗燕玲广东省佛山市顺德区乐从镇罗沙村敬源四巷</t>
    </r>
    <r>
      <rPr>
        <sz val="10"/>
        <rFont val="Times New Roman"/>
        <charset val="134"/>
      </rPr>
      <t>11</t>
    </r>
    <r>
      <rPr>
        <sz val="10"/>
        <rFont val="宋体"/>
        <charset val="134"/>
      </rPr>
      <t>号</t>
    </r>
    <r>
      <rPr>
        <sz val="10"/>
        <rFont val="Times New Roman"/>
        <charset val="134"/>
      </rPr>
      <t>13.68</t>
    </r>
    <r>
      <rPr>
        <sz val="10"/>
        <rFont val="宋体"/>
        <charset val="134"/>
      </rPr>
      <t>千瓦分布式光伏发电项目</t>
    </r>
  </si>
  <si>
    <t>周焯文</t>
  </si>
  <si>
    <r>
      <rPr>
        <sz val="10"/>
        <rFont val="宋体"/>
        <charset val="134"/>
      </rPr>
      <t>周焯文容桂高黎居委会荣兴东路十三巷</t>
    </r>
    <r>
      <rPr>
        <sz val="10"/>
        <rFont val="Times New Roman"/>
        <charset val="134"/>
      </rPr>
      <t>4</t>
    </r>
    <r>
      <rPr>
        <sz val="10"/>
        <rFont val="宋体"/>
        <charset val="134"/>
      </rPr>
      <t>号</t>
    </r>
    <r>
      <rPr>
        <sz val="10"/>
        <rFont val="Times New Roman"/>
        <charset val="134"/>
      </rPr>
      <t>11.97</t>
    </r>
    <r>
      <rPr>
        <sz val="10"/>
        <rFont val="宋体"/>
        <charset val="134"/>
      </rPr>
      <t>千瓦分布式光伏发电项目</t>
    </r>
  </si>
  <si>
    <t>谭盛恒</t>
  </si>
  <si>
    <r>
      <rPr>
        <sz val="10"/>
        <rFont val="宋体"/>
        <charset val="134"/>
      </rPr>
      <t>谭盛恒龙江镇南坑村委会河柏中心巷</t>
    </r>
    <r>
      <rPr>
        <sz val="10"/>
        <rFont val="Times New Roman"/>
        <charset val="134"/>
      </rPr>
      <t>3</t>
    </r>
    <r>
      <rPr>
        <sz val="10"/>
        <rFont val="宋体"/>
        <charset val="134"/>
      </rPr>
      <t>号</t>
    </r>
    <r>
      <rPr>
        <sz val="10"/>
        <rFont val="Times New Roman"/>
        <charset val="134"/>
      </rPr>
      <t>15.675</t>
    </r>
    <r>
      <rPr>
        <sz val="10"/>
        <rFont val="宋体"/>
        <charset val="134"/>
      </rPr>
      <t>千瓦分布式光伏发电项目</t>
    </r>
  </si>
  <si>
    <t>马惠仪</t>
  </si>
  <si>
    <r>
      <rPr>
        <sz val="10"/>
        <rFont val="宋体"/>
        <charset val="134"/>
      </rPr>
      <t>马惠仪佛山市顺德区伦教街道办事处霞石村委会祥和路</t>
    </r>
    <r>
      <rPr>
        <sz val="10"/>
        <rFont val="Times New Roman"/>
        <charset val="134"/>
      </rPr>
      <t>6</t>
    </r>
    <r>
      <rPr>
        <sz val="10"/>
        <rFont val="宋体"/>
        <charset val="134"/>
      </rPr>
      <t>号</t>
    </r>
    <r>
      <rPr>
        <sz val="10"/>
        <rFont val="Times New Roman"/>
        <charset val="134"/>
      </rPr>
      <t>17.955</t>
    </r>
    <r>
      <rPr>
        <sz val="10"/>
        <rFont val="宋体"/>
        <charset val="134"/>
      </rPr>
      <t>千瓦分布式光伏发电项目</t>
    </r>
  </si>
  <si>
    <t>梁培玲</t>
  </si>
  <si>
    <r>
      <rPr>
        <sz val="10"/>
        <rFont val="宋体"/>
        <charset val="134"/>
      </rPr>
      <t>梁培玲广东省佛山市顺德区乐从镇良村村委会冲口东路朝东二巷</t>
    </r>
    <r>
      <rPr>
        <sz val="10"/>
        <rFont val="Times New Roman"/>
        <charset val="134"/>
      </rPr>
      <t>6</t>
    </r>
    <r>
      <rPr>
        <sz val="10"/>
        <rFont val="宋体"/>
        <charset val="134"/>
      </rPr>
      <t>号之一</t>
    </r>
    <r>
      <rPr>
        <sz val="10"/>
        <rFont val="Times New Roman"/>
        <charset val="134"/>
      </rPr>
      <t>31.9</t>
    </r>
    <r>
      <rPr>
        <sz val="10"/>
        <rFont val="宋体"/>
        <charset val="134"/>
      </rPr>
      <t>千瓦分布式光伏发电项目</t>
    </r>
  </si>
  <si>
    <t>刘振业</t>
  </si>
  <si>
    <r>
      <rPr>
        <sz val="10"/>
        <rFont val="宋体"/>
        <charset val="134"/>
      </rPr>
      <t>刘振业龙江镇东涌社区居民委员会康宁里</t>
    </r>
    <r>
      <rPr>
        <sz val="10"/>
        <rFont val="Times New Roman"/>
        <charset val="134"/>
      </rPr>
      <t>8</t>
    </r>
    <r>
      <rPr>
        <sz val="10"/>
        <rFont val="宋体"/>
        <charset val="134"/>
      </rPr>
      <t>号</t>
    </r>
    <r>
      <rPr>
        <sz val="10"/>
        <rFont val="Times New Roman"/>
        <charset val="134"/>
      </rPr>
      <t>17.69</t>
    </r>
    <r>
      <rPr>
        <sz val="10"/>
        <rFont val="宋体"/>
        <charset val="134"/>
      </rPr>
      <t>千瓦分布式光伏发电项目</t>
    </r>
  </si>
  <si>
    <t>梁仲佳</t>
  </si>
  <si>
    <r>
      <rPr>
        <sz val="10"/>
        <rFont val="宋体"/>
        <charset val="134"/>
      </rPr>
      <t>梁仲佳广东省佛山市顺德区乐从镇上华村委会南头坊一巷</t>
    </r>
    <r>
      <rPr>
        <sz val="10"/>
        <rFont val="Times New Roman"/>
        <charset val="134"/>
      </rPr>
      <t>5</t>
    </r>
    <r>
      <rPr>
        <sz val="10"/>
        <rFont val="宋体"/>
        <charset val="134"/>
      </rPr>
      <t>号</t>
    </r>
    <r>
      <rPr>
        <sz val="10"/>
        <rFont val="Times New Roman"/>
        <charset val="134"/>
      </rPr>
      <t>25</t>
    </r>
    <r>
      <rPr>
        <sz val="10"/>
        <rFont val="宋体"/>
        <charset val="134"/>
      </rPr>
      <t>千瓦分布式光伏发电项目</t>
    </r>
  </si>
  <si>
    <t>杨东珍</t>
  </si>
  <si>
    <r>
      <rPr>
        <sz val="10"/>
        <rFont val="宋体"/>
        <charset val="134"/>
      </rPr>
      <t>杨东珍广东省佛山市顺德区乐从镇大闸村委会华湖新住宅区</t>
    </r>
    <r>
      <rPr>
        <sz val="10"/>
        <rFont val="Times New Roman"/>
        <charset val="134"/>
      </rPr>
      <t>25</t>
    </r>
    <r>
      <rPr>
        <sz val="10"/>
        <rFont val="宋体"/>
        <charset val="134"/>
      </rPr>
      <t>号</t>
    </r>
    <r>
      <rPr>
        <sz val="10"/>
        <rFont val="Times New Roman"/>
        <charset val="134"/>
      </rPr>
      <t>6</t>
    </r>
    <r>
      <rPr>
        <sz val="10"/>
        <rFont val="宋体"/>
        <charset val="134"/>
      </rPr>
      <t>千瓦分布式光伏发电项目</t>
    </r>
  </si>
  <si>
    <r>
      <rPr>
        <sz val="10"/>
        <rFont val="宋体"/>
        <charset val="134"/>
      </rPr>
      <t>杨东珍广东省佛山市顺德区乐从镇大闸村委会华湖西四街</t>
    </r>
    <r>
      <rPr>
        <sz val="10"/>
        <rFont val="Times New Roman"/>
        <charset val="134"/>
      </rPr>
      <t>6</t>
    </r>
    <r>
      <rPr>
        <sz val="10"/>
        <rFont val="宋体"/>
        <charset val="134"/>
      </rPr>
      <t>号</t>
    </r>
    <r>
      <rPr>
        <sz val="10"/>
        <rFont val="Times New Roman"/>
        <charset val="134"/>
      </rPr>
      <t>6</t>
    </r>
    <r>
      <rPr>
        <sz val="10"/>
        <rFont val="宋体"/>
        <charset val="134"/>
      </rPr>
      <t>千瓦分布式光伏发电项目</t>
    </r>
  </si>
  <si>
    <t>佛山市顺德区恒宝光伏能源服务有限公司</t>
  </si>
  <si>
    <r>
      <rPr>
        <sz val="10"/>
        <rFont val="宋体"/>
        <charset val="134"/>
      </rPr>
      <t>广东东方树脂有限公司</t>
    </r>
    <r>
      <rPr>
        <sz val="10"/>
        <rFont val="Times New Roman"/>
        <charset val="134"/>
      </rPr>
      <t>950.4</t>
    </r>
    <r>
      <rPr>
        <sz val="10"/>
        <rFont val="宋体"/>
        <charset val="134"/>
      </rPr>
      <t>千瓦屋顶分布式光伏发电项目</t>
    </r>
  </si>
  <si>
    <t>梁桂全</t>
  </si>
  <si>
    <r>
      <rPr>
        <sz val="10"/>
        <rFont val="宋体"/>
        <charset val="134"/>
      </rPr>
      <t>梁桂全北滘镇黄涌穗丰大街三巷</t>
    </r>
    <r>
      <rPr>
        <sz val="10"/>
        <rFont val="Times New Roman"/>
        <charset val="134"/>
      </rPr>
      <t>2</t>
    </r>
    <r>
      <rPr>
        <sz val="10"/>
        <rFont val="宋体"/>
        <charset val="134"/>
      </rPr>
      <t>号</t>
    </r>
    <r>
      <rPr>
        <sz val="10"/>
        <rFont val="Times New Roman"/>
        <charset val="134"/>
      </rPr>
      <t>18</t>
    </r>
    <r>
      <rPr>
        <sz val="10"/>
        <rFont val="宋体"/>
        <charset val="134"/>
      </rPr>
      <t>千瓦分布式光伏发电项目</t>
    </r>
  </si>
  <si>
    <t>罗伟坚</t>
  </si>
  <si>
    <r>
      <rPr>
        <sz val="10"/>
        <rFont val="宋体"/>
        <charset val="134"/>
      </rPr>
      <t>罗伟坚东逸湾紫晖园二街</t>
    </r>
    <r>
      <rPr>
        <sz val="10"/>
        <rFont val="Times New Roman"/>
        <charset val="134"/>
      </rPr>
      <t>9</t>
    </r>
    <r>
      <rPr>
        <sz val="10"/>
        <rFont val="宋体"/>
        <charset val="134"/>
      </rPr>
      <t>号</t>
    </r>
    <r>
      <rPr>
        <sz val="10"/>
        <rFont val="Times New Roman"/>
        <charset val="134"/>
      </rPr>
      <t>4.76</t>
    </r>
    <r>
      <rPr>
        <sz val="10"/>
        <rFont val="宋体"/>
        <charset val="134"/>
      </rPr>
      <t>千瓦分布式光伏发电项目</t>
    </r>
  </si>
  <si>
    <t>林凤瑛</t>
  </si>
  <si>
    <r>
      <rPr>
        <sz val="10"/>
        <rFont val="宋体"/>
        <charset val="134"/>
      </rPr>
      <t>林凤瑛广东省佛山市顺德区容桂小黄圃外环路小黄圃路段</t>
    </r>
    <r>
      <rPr>
        <sz val="10"/>
        <rFont val="Times New Roman"/>
        <charset val="134"/>
      </rPr>
      <t>38</t>
    </r>
    <r>
      <rPr>
        <sz val="10"/>
        <rFont val="宋体"/>
        <charset val="134"/>
      </rPr>
      <t>号东逸湾二期紫荆园三街</t>
    </r>
    <r>
      <rPr>
        <sz val="10"/>
        <rFont val="Times New Roman"/>
        <charset val="134"/>
      </rPr>
      <t>12</t>
    </r>
    <r>
      <rPr>
        <sz val="10"/>
        <rFont val="宋体"/>
        <charset val="134"/>
      </rPr>
      <t>号</t>
    </r>
    <r>
      <rPr>
        <sz val="10"/>
        <rFont val="Times New Roman"/>
        <charset val="134"/>
      </rPr>
      <t>8.96</t>
    </r>
    <r>
      <rPr>
        <sz val="10"/>
        <rFont val="宋体"/>
        <charset val="134"/>
      </rPr>
      <t>千瓦分布式光伏发电项目</t>
    </r>
  </si>
  <si>
    <t>胡祯全</t>
  </si>
  <si>
    <r>
      <rPr>
        <sz val="10"/>
        <rFont val="宋体"/>
        <charset val="134"/>
      </rPr>
      <t>胡祯全容桂合新路一街</t>
    </r>
    <r>
      <rPr>
        <sz val="10"/>
        <rFont val="Times New Roman"/>
        <charset val="134"/>
      </rPr>
      <t>11</t>
    </r>
    <r>
      <rPr>
        <sz val="10"/>
        <rFont val="宋体"/>
        <charset val="134"/>
      </rPr>
      <t>号</t>
    </r>
    <r>
      <rPr>
        <sz val="10"/>
        <rFont val="Times New Roman"/>
        <charset val="134"/>
      </rPr>
      <t>10.26</t>
    </r>
    <r>
      <rPr>
        <sz val="10"/>
        <rFont val="宋体"/>
        <charset val="134"/>
      </rPr>
      <t>千瓦分布式光伏发电项目</t>
    </r>
  </si>
  <si>
    <t>吴伟德</t>
  </si>
  <si>
    <r>
      <rPr>
        <sz val="10"/>
        <rFont val="宋体"/>
        <charset val="134"/>
      </rPr>
      <t>吴伟德佛山市顺德区杏坛镇光华村委会大桥头新村</t>
    </r>
    <r>
      <rPr>
        <sz val="10"/>
        <rFont val="Times New Roman"/>
        <charset val="134"/>
      </rPr>
      <t>2</t>
    </r>
    <r>
      <rPr>
        <sz val="10"/>
        <rFont val="宋体"/>
        <charset val="134"/>
      </rPr>
      <t>号</t>
    </r>
    <r>
      <rPr>
        <sz val="10"/>
        <rFont val="Times New Roman"/>
        <charset val="134"/>
      </rPr>
      <t>11.4</t>
    </r>
    <r>
      <rPr>
        <sz val="10"/>
        <rFont val="宋体"/>
        <charset val="134"/>
      </rPr>
      <t>千瓦分布式光伏发电项目</t>
    </r>
  </si>
  <si>
    <t>梁锦辉</t>
  </si>
  <si>
    <r>
      <rPr>
        <sz val="10"/>
        <rFont val="宋体"/>
        <charset val="134"/>
      </rPr>
      <t>梁锦辉佛山市顺德区杏坛镇西北村委会北头新基七巷</t>
    </r>
    <r>
      <rPr>
        <sz val="10"/>
        <rFont val="Times New Roman"/>
        <charset val="134"/>
      </rPr>
      <t>8</t>
    </r>
    <r>
      <rPr>
        <sz val="10"/>
        <rFont val="宋体"/>
        <charset val="134"/>
      </rPr>
      <t>号</t>
    </r>
    <r>
      <rPr>
        <sz val="10"/>
        <rFont val="Times New Roman"/>
        <charset val="134"/>
      </rPr>
      <t>13.25</t>
    </r>
    <r>
      <rPr>
        <sz val="10"/>
        <rFont val="宋体"/>
        <charset val="134"/>
      </rPr>
      <t>千瓦分布式光伏发电项目</t>
    </r>
  </si>
  <si>
    <t>梁锦新</t>
  </si>
  <si>
    <r>
      <rPr>
        <sz val="10"/>
        <rFont val="宋体"/>
        <charset val="134"/>
      </rPr>
      <t>梁锦新顺德容桂德宝北路</t>
    </r>
    <r>
      <rPr>
        <sz val="10"/>
        <rFont val="Times New Roman"/>
        <charset val="134"/>
      </rPr>
      <t>5</t>
    </r>
    <r>
      <rPr>
        <sz val="10"/>
        <rFont val="宋体"/>
        <charset val="134"/>
      </rPr>
      <t>巷</t>
    </r>
    <r>
      <rPr>
        <sz val="10"/>
        <rFont val="Times New Roman"/>
        <charset val="134"/>
      </rPr>
      <t>1</t>
    </r>
    <r>
      <rPr>
        <sz val="10"/>
        <rFont val="宋体"/>
        <charset val="134"/>
      </rPr>
      <t>号</t>
    </r>
    <r>
      <rPr>
        <sz val="10"/>
        <rFont val="Times New Roman"/>
        <charset val="134"/>
      </rPr>
      <t>10.26</t>
    </r>
    <r>
      <rPr>
        <sz val="10"/>
        <rFont val="宋体"/>
        <charset val="134"/>
      </rPr>
      <t>千瓦分布式光伏发电项目</t>
    </r>
  </si>
  <si>
    <t>黄永棠</t>
  </si>
  <si>
    <r>
      <rPr>
        <sz val="10"/>
        <rFont val="宋体"/>
        <charset val="134"/>
      </rPr>
      <t>黄永棠广东省佛山市顺德区容桂街道办事处海尾社区居委会汇昌街</t>
    </r>
    <r>
      <rPr>
        <sz val="10"/>
        <rFont val="Times New Roman"/>
        <charset val="134"/>
      </rPr>
      <t>5</t>
    </r>
    <r>
      <rPr>
        <sz val="10"/>
        <rFont val="宋体"/>
        <charset val="134"/>
      </rPr>
      <t>号</t>
    </r>
    <r>
      <rPr>
        <sz val="10"/>
        <rFont val="Times New Roman"/>
        <charset val="134"/>
      </rPr>
      <t>16.81</t>
    </r>
    <r>
      <rPr>
        <sz val="10"/>
        <rFont val="宋体"/>
        <charset val="134"/>
      </rPr>
      <t>千瓦分布式光伏发电项目</t>
    </r>
  </si>
  <si>
    <t>薛家耀</t>
  </si>
  <si>
    <r>
      <rPr>
        <sz val="10"/>
        <rFont val="宋体"/>
        <charset val="134"/>
      </rPr>
      <t>薛家耀陈村镇潭州村委会碧桂花城御景苑五街</t>
    </r>
    <r>
      <rPr>
        <sz val="10"/>
        <rFont val="Times New Roman"/>
        <charset val="134"/>
      </rPr>
      <t>98</t>
    </r>
    <r>
      <rPr>
        <sz val="10"/>
        <rFont val="宋体"/>
        <charset val="134"/>
      </rPr>
      <t>号</t>
    </r>
    <r>
      <rPr>
        <sz val="10"/>
        <rFont val="Times New Roman"/>
        <charset val="134"/>
      </rPr>
      <t>5</t>
    </r>
    <r>
      <rPr>
        <sz val="10"/>
        <rFont val="宋体"/>
        <charset val="134"/>
      </rPr>
      <t>千瓦分布式光伏发电项目</t>
    </r>
  </si>
  <si>
    <t>郭志良</t>
  </si>
  <si>
    <r>
      <rPr>
        <sz val="10"/>
        <rFont val="宋体"/>
        <charset val="134"/>
      </rPr>
      <t>郭志良龙江镇龙江居委会扒头吉祥里</t>
    </r>
    <r>
      <rPr>
        <sz val="10"/>
        <rFont val="Times New Roman"/>
        <charset val="134"/>
      </rPr>
      <t>10</t>
    </r>
    <r>
      <rPr>
        <sz val="10"/>
        <rFont val="宋体"/>
        <charset val="134"/>
      </rPr>
      <t>号</t>
    </r>
    <r>
      <rPr>
        <sz val="10"/>
        <rFont val="Times New Roman"/>
        <charset val="134"/>
      </rPr>
      <t>20.16</t>
    </r>
    <r>
      <rPr>
        <sz val="10"/>
        <rFont val="宋体"/>
        <charset val="134"/>
      </rPr>
      <t>千瓦分布式光伏发电项目</t>
    </r>
  </si>
  <si>
    <t>郭志明</t>
  </si>
  <si>
    <r>
      <rPr>
        <sz val="10"/>
        <rFont val="宋体"/>
        <charset val="134"/>
      </rPr>
      <t>郭志明龙江镇龙江社区居民委员会扒头路吉祥里</t>
    </r>
    <r>
      <rPr>
        <sz val="10"/>
        <rFont val="Times New Roman"/>
        <charset val="134"/>
      </rPr>
      <t>2</t>
    </r>
    <r>
      <rPr>
        <sz val="10"/>
        <rFont val="宋体"/>
        <charset val="134"/>
      </rPr>
      <t>号</t>
    </r>
    <r>
      <rPr>
        <sz val="10"/>
        <rFont val="Times New Roman"/>
        <charset val="134"/>
      </rPr>
      <t>27.68</t>
    </r>
    <r>
      <rPr>
        <sz val="10"/>
        <rFont val="宋体"/>
        <charset val="134"/>
      </rPr>
      <t>千瓦分布式光伏发电项目</t>
    </r>
  </si>
  <si>
    <r>
      <rPr>
        <sz val="10"/>
        <rFont val="宋体"/>
        <charset val="134"/>
      </rPr>
      <t>郭志良龙江镇龙江居委会扒头埠南西巷</t>
    </r>
    <r>
      <rPr>
        <sz val="10"/>
        <rFont val="Times New Roman"/>
        <charset val="134"/>
      </rPr>
      <t>6</t>
    </r>
    <r>
      <rPr>
        <sz val="10"/>
        <rFont val="宋体"/>
        <charset val="134"/>
      </rPr>
      <t>号</t>
    </r>
    <r>
      <rPr>
        <sz val="10"/>
        <rFont val="Times New Roman"/>
        <charset val="134"/>
      </rPr>
      <t>14</t>
    </r>
    <r>
      <rPr>
        <sz val="10"/>
        <rFont val="宋体"/>
        <charset val="134"/>
      </rPr>
      <t>千瓦分布式光伏发电项目</t>
    </r>
  </si>
  <si>
    <t>梁展涛</t>
  </si>
  <si>
    <r>
      <rPr>
        <sz val="10"/>
        <rFont val="宋体"/>
        <charset val="134"/>
      </rPr>
      <t>梁展涛北滘镇北滘居委会居宁西路</t>
    </r>
    <r>
      <rPr>
        <sz val="10"/>
        <rFont val="Times New Roman"/>
        <charset val="134"/>
      </rPr>
      <t>3</t>
    </r>
    <r>
      <rPr>
        <sz val="10"/>
        <rFont val="宋体"/>
        <charset val="134"/>
      </rPr>
      <t>号</t>
    </r>
    <r>
      <rPr>
        <sz val="10"/>
        <rFont val="Times New Roman"/>
        <charset val="134"/>
      </rPr>
      <t>14.75</t>
    </r>
    <r>
      <rPr>
        <sz val="10"/>
        <rFont val="宋体"/>
        <charset val="134"/>
      </rPr>
      <t>千瓦分布式光伏发电项目</t>
    </r>
  </si>
  <si>
    <t>麦金玲</t>
  </si>
  <si>
    <r>
      <rPr>
        <sz val="10"/>
        <rFont val="宋体"/>
        <charset val="134"/>
      </rPr>
      <t>麦金玲佛山市顺德区杏坛镇光华村委会接龙大街接龙二十三巷</t>
    </r>
    <r>
      <rPr>
        <sz val="10"/>
        <rFont val="Times New Roman"/>
        <charset val="134"/>
      </rPr>
      <t>3</t>
    </r>
    <r>
      <rPr>
        <sz val="10"/>
        <rFont val="宋体"/>
        <charset val="134"/>
      </rPr>
      <t>号</t>
    </r>
    <r>
      <rPr>
        <sz val="10"/>
        <rFont val="Times New Roman"/>
        <charset val="134"/>
      </rPr>
      <t>23</t>
    </r>
    <r>
      <rPr>
        <sz val="10"/>
        <rFont val="宋体"/>
        <charset val="134"/>
      </rPr>
      <t>千瓦分布式光伏发电项目</t>
    </r>
  </si>
  <si>
    <t>彭昭炜</t>
  </si>
  <si>
    <r>
      <rPr>
        <sz val="10"/>
        <rFont val="宋体"/>
        <charset val="134"/>
      </rPr>
      <t>彭昭炜广东省佛山市顺德区大良街道办事处五沙新志路二街</t>
    </r>
    <r>
      <rPr>
        <sz val="10"/>
        <rFont val="Times New Roman"/>
        <charset val="134"/>
      </rPr>
      <t>19</t>
    </r>
    <r>
      <rPr>
        <sz val="10"/>
        <rFont val="宋体"/>
        <charset val="134"/>
      </rPr>
      <t>号</t>
    </r>
    <r>
      <rPr>
        <sz val="10"/>
        <rFont val="Times New Roman"/>
        <charset val="134"/>
      </rPr>
      <t>12.04</t>
    </r>
    <r>
      <rPr>
        <sz val="10"/>
        <rFont val="宋体"/>
        <charset val="134"/>
      </rPr>
      <t>千瓦分布式光伏发电项目</t>
    </r>
  </si>
  <si>
    <t>余峰</t>
  </si>
  <si>
    <r>
      <rPr>
        <sz val="10"/>
        <rFont val="宋体"/>
        <charset val="134"/>
      </rPr>
      <t>余峰顺德区陈村镇碧桂花城华馨苑七街</t>
    </r>
    <r>
      <rPr>
        <sz val="10"/>
        <rFont val="Times New Roman"/>
        <charset val="134"/>
      </rPr>
      <t>31</t>
    </r>
    <r>
      <rPr>
        <sz val="10"/>
        <rFont val="宋体"/>
        <charset val="134"/>
      </rPr>
      <t>号</t>
    </r>
    <r>
      <rPr>
        <sz val="10"/>
        <rFont val="Times New Roman"/>
        <charset val="134"/>
      </rPr>
      <t>11.6</t>
    </r>
    <r>
      <rPr>
        <sz val="10"/>
        <rFont val="宋体"/>
        <charset val="134"/>
      </rPr>
      <t>千瓦分布式光伏发电项目</t>
    </r>
  </si>
  <si>
    <t>区伦啟</t>
  </si>
  <si>
    <r>
      <rPr>
        <sz val="10"/>
        <rFont val="宋体"/>
        <charset val="134"/>
      </rPr>
      <t>区伦啟佛山市顺德区陈村镇潭州村委会区家前街十巷</t>
    </r>
    <r>
      <rPr>
        <sz val="10"/>
        <rFont val="Times New Roman"/>
        <charset val="134"/>
      </rPr>
      <t>7</t>
    </r>
    <r>
      <rPr>
        <sz val="10"/>
        <rFont val="宋体"/>
        <charset val="134"/>
      </rPr>
      <t>号</t>
    </r>
    <r>
      <rPr>
        <sz val="10"/>
        <rFont val="Times New Roman"/>
        <charset val="134"/>
      </rPr>
      <t>15.1</t>
    </r>
    <r>
      <rPr>
        <sz val="10"/>
        <rFont val="宋体"/>
        <charset val="134"/>
      </rPr>
      <t>千瓦分布式光伏发电项目</t>
    </r>
  </si>
  <si>
    <t>甘冠松</t>
  </si>
  <si>
    <r>
      <rPr>
        <sz val="10"/>
        <rFont val="宋体"/>
        <charset val="134"/>
      </rPr>
      <t>甘冠松佛山市顺德区陈村镇绀现村委会培英村新园路</t>
    </r>
    <r>
      <rPr>
        <sz val="10"/>
        <rFont val="Times New Roman"/>
        <charset val="134"/>
      </rPr>
      <t>1</t>
    </r>
    <r>
      <rPr>
        <sz val="10"/>
        <rFont val="宋体"/>
        <charset val="134"/>
      </rPr>
      <t>号</t>
    </r>
    <r>
      <rPr>
        <sz val="10"/>
        <rFont val="Times New Roman"/>
        <charset val="134"/>
      </rPr>
      <t>20.01</t>
    </r>
    <r>
      <rPr>
        <sz val="10"/>
        <rFont val="宋体"/>
        <charset val="134"/>
      </rPr>
      <t>千瓦分布式光伏发电项目</t>
    </r>
  </si>
  <si>
    <t>梁兆华</t>
  </si>
  <si>
    <r>
      <rPr>
        <sz val="10"/>
        <rFont val="宋体"/>
        <charset val="134"/>
      </rPr>
      <t>梁兆华佛山市顺德区勒流街道西华村委会德胜街</t>
    </r>
    <r>
      <rPr>
        <sz val="10"/>
        <rFont val="Times New Roman"/>
        <charset val="134"/>
      </rPr>
      <t>8</t>
    </r>
    <r>
      <rPr>
        <sz val="10"/>
        <rFont val="宋体"/>
        <charset val="134"/>
      </rPr>
      <t>号</t>
    </r>
    <r>
      <rPr>
        <sz val="10"/>
        <rFont val="Times New Roman"/>
        <charset val="134"/>
      </rPr>
      <t>4.2</t>
    </r>
    <r>
      <rPr>
        <sz val="10"/>
        <rFont val="宋体"/>
        <charset val="134"/>
      </rPr>
      <t>千瓦分布式光伏发电项目</t>
    </r>
  </si>
  <si>
    <t>区梓扬</t>
  </si>
  <si>
    <r>
      <rPr>
        <sz val="10"/>
        <rFont val="宋体"/>
        <charset val="134"/>
      </rPr>
      <t>区梓扬北滘镇北滘居民委员会南源三街五巷</t>
    </r>
    <r>
      <rPr>
        <sz val="10"/>
        <rFont val="Times New Roman"/>
        <charset val="134"/>
      </rPr>
      <t>2</t>
    </r>
    <r>
      <rPr>
        <sz val="10"/>
        <rFont val="宋体"/>
        <charset val="134"/>
      </rPr>
      <t>号</t>
    </r>
    <r>
      <rPr>
        <sz val="10"/>
        <rFont val="Times New Roman"/>
        <charset val="134"/>
      </rPr>
      <t>13.2</t>
    </r>
    <r>
      <rPr>
        <sz val="10"/>
        <rFont val="宋体"/>
        <charset val="134"/>
      </rPr>
      <t>千瓦分布式光伏发电项目</t>
    </r>
  </si>
  <si>
    <t>冯国飚</t>
  </si>
  <si>
    <r>
      <rPr>
        <sz val="10"/>
        <rFont val="宋体"/>
        <charset val="134"/>
      </rPr>
      <t>冯国飚容桂街道办事处海尾居委会海景路</t>
    </r>
    <r>
      <rPr>
        <sz val="10"/>
        <rFont val="Times New Roman"/>
        <charset val="134"/>
      </rPr>
      <t>12</t>
    </r>
    <r>
      <rPr>
        <sz val="10"/>
        <rFont val="宋体"/>
        <charset val="134"/>
      </rPr>
      <t>号海景半岛一期</t>
    </r>
    <r>
      <rPr>
        <sz val="10"/>
        <rFont val="Times New Roman"/>
        <charset val="134"/>
      </rPr>
      <t>26</t>
    </r>
    <r>
      <rPr>
        <sz val="10"/>
        <rFont val="宋体"/>
        <charset val="134"/>
      </rPr>
      <t>号</t>
    </r>
    <r>
      <rPr>
        <sz val="10"/>
        <rFont val="Times New Roman"/>
        <charset val="134"/>
      </rPr>
      <t>10</t>
    </r>
    <r>
      <rPr>
        <sz val="10"/>
        <rFont val="宋体"/>
        <charset val="134"/>
      </rPr>
      <t>千瓦分布式光伏发电项目</t>
    </r>
  </si>
  <si>
    <t>张可辉</t>
  </si>
  <si>
    <r>
      <rPr>
        <sz val="10"/>
        <rFont val="宋体"/>
        <charset val="134"/>
      </rPr>
      <t>张可辉龙江镇世埠社区居民委员会西华直街西华里横一巷</t>
    </r>
    <r>
      <rPr>
        <sz val="10"/>
        <rFont val="Times New Roman"/>
        <charset val="134"/>
      </rPr>
      <t>4</t>
    </r>
    <r>
      <rPr>
        <sz val="10"/>
        <rFont val="宋体"/>
        <charset val="134"/>
      </rPr>
      <t>号</t>
    </r>
    <r>
      <rPr>
        <sz val="10"/>
        <rFont val="Times New Roman"/>
        <charset val="134"/>
      </rPr>
      <t>15</t>
    </r>
    <r>
      <rPr>
        <sz val="10"/>
        <rFont val="宋体"/>
        <charset val="134"/>
      </rPr>
      <t>千瓦分布式光伏发电项目</t>
    </r>
  </si>
  <si>
    <t>左港初</t>
  </si>
  <si>
    <r>
      <rPr>
        <sz val="10"/>
        <rFont val="宋体"/>
        <charset val="134"/>
      </rPr>
      <t>左港初龙江镇东海村民委员会升平路</t>
    </r>
    <r>
      <rPr>
        <sz val="10"/>
        <rFont val="Times New Roman"/>
        <charset val="134"/>
      </rPr>
      <t>8</t>
    </r>
    <r>
      <rPr>
        <sz val="10"/>
        <rFont val="宋体"/>
        <charset val="134"/>
      </rPr>
      <t>号</t>
    </r>
    <r>
      <rPr>
        <sz val="10"/>
        <rFont val="Times New Roman"/>
        <charset val="134"/>
      </rPr>
      <t>12.685</t>
    </r>
    <r>
      <rPr>
        <sz val="10"/>
        <rFont val="宋体"/>
        <charset val="134"/>
      </rPr>
      <t>千瓦分布式光伏发电项目</t>
    </r>
  </si>
  <si>
    <t>谭业成</t>
  </si>
  <si>
    <r>
      <rPr>
        <sz val="10"/>
        <rFont val="宋体"/>
        <charset val="134"/>
      </rPr>
      <t>谭业成顺德区伦教鸡洲村委会六村抱月园巷</t>
    </r>
    <r>
      <rPr>
        <sz val="10"/>
        <rFont val="Times New Roman"/>
        <charset val="134"/>
      </rPr>
      <t>1</t>
    </r>
    <r>
      <rPr>
        <sz val="10"/>
        <rFont val="宋体"/>
        <charset val="134"/>
      </rPr>
      <t>号</t>
    </r>
    <r>
      <rPr>
        <sz val="10"/>
        <rFont val="Times New Roman"/>
        <charset val="134"/>
      </rPr>
      <t>16.24</t>
    </r>
    <r>
      <rPr>
        <sz val="10"/>
        <rFont val="宋体"/>
        <charset val="134"/>
      </rPr>
      <t>千瓦分布式光伏发电项目</t>
    </r>
  </si>
  <si>
    <t>何锦华</t>
  </si>
  <si>
    <r>
      <rPr>
        <sz val="10"/>
        <rFont val="宋体"/>
        <charset val="134"/>
      </rPr>
      <t>何锦华佛山市顺德区杏坛镇上地村委会齐赞路北六巷</t>
    </r>
    <r>
      <rPr>
        <sz val="10"/>
        <rFont val="Times New Roman"/>
        <charset val="134"/>
      </rPr>
      <t>2</t>
    </r>
    <r>
      <rPr>
        <sz val="10"/>
        <rFont val="宋体"/>
        <charset val="134"/>
      </rPr>
      <t>号</t>
    </r>
    <r>
      <rPr>
        <sz val="10"/>
        <rFont val="Times New Roman"/>
        <charset val="134"/>
      </rPr>
      <t>10</t>
    </r>
    <r>
      <rPr>
        <sz val="10"/>
        <rFont val="宋体"/>
        <charset val="134"/>
      </rPr>
      <t>千瓦分布式光伏发电项目</t>
    </r>
  </si>
  <si>
    <t>蔡平霞</t>
  </si>
  <si>
    <r>
      <rPr>
        <sz val="10"/>
        <rFont val="宋体"/>
        <charset val="134"/>
      </rPr>
      <t>蔡平霞龙江镇龙江居委会丰华花苑二期</t>
    </r>
    <r>
      <rPr>
        <sz val="10"/>
        <rFont val="Times New Roman"/>
        <charset val="134"/>
      </rPr>
      <t>C18</t>
    </r>
    <r>
      <rPr>
        <sz val="10"/>
        <rFont val="宋体"/>
        <charset val="134"/>
      </rPr>
      <t>号</t>
    </r>
    <r>
      <rPr>
        <sz val="10"/>
        <rFont val="Times New Roman"/>
        <charset val="134"/>
      </rPr>
      <t>13.2</t>
    </r>
    <r>
      <rPr>
        <sz val="10"/>
        <rFont val="宋体"/>
        <charset val="134"/>
      </rPr>
      <t>千瓦分布式光伏发电项目</t>
    </r>
  </si>
  <si>
    <t>黄智勇</t>
  </si>
  <si>
    <r>
      <rPr>
        <sz val="10"/>
        <rFont val="宋体"/>
        <charset val="134"/>
      </rPr>
      <t>黄智勇广东省佛山市顺德区容桂街道风华路北极大街四巷</t>
    </r>
    <r>
      <rPr>
        <sz val="10"/>
        <rFont val="Times New Roman"/>
        <charset val="134"/>
      </rPr>
      <t>6</t>
    </r>
    <r>
      <rPr>
        <sz val="10"/>
        <rFont val="宋体"/>
        <charset val="134"/>
      </rPr>
      <t>号</t>
    </r>
    <r>
      <rPr>
        <sz val="10"/>
        <rFont val="Times New Roman"/>
        <charset val="134"/>
      </rPr>
      <t>10</t>
    </r>
    <r>
      <rPr>
        <sz val="10"/>
        <rFont val="宋体"/>
        <charset val="134"/>
      </rPr>
      <t>千瓦分布式光伏发电项目</t>
    </r>
  </si>
  <si>
    <t>梁柏鸿</t>
  </si>
  <si>
    <r>
      <rPr>
        <sz val="10"/>
        <rFont val="宋体"/>
        <charset val="134"/>
      </rPr>
      <t>梁柏鸿广东省佛山市顺德区大良街道办事处新滘社区居委会振业路</t>
    </r>
    <r>
      <rPr>
        <sz val="10"/>
        <rFont val="Times New Roman"/>
        <charset val="134"/>
      </rPr>
      <t>5</t>
    </r>
    <r>
      <rPr>
        <sz val="10"/>
        <rFont val="宋体"/>
        <charset val="134"/>
      </rPr>
      <t>街</t>
    </r>
    <r>
      <rPr>
        <sz val="10"/>
        <rFont val="Times New Roman"/>
        <charset val="134"/>
      </rPr>
      <t>8</t>
    </r>
    <r>
      <rPr>
        <sz val="10"/>
        <rFont val="宋体"/>
        <charset val="134"/>
      </rPr>
      <t>号</t>
    </r>
    <r>
      <rPr>
        <sz val="10"/>
        <rFont val="Times New Roman"/>
        <charset val="134"/>
      </rPr>
      <t>5</t>
    </r>
    <r>
      <rPr>
        <sz val="10"/>
        <rFont val="宋体"/>
        <charset val="134"/>
      </rPr>
      <t>千瓦分布式光伏发电项目</t>
    </r>
  </si>
  <si>
    <t>黄建钊</t>
  </si>
  <si>
    <r>
      <rPr>
        <sz val="10"/>
        <rFont val="宋体"/>
        <charset val="134"/>
      </rPr>
      <t>黄建钊龙江镇旺岗村委会石珠东里</t>
    </r>
    <r>
      <rPr>
        <sz val="10"/>
        <rFont val="Times New Roman"/>
        <charset val="134"/>
      </rPr>
      <t>25</t>
    </r>
    <r>
      <rPr>
        <sz val="10"/>
        <rFont val="宋体"/>
        <charset val="134"/>
      </rPr>
      <t>号</t>
    </r>
    <r>
      <rPr>
        <sz val="10"/>
        <rFont val="Times New Roman"/>
        <charset val="134"/>
      </rPr>
      <t>14.7</t>
    </r>
    <r>
      <rPr>
        <sz val="10"/>
        <rFont val="宋体"/>
        <charset val="134"/>
      </rPr>
      <t>千瓦分布式光伏发电项目</t>
    </r>
  </si>
  <si>
    <t>左勇辉</t>
  </si>
  <si>
    <r>
      <rPr>
        <sz val="10"/>
        <rFont val="宋体"/>
        <charset val="134"/>
      </rPr>
      <t>左勇辉龙江镇东海村委会新村文明大街</t>
    </r>
    <r>
      <rPr>
        <sz val="10"/>
        <rFont val="Times New Roman"/>
        <charset val="134"/>
      </rPr>
      <t>3</t>
    </r>
    <r>
      <rPr>
        <sz val="10"/>
        <rFont val="宋体"/>
        <charset val="134"/>
      </rPr>
      <t>号</t>
    </r>
    <r>
      <rPr>
        <sz val="10"/>
        <rFont val="Times New Roman"/>
        <charset val="134"/>
      </rPr>
      <t>9.9</t>
    </r>
    <r>
      <rPr>
        <sz val="10"/>
        <rFont val="宋体"/>
        <charset val="134"/>
      </rPr>
      <t>千瓦分布式光伏发电项目</t>
    </r>
  </si>
  <si>
    <r>
      <rPr>
        <sz val="10"/>
        <rFont val="宋体"/>
        <charset val="134"/>
      </rPr>
      <t>陈健全龙江镇陈涌社区居民委员会湾溪路湾溪大街三巷</t>
    </r>
    <r>
      <rPr>
        <sz val="10"/>
        <rFont val="Times New Roman"/>
        <charset val="134"/>
      </rPr>
      <t>5</t>
    </r>
    <r>
      <rPr>
        <sz val="10"/>
        <rFont val="宋体"/>
        <charset val="134"/>
      </rPr>
      <t>号</t>
    </r>
    <r>
      <rPr>
        <sz val="10"/>
        <rFont val="Times New Roman"/>
        <charset val="134"/>
      </rPr>
      <t>11.2</t>
    </r>
    <r>
      <rPr>
        <sz val="10"/>
        <rFont val="宋体"/>
        <charset val="134"/>
      </rPr>
      <t>千瓦分布式光伏发电项目</t>
    </r>
  </si>
  <si>
    <t>陈孔书</t>
  </si>
  <si>
    <r>
      <rPr>
        <sz val="10"/>
        <rFont val="宋体"/>
        <charset val="134"/>
      </rPr>
      <t>陈孔书广东省佛山市顺德区大良南霞新街</t>
    </r>
    <r>
      <rPr>
        <sz val="10"/>
        <rFont val="Times New Roman"/>
        <charset val="134"/>
      </rPr>
      <t>2</t>
    </r>
    <r>
      <rPr>
        <sz val="10"/>
        <rFont val="宋体"/>
        <charset val="134"/>
      </rPr>
      <t>巷</t>
    </r>
    <r>
      <rPr>
        <sz val="10"/>
        <rFont val="Times New Roman"/>
        <charset val="134"/>
      </rPr>
      <t>2</t>
    </r>
    <r>
      <rPr>
        <sz val="10"/>
        <rFont val="宋体"/>
        <charset val="134"/>
      </rPr>
      <t>号</t>
    </r>
    <r>
      <rPr>
        <sz val="10"/>
        <rFont val="Times New Roman"/>
        <charset val="134"/>
      </rPr>
      <t>6.3</t>
    </r>
    <r>
      <rPr>
        <sz val="10"/>
        <rFont val="宋体"/>
        <charset val="134"/>
      </rPr>
      <t>千瓦分布式光伏发电项目</t>
    </r>
  </si>
  <si>
    <t>叶瑞坚</t>
  </si>
  <si>
    <r>
      <rPr>
        <sz val="10"/>
        <rFont val="宋体"/>
        <charset val="134"/>
      </rPr>
      <t>叶瑞坚广东省佛山市顺德区伦教街道办事处常教社区居民委员会上街中路</t>
    </r>
    <r>
      <rPr>
        <sz val="10"/>
        <rFont val="Times New Roman"/>
        <charset val="134"/>
      </rPr>
      <t>17</t>
    </r>
    <r>
      <rPr>
        <sz val="10"/>
        <rFont val="宋体"/>
        <charset val="134"/>
      </rPr>
      <t>号</t>
    </r>
    <r>
      <rPr>
        <sz val="10"/>
        <rFont val="Times New Roman"/>
        <charset val="134"/>
      </rPr>
      <t>23.52</t>
    </r>
    <r>
      <rPr>
        <sz val="10"/>
        <rFont val="宋体"/>
        <charset val="134"/>
      </rPr>
      <t>千瓦分布式光伏发电项目</t>
    </r>
  </si>
  <si>
    <t>鲁植庆</t>
  </si>
  <si>
    <r>
      <rPr>
        <sz val="10"/>
        <rFont val="宋体"/>
        <charset val="134"/>
      </rPr>
      <t>鲁植庆容桂梯云路瑞云街三巷</t>
    </r>
    <r>
      <rPr>
        <sz val="10"/>
        <rFont val="Times New Roman"/>
        <charset val="134"/>
      </rPr>
      <t>7</t>
    </r>
    <r>
      <rPr>
        <sz val="10"/>
        <rFont val="宋体"/>
        <charset val="134"/>
      </rPr>
      <t>号</t>
    </r>
    <r>
      <rPr>
        <sz val="10"/>
        <rFont val="Times New Roman"/>
        <charset val="134"/>
      </rPr>
      <t>10.2</t>
    </r>
    <r>
      <rPr>
        <sz val="10"/>
        <rFont val="宋体"/>
        <charset val="134"/>
      </rPr>
      <t>千瓦分布式光伏发电项目</t>
    </r>
  </si>
  <si>
    <t>李铨池</t>
  </si>
  <si>
    <r>
      <rPr>
        <sz val="10"/>
        <rFont val="宋体"/>
        <charset val="134"/>
      </rPr>
      <t>李铨池顺德区伦教鸡洲村委会九村北津大街</t>
    </r>
    <r>
      <rPr>
        <sz val="10"/>
        <rFont val="Times New Roman"/>
        <charset val="134"/>
      </rPr>
      <t>3</t>
    </r>
    <r>
      <rPr>
        <sz val="10"/>
        <rFont val="宋体"/>
        <charset val="134"/>
      </rPr>
      <t>号</t>
    </r>
    <r>
      <rPr>
        <sz val="10"/>
        <rFont val="Times New Roman"/>
        <charset val="134"/>
      </rPr>
      <t>11.02</t>
    </r>
    <r>
      <rPr>
        <sz val="10"/>
        <rFont val="宋体"/>
        <charset val="134"/>
      </rPr>
      <t>千瓦分布式光伏发电项目</t>
    </r>
  </si>
  <si>
    <t>卢德锡</t>
  </si>
  <si>
    <r>
      <rPr>
        <sz val="10"/>
        <rFont val="宋体"/>
        <charset val="134"/>
      </rPr>
      <t>卢德锡北滘镇马龙村现龙新区西路</t>
    </r>
    <r>
      <rPr>
        <sz val="10"/>
        <rFont val="Times New Roman"/>
        <charset val="134"/>
      </rPr>
      <t>5</t>
    </r>
    <r>
      <rPr>
        <sz val="10"/>
        <rFont val="宋体"/>
        <charset val="134"/>
      </rPr>
      <t>号</t>
    </r>
    <r>
      <rPr>
        <sz val="10"/>
        <rFont val="Times New Roman"/>
        <charset val="134"/>
      </rPr>
      <t>14.21</t>
    </r>
    <r>
      <rPr>
        <sz val="10"/>
        <rFont val="宋体"/>
        <charset val="134"/>
      </rPr>
      <t>千瓦分布式光伏发电项目</t>
    </r>
  </si>
  <si>
    <t>郭建光</t>
  </si>
  <si>
    <r>
      <rPr>
        <sz val="10"/>
        <rFont val="宋体"/>
        <charset val="134"/>
      </rPr>
      <t>郭建光龙江镇龙江居委会扒头朝源里</t>
    </r>
    <r>
      <rPr>
        <sz val="10"/>
        <rFont val="Times New Roman"/>
        <charset val="134"/>
      </rPr>
      <t>1</t>
    </r>
    <r>
      <rPr>
        <sz val="10"/>
        <rFont val="宋体"/>
        <charset val="134"/>
      </rPr>
      <t>号</t>
    </r>
    <r>
      <rPr>
        <sz val="10"/>
        <rFont val="Times New Roman"/>
        <charset val="134"/>
      </rPr>
      <t>13.16</t>
    </r>
    <r>
      <rPr>
        <sz val="10"/>
        <rFont val="宋体"/>
        <charset val="134"/>
      </rPr>
      <t>千瓦分布式光伏发电项目</t>
    </r>
  </si>
  <si>
    <t>潘炳钊</t>
  </si>
  <si>
    <r>
      <rPr>
        <sz val="10"/>
        <rFont val="宋体"/>
        <charset val="134"/>
      </rPr>
      <t>潘炳钊佛山市顺德区勒流街道冲鹤村委会祟福金安巷</t>
    </r>
    <r>
      <rPr>
        <sz val="10"/>
        <rFont val="Times New Roman"/>
        <charset val="134"/>
      </rPr>
      <t>1</t>
    </r>
    <r>
      <rPr>
        <sz val="10"/>
        <rFont val="宋体"/>
        <charset val="134"/>
      </rPr>
      <t>号</t>
    </r>
    <r>
      <rPr>
        <sz val="10"/>
        <rFont val="Times New Roman"/>
        <charset val="134"/>
      </rPr>
      <t>14.16</t>
    </r>
    <r>
      <rPr>
        <sz val="10"/>
        <rFont val="宋体"/>
        <charset val="134"/>
      </rPr>
      <t>千瓦分布式光伏发电项目</t>
    </r>
  </si>
  <si>
    <t>梁润辉</t>
  </si>
  <si>
    <r>
      <rPr>
        <sz val="10"/>
        <rFont val="宋体"/>
        <charset val="134"/>
      </rPr>
      <t>梁润辉广东省佛山市顺德区大良街道办事处石洛路猪仔</t>
    </r>
    <r>
      <rPr>
        <sz val="10"/>
        <rFont val="Times New Roman"/>
        <charset val="134"/>
      </rPr>
      <t>3</t>
    </r>
    <r>
      <rPr>
        <sz val="10"/>
        <rFont val="宋体"/>
        <charset val="134"/>
      </rPr>
      <t>巷</t>
    </r>
    <r>
      <rPr>
        <sz val="10"/>
        <rFont val="Times New Roman"/>
        <charset val="134"/>
      </rPr>
      <t>19</t>
    </r>
    <r>
      <rPr>
        <sz val="10"/>
        <rFont val="宋体"/>
        <charset val="134"/>
      </rPr>
      <t>号</t>
    </r>
    <r>
      <rPr>
        <sz val="10"/>
        <rFont val="Times New Roman"/>
        <charset val="134"/>
      </rPr>
      <t>3</t>
    </r>
    <r>
      <rPr>
        <sz val="10"/>
        <rFont val="宋体"/>
        <charset val="134"/>
      </rPr>
      <t>千瓦分布式光伏发电项目</t>
    </r>
  </si>
  <si>
    <t>冯孝成</t>
  </si>
  <si>
    <r>
      <rPr>
        <sz val="10"/>
        <rFont val="宋体"/>
        <charset val="134"/>
      </rPr>
      <t>冯孝成</t>
    </r>
    <r>
      <rPr>
        <sz val="10"/>
        <rFont val="Times New Roman"/>
        <charset val="134"/>
      </rPr>
      <t xml:space="preserve">      </t>
    </r>
    <r>
      <rPr>
        <sz val="10"/>
        <rFont val="宋体"/>
        <charset val="134"/>
      </rPr>
      <t>顺德区容桂泮塘路</t>
    </r>
    <r>
      <rPr>
        <sz val="10"/>
        <rFont val="Times New Roman"/>
        <charset val="134"/>
      </rPr>
      <t>11</t>
    </r>
    <r>
      <rPr>
        <sz val="10"/>
        <rFont val="宋体"/>
        <charset val="134"/>
      </rPr>
      <t>号</t>
    </r>
    <r>
      <rPr>
        <sz val="10"/>
        <rFont val="Times New Roman"/>
        <charset val="134"/>
      </rPr>
      <t>15.93</t>
    </r>
    <r>
      <rPr>
        <sz val="10"/>
        <rFont val="宋体"/>
        <charset val="134"/>
      </rPr>
      <t>千瓦分布式光伏发电项目</t>
    </r>
  </si>
  <si>
    <t>陈权常</t>
  </si>
  <si>
    <r>
      <rPr>
        <sz val="10"/>
        <rFont val="宋体"/>
        <charset val="134"/>
      </rPr>
      <t>陈权常龙江镇新华西村民委员会良槎路八巷</t>
    </r>
    <r>
      <rPr>
        <sz val="10"/>
        <rFont val="Times New Roman"/>
        <charset val="134"/>
      </rPr>
      <t>4</t>
    </r>
    <r>
      <rPr>
        <sz val="10"/>
        <rFont val="宋体"/>
        <charset val="134"/>
      </rPr>
      <t>号</t>
    </r>
    <r>
      <rPr>
        <sz val="10"/>
        <rFont val="Times New Roman"/>
        <charset val="134"/>
      </rPr>
      <t>10.44</t>
    </r>
    <r>
      <rPr>
        <sz val="10"/>
        <rFont val="宋体"/>
        <charset val="134"/>
      </rPr>
      <t>千瓦分布式光伏发电项目</t>
    </r>
  </si>
  <si>
    <t>欧颖华</t>
  </si>
  <si>
    <r>
      <rPr>
        <sz val="10"/>
        <rFont val="宋体"/>
        <charset val="134"/>
      </rPr>
      <t>欧颖华顺德区陈村镇旧圩社区居民委员会辐辏市</t>
    </r>
    <r>
      <rPr>
        <sz val="10"/>
        <rFont val="Times New Roman"/>
        <charset val="134"/>
      </rPr>
      <t>24</t>
    </r>
    <r>
      <rPr>
        <sz val="10"/>
        <rFont val="宋体"/>
        <charset val="134"/>
      </rPr>
      <t>号</t>
    </r>
    <r>
      <rPr>
        <sz val="10"/>
        <rFont val="Times New Roman"/>
        <charset val="134"/>
      </rPr>
      <t>11.66</t>
    </r>
    <r>
      <rPr>
        <sz val="10"/>
        <rFont val="宋体"/>
        <charset val="134"/>
      </rPr>
      <t>千瓦分布式光伏发电项目</t>
    </r>
  </si>
  <si>
    <t>黎柏坚</t>
  </si>
  <si>
    <r>
      <rPr>
        <sz val="10"/>
        <rFont val="宋体"/>
        <charset val="134"/>
      </rPr>
      <t>黎柏坚佛山市顺德区陈村镇仙涌村委会刚智路刚五巷</t>
    </r>
    <r>
      <rPr>
        <sz val="10"/>
        <rFont val="Times New Roman"/>
        <charset val="134"/>
      </rPr>
      <t>1</t>
    </r>
    <r>
      <rPr>
        <sz val="10"/>
        <rFont val="宋体"/>
        <charset val="134"/>
      </rPr>
      <t>号</t>
    </r>
    <r>
      <rPr>
        <sz val="10"/>
        <rFont val="Times New Roman"/>
        <charset val="134"/>
      </rPr>
      <t>12.88</t>
    </r>
    <r>
      <rPr>
        <sz val="10"/>
        <rFont val="宋体"/>
        <charset val="134"/>
      </rPr>
      <t>千瓦分布式光伏发电项目</t>
    </r>
  </si>
  <si>
    <t>梁锦锋</t>
  </si>
  <si>
    <r>
      <rPr>
        <sz val="10"/>
        <rFont val="宋体"/>
        <charset val="134"/>
      </rPr>
      <t>梁锦锋广东省佛山市顺德区北滘镇林头商业大街大道北九巷</t>
    </r>
    <r>
      <rPr>
        <sz val="10"/>
        <rFont val="Times New Roman"/>
        <charset val="134"/>
      </rPr>
      <t>10</t>
    </r>
    <r>
      <rPr>
        <sz val="10"/>
        <rFont val="宋体"/>
        <charset val="134"/>
      </rPr>
      <t>号</t>
    </r>
    <r>
      <rPr>
        <sz val="10"/>
        <rFont val="Times New Roman"/>
        <charset val="134"/>
      </rPr>
      <t>12.6</t>
    </r>
    <r>
      <rPr>
        <sz val="10"/>
        <rFont val="宋体"/>
        <charset val="134"/>
      </rPr>
      <t>千瓦分布式光伏发电项目</t>
    </r>
  </si>
  <si>
    <t>冯铭盛</t>
  </si>
  <si>
    <r>
      <rPr>
        <sz val="10"/>
        <rFont val="宋体"/>
        <charset val="134"/>
      </rPr>
      <t>冯铭盛佛山市顺德区陈村镇石洲村委会西便四巷</t>
    </r>
    <r>
      <rPr>
        <sz val="10"/>
        <rFont val="Times New Roman"/>
        <charset val="134"/>
      </rPr>
      <t>1</t>
    </r>
    <r>
      <rPr>
        <sz val="10"/>
        <rFont val="宋体"/>
        <charset val="134"/>
      </rPr>
      <t>号</t>
    </r>
    <r>
      <rPr>
        <sz val="10"/>
        <rFont val="Times New Roman"/>
        <charset val="134"/>
      </rPr>
      <t>9</t>
    </r>
    <r>
      <rPr>
        <sz val="10"/>
        <rFont val="宋体"/>
        <charset val="134"/>
      </rPr>
      <t>千瓦分布式光伏发电项目</t>
    </r>
  </si>
  <si>
    <t>云佩珊</t>
  </si>
  <si>
    <r>
      <rPr>
        <sz val="10"/>
        <rFont val="宋体"/>
        <charset val="134"/>
      </rPr>
      <t>云佩珊佛山市顺德区陈村镇石洲村委会平康花苑一路</t>
    </r>
    <r>
      <rPr>
        <sz val="10"/>
        <rFont val="Times New Roman"/>
        <charset val="134"/>
      </rPr>
      <t>15</t>
    </r>
    <r>
      <rPr>
        <sz val="10"/>
        <rFont val="宋体"/>
        <charset val="134"/>
      </rPr>
      <t>号</t>
    </r>
    <r>
      <rPr>
        <sz val="10"/>
        <rFont val="Times New Roman"/>
        <charset val="134"/>
      </rPr>
      <t>12</t>
    </r>
    <r>
      <rPr>
        <sz val="10"/>
        <rFont val="宋体"/>
        <charset val="134"/>
      </rPr>
      <t>千瓦分布式光伏发电项目</t>
    </r>
  </si>
  <si>
    <t>冯剑雄</t>
  </si>
  <si>
    <r>
      <rPr>
        <sz val="10"/>
        <rFont val="宋体"/>
        <charset val="134"/>
      </rPr>
      <t>冯剑雄佛山市顺德区大良金桂花园桉林</t>
    </r>
    <r>
      <rPr>
        <sz val="10"/>
        <rFont val="Times New Roman"/>
        <charset val="134"/>
      </rPr>
      <t>3</t>
    </r>
    <r>
      <rPr>
        <sz val="10"/>
        <rFont val="宋体"/>
        <charset val="134"/>
      </rPr>
      <t>街</t>
    </r>
    <r>
      <rPr>
        <sz val="10"/>
        <rFont val="Times New Roman"/>
        <charset val="134"/>
      </rPr>
      <t>812</t>
    </r>
    <r>
      <rPr>
        <sz val="10"/>
        <rFont val="宋体"/>
        <charset val="134"/>
      </rPr>
      <t>号</t>
    </r>
    <r>
      <rPr>
        <sz val="10"/>
        <rFont val="Times New Roman"/>
        <charset val="134"/>
      </rPr>
      <t>8</t>
    </r>
    <r>
      <rPr>
        <sz val="10"/>
        <rFont val="宋体"/>
        <charset val="134"/>
      </rPr>
      <t>千瓦分布式光伏发电项目</t>
    </r>
  </si>
  <si>
    <t>孔宪祥</t>
  </si>
  <si>
    <r>
      <rPr>
        <sz val="10"/>
        <rFont val="宋体"/>
        <charset val="134"/>
      </rPr>
      <t>孔宪祥佛山市顺德区勒流街道上涌村委会世显东四巷</t>
    </r>
    <r>
      <rPr>
        <sz val="10"/>
        <rFont val="Times New Roman"/>
        <charset val="134"/>
      </rPr>
      <t>1</t>
    </r>
    <r>
      <rPr>
        <sz val="10"/>
        <rFont val="宋体"/>
        <charset val="134"/>
      </rPr>
      <t>号</t>
    </r>
    <r>
      <rPr>
        <sz val="10"/>
        <rFont val="Times New Roman"/>
        <charset val="134"/>
      </rPr>
      <t>20.4</t>
    </r>
    <r>
      <rPr>
        <sz val="10"/>
        <rFont val="宋体"/>
        <charset val="134"/>
      </rPr>
      <t>千瓦分布式光伏发电项目</t>
    </r>
  </si>
  <si>
    <t>陈利巧</t>
  </si>
  <si>
    <r>
      <rPr>
        <sz val="10"/>
        <rFont val="宋体"/>
        <charset val="134"/>
      </rPr>
      <t>陈利巧龙江镇旺岗村委会沿河路二横巷</t>
    </r>
    <r>
      <rPr>
        <sz val="10"/>
        <rFont val="Times New Roman"/>
        <charset val="134"/>
      </rPr>
      <t>4</t>
    </r>
    <r>
      <rPr>
        <sz val="10"/>
        <rFont val="宋体"/>
        <charset val="134"/>
      </rPr>
      <t>号</t>
    </r>
    <r>
      <rPr>
        <sz val="10"/>
        <rFont val="Times New Roman"/>
        <charset val="134"/>
      </rPr>
      <t>20</t>
    </r>
    <r>
      <rPr>
        <sz val="10"/>
        <rFont val="宋体"/>
        <charset val="134"/>
      </rPr>
      <t>千瓦分布式光伏发电项目</t>
    </r>
  </si>
  <si>
    <t>曹贤帮</t>
  </si>
  <si>
    <r>
      <rPr>
        <sz val="10"/>
        <rFont val="宋体"/>
        <charset val="134"/>
      </rPr>
      <t>曹贤帮佛山市顺德区勒流街道众涌村委会曹家六巷</t>
    </r>
    <r>
      <rPr>
        <sz val="10"/>
        <rFont val="Times New Roman"/>
        <charset val="134"/>
      </rPr>
      <t>1</t>
    </r>
    <r>
      <rPr>
        <sz val="10"/>
        <rFont val="宋体"/>
        <charset val="134"/>
      </rPr>
      <t>号</t>
    </r>
    <r>
      <rPr>
        <sz val="10"/>
        <rFont val="Times New Roman"/>
        <charset val="134"/>
      </rPr>
      <t>12.39</t>
    </r>
    <r>
      <rPr>
        <sz val="10"/>
        <rFont val="宋体"/>
        <charset val="134"/>
      </rPr>
      <t>千瓦分布式光伏发电项目</t>
    </r>
  </si>
  <si>
    <t>郭英维</t>
  </si>
  <si>
    <r>
      <rPr>
        <sz val="10"/>
        <rFont val="宋体"/>
        <charset val="134"/>
      </rPr>
      <t>郭英维龙江镇龙江社区居民委员会扒头朝源里</t>
    </r>
    <r>
      <rPr>
        <sz val="10"/>
        <rFont val="Times New Roman"/>
        <charset val="134"/>
      </rPr>
      <t>7</t>
    </r>
    <r>
      <rPr>
        <sz val="10"/>
        <rFont val="宋体"/>
        <charset val="134"/>
      </rPr>
      <t>号</t>
    </r>
    <r>
      <rPr>
        <sz val="10"/>
        <rFont val="Times New Roman"/>
        <charset val="134"/>
      </rPr>
      <t>5</t>
    </r>
    <r>
      <rPr>
        <sz val="10"/>
        <rFont val="宋体"/>
        <charset val="134"/>
      </rPr>
      <t>千瓦分布式光伏发电项目</t>
    </r>
  </si>
  <si>
    <t>周锡豪</t>
  </si>
  <si>
    <r>
      <rPr>
        <sz val="10"/>
        <rFont val="宋体"/>
        <charset val="134"/>
      </rPr>
      <t>周锡豪佛山市顺德区伦教街道办事处鸡洲村委会七村友余马巷</t>
    </r>
    <r>
      <rPr>
        <sz val="10"/>
        <rFont val="Times New Roman"/>
        <charset val="134"/>
      </rPr>
      <t>2</t>
    </r>
    <r>
      <rPr>
        <sz val="10"/>
        <rFont val="宋体"/>
        <charset val="134"/>
      </rPr>
      <t>号</t>
    </r>
    <r>
      <rPr>
        <sz val="10"/>
        <rFont val="Times New Roman"/>
        <charset val="134"/>
      </rPr>
      <t>9.52</t>
    </r>
    <r>
      <rPr>
        <sz val="10"/>
        <rFont val="宋体"/>
        <charset val="134"/>
      </rPr>
      <t>千瓦分布式光伏发电项目</t>
    </r>
  </si>
  <si>
    <t>梅柱叶</t>
  </si>
  <si>
    <r>
      <rPr>
        <sz val="10"/>
        <rFont val="宋体"/>
        <charset val="134"/>
      </rPr>
      <t>梅柱叶龙江镇麦朗路北兴一街</t>
    </r>
    <r>
      <rPr>
        <sz val="10"/>
        <rFont val="Times New Roman"/>
        <charset val="134"/>
      </rPr>
      <t>12</t>
    </r>
    <r>
      <rPr>
        <sz val="10"/>
        <rFont val="宋体"/>
        <charset val="134"/>
      </rPr>
      <t>号</t>
    </r>
    <r>
      <rPr>
        <sz val="10"/>
        <rFont val="Times New Roman"/>
        <charset val="134"/>
      </rPr>
      <t>13.05</t>
    </r>
    <r>
      <rPr>
        <sz val="10"/>
        <rFont val="宋体"/>
        <charset val="134"/>
      </rPr>
      <t>千瓦分布式光伏发电项目</t>
    </r>
  </si>
  <si>
    <t>杨劲梅</t>
  </si>
  <si>
    <r>
      <rPr>
        <sz val="10"/>
        <rFont val="宋体"/>
        <charset val="134"/>
      </rPr>
      <t>杨劲梅容桂街道办事处容桂旗山路六街三巷</t>
    </r>
    <r>
      <rPr>
        <sz val="10"/>
        <rFont val="Times New Roman"/>
        <charset val="134"/>
      </rPr>
      <t>7</t>
    </r>
    <r>
      <rPr>
        <sz val="10"/>
        <rFont val="宋体"/>
        <charset val="134"/>
      </rPr>
      <t>号</t>
    </r>
    <r>
      <rPr>
        <sz val="10"/>
        <rFont val="Times New Roman"/>
        <charset val="134"/>
      </rPr>
      <t>5.6</t>
    </r>
    <r>
      <rPr>
        <sz val="10"/>
        <rFont val="宋体"/>
        <charset val="134"/>
      </rPr>
      <t>千瓦分布式光伏发电项目</t>
    </r>
  </si>
  <si>
    <t>吴汉强</t>
  </si>
  <si>
    <r>
      <rPr>
        <sz val="10"/>
        <rFont val="宋体"/>
        <charset val="134"/>
      </rPr>
      <t>吴汉强佛山市顺德区陈村镇旧圩社区居民委员会大园四巷</t>
    </r>
    <r>
      <rPr>
        <sz val="10"/>
        <rFont val="Times New Roman"/>
        <charset val="134"/>
      </rPr>
      <t>4</t>
    </r>
    <r>
      <rPr>
        <sz val="10"/>
        <rFont val="宋体"/>
        <charset val="134"/>
      </rPr>
      <t>号</t>
    </r>
    <r>
      <rPr>
        <sz val="10"/>
        <rFont val="Times New Roman"/>
        <charset val="134"/>
      </rPr>
      <t>10.03</t>
    </r>
    <r>
      <rPr>
        <sz val="10"/>
        <rFont val="宋体"/>
        <charset val="134"/>
      </rPr>
      <t>千瓦分布式光伏发电项目</t>
    </r>
  </si>
  <si>
    <r>
      <rPr>
        <sz val="10"/>
        <rFont val="宋体"/>
        <charset val="134"/>
      </rPr>
      <t>何展强顺德区均安镇星槎村委会阜基四街</t>
    </r>
    <r>
      <rPr>
        <sz val="10"/>
        <rFont val="Times New Roman"/>
        <charset val="134"/>
      </rPr>
      <t>18</t>
    </r>
    <r>
      <rPr>
        <sz val="10"/>
        <rFont val="宋体"/>
        <charset val="134"/>
      </rPr>
      <t>号</t>
    </r>
    <r>
      <rPr>
        <sz val="10"/>
        <rFont val="Times New Roman"/>
        <charset val="134"/>
      </rPr>
      <t>18.27</t>
    </r>
    <r>
      <rPr>
        <sz val="10"/>
        <rFont val="宋体"/>
        <charset val="134"/>
      </rPr>
      <t>千瓦分布式光伏发电项目</t>
    </r>
  </si>
  <si>
    <t>尤伯邦</t>
  </si>
  <si>
    <r>
      <rPr>
        <sz val="10"/>
        <rFont val="宋体"/>
        <charset val="134"/>
      </rPr>
      <t>尤伯邦佛山市顺德区杏坛镇北水村委会石街</t>
    </r>
    <r>
      <rPr>
        <sz val="10"/>
        <rFont val="Times New Roman"/>
        <charset val="134"/>
      </rPr>
      <t>1</t>
    </r>
    <r>
      <rPr>
        <sz val="10"/>
        <rFont val="宋体"/>
        <charset val="134"/>
      </rPr>
      <t>号</t>
    </r>
    <r>
      <rPr>
        <sz val="10"/>
        <rFont val="Times New Roman"/>
        <charset val="134"/>
      </rPr>
      <t>11.6</t>
    </r>
    <r>
      <rPr>
        <sz val="10"/>
        <rFont val="宋体"/>
        <charset val="134"/>
      </rPr>
      <t>千瓦分布式光伏发电项目</t>
    </r>
  </si>
  <si>
    <t>陈汉和</t>
  </si>
  <si>
    <r>
      <rPr>
        <sz val="10"/>
        <rFont val="宋体"/>
        <charset val="134"/>
      </rPr>
      <t>陈汉和龙江镇仙塘村委会固化用地</t>
    </r>
    <r>
      <rPr>
        <sz val="10"/>
        <rFont val="Times New Roman"/>
        <charset val="134"/>
      </rPr>
      <t>A35</t>
    </r>
    <r>
      <rPr>
        <sz val="10"/>
        <rFont val="宋体"/>
        <charset val="134"/>
      </rPr>
      <t>号</t>
    </r>
    <r>
      <rPr>
        <sz val="10"/>
        <rFont val="Times New Roman"/>
        <charset val="134"/>
      </rPr>
      <t>8.96</t>
    </r>
    <r>
      <rPr>
        <sz val="10"/>
        <rFont val="宋体"/>
        <charset val="134"/>
      </rPr>
      <t>千瓦分布式光伏发电项目</t>
    </r>
  </si>
  <si>
    <t>陈国新</t>
  </si>
  <si>
    <r>
      <rPr>
        <sz val="10"/>
        <rFont val="宋体"/>
        <charset val="134"/>
      </rPr>
      <t>陈国新龙江镇新华西村委会埠基路华喜街二巷</t>
    </r>
    <r>
      <rPr>
        <sz val="10"/>
        <rFont val="Times New Roman"/>
        <charset val="134"/>
      </rPr>
      <t>1</t>
    </r>
    <r>
      <rPr>
        <sz val="10"/>
        <rFont val="宋体"/>
        <charset val="134"/>
      </rPr>
      <t>号</t>
    </r>
    <r>
      <rPr>
        <sz val="10"/>
        <rFont val="Times New Roman"/>
        <charset val="134"/>
      </rPr>
      <t>11.6</t>
    </r>
    <r>
      <rPr>
        <sz val="10"/>
        <rFont val="宋体"/>
        <charset val="134"/>
      </rPr>
      <t>千瓦分布式光伏发电项目</t>
    </r>
  </si>
  <si>
    <t>刘海添</t>
  </si>
  <si>
    <r>
      <rPr>
        <sz val="10"/>
        <rFont val="宋体"/>
        <charset val="134"/>
      </rPr>
      <t>刘海添顺德区伦教街道鸡洲长丰苑长华西三街</t>
    </r>
    <r>
      <rPr>
        <sz val="10"/>
        <rFont val="Times New Roman"/>
        <charset val="134"/>
      </rPr>
      <t>7</t>
    </r>
    <r>
      <rPr>
        <sz val="10"/>
        <rFont val="宋体"/>
        <charset val="134"/>
      </rPr>
      <t>号</t>
    </r>
    <r>
      <rPr>
        <sz val="10"/>
        <rFont val="Times New Roman"/>
        <charset val="134"/>
      </rPr>
      <t>5.04</t>
    </r>
    <r>
      <rPr>
        <sz val="10"/>
        <rFont val="宋体"/>
        <charset val="134"/>
      </rPr>
      <t>千瓦分布式光伏发电项目</t>
    </r>
  </si>
  <si>
    <t>左奇辉</t>
  </si>
  <si>
    <r>
      <rPr>
        <sz val="10"/>
        <rFont val="宋体"/>
        <charset val="134"/>
      </rPr>
      <t>左奇辉龙江镇东海村民委员会升平路一巷</t>
    </r>
    <r>
      <rPr>
        <sz val="10"/>
        <rFont val="Times New Roman"/>
        <charset val="134"/>
      </rPr>
      <t>14</t>
    </r>
    <r>
      <rPr>
        <sz val="10"/>
        <rFont val="宋体"/>
        <charset val="134"/>
      </rPr>
      <t>号</t>
    </r>
    <r>
      <rPr>
        <sz val="10"/>
        <rFont val="Times New Roman"/>
        <charset val="134"/>
      </rPr>
      <t>21.24</t>
    </r>
    <r>
      <rPr>
        <sz val="10"/>
        <rFont val="宋体"/>
        <charset val="134"/>
      </rPr>
      <t>千瓦分布式光伏发电项目</t>
    </r>
  </si>
  <si>
    <t>卢伟朝</t>
  </si>
  <si>
    <r>
      <rPr>
        <sz val="10"/>
        <rFont val="宋体"/>
        <charset val="134"/>
      </rPr>
      <t>卢伟朝佛山市顺德区勒流街道办事处大晚居委会民主均和巷</t>
    </r>
    <r>
      <rPr>
        <sz val="10"/>
        <rFont val="Times New Roman"/>
        <charset val="134"/>
      </rPr>
      <t>17</t>
    </r>
    <r>
      <rPr>
        <sz val="10"/>
        <rFont val="宋体"/>
        <charset val="134"/>
      </rPr>
      <t>号</t>
    </r>
    <r>
      <rPr>
        <sz val="10"/>
        <rFont val="Times New Roman"/>
        <charset val="134"/>
      </rPr>
      <t>15.96</t>
    </r>
    <r>
      <rPr>
        <sz val="10"/>
        <rFont val="宋体"/>
        <charset val="134"/>
      </rPr>
      <t>千瓦分布式光伏发电项目</t>
    </r>
  </si>
  <si>
    <t>黎建福</t>
  </si>
  <si>
    <r>
      <rPr>
        <sz val="10"/>
        <rFont val="宋体"/>
        <charset val="134"/>
      </rPr>
      <t>黎建福北滘镇槎涌居委会市头路市头大街三巷</t>
    </r>
    <r>
      <rPr>
        <sz val="10"/>
        <rFont val="Times New Roman"/>
        <charset val="134"/>
      </rPr>
      <t>9</t>
    </r>
    <r>
      <rPr>
        <sz val="10"/>
        <rFont val="宋体"/>
        <charset val="134"/>
      </rPr>
      <t>号之一</t>
    </r>
    <r>
      <rPr>
        <sz val="10"/>
        <rFont val="Times New Roman"/>
        <charset val="134"/>
      </rPr>
      <t>17.4</t>
    </r>
    <r>
      <rPr>
        <sz val="10"/>
        <rFont val="宋体"/>
        <charset val="134"/>
      </rPr>
      <t>千瓦分布式光伏发电项目</t>
    </r>
  </si>
  <si>
    <t>欧冠麒</t>
  </si>
  <si>
    <r>
      <rPr>
        <sz val="10"/>
        <rFont val="宋体"/>
        <charset val="134"/>
      </rPr>
      <t>欧冠麒佛山市顺德区陈村镇勒竹社区居民委员会公园</t>
    </r>
    <r>
      <rPr>
        <sz val="10"/>
        <rFont val="Times New Roman"/>
        <charset val="134"/>
      </rPr>
      <t>2</t>
    </r>
    <r>
      <rPr>
        <sz val="10"/>
        <rFont val="宋体"/>
        <charset val="134"/>
      </rPr>
      <t>路</t>
    </r>
    <r>
      <rPr>
        <sz val="10"/>
        <rFont val="Times New Roman"/>
        <charset val="134"/>
      </rPr>
      <t>5</t>
    </r>
    <r>
      <rPr>
        <sz val="10"/>
        <rFont val="宋体"/>
        <charset val="134"/>
      </rPr>
      <t>号</t>
    </r>
    <r>
      <rPr>
        <sz val="10"/>
        <rFont val="Times New Roman"/>
        <charset val="134"/>
      </rPr>
      <t>10</t>
    </r>
    <r>
      <rPr>
        <sz val="10"/>
        <rFont val="宋体"/>
        <charset val="134"/>
      </rPr>
      <t>千瓦分布式光伏发电项目</t>
    </r>
  </si>
  <si>
    <t>邱肇炜</t>
  </si>
  <si>
    <r>
      <rPr>
        <sz val="10"/>
        <rFont val="宋体"/>
        <charset val="134"/>
      </rPr>
      <t>邱肇炜佛山市顺德区勒流街道黄连新村东四路</t>
    </r>
    <r>
      <rPr>
        <sz val="10"/>
        <rFont val="Times New Roman"/>
        <charset val="134"/>
      </rPr>
      <t>5</t>
    </r>
    <r>
      <rPr>
        <sz val="10"/>
        <rFont val="宋体"/>
        <charset val="134"/>
      </rPr>
      <t>号</t>
    </r>
    <r>
      <rPr>
        <sz val="10"/>
        <rFont val="Times New Roman"/>
        <charset val="134"/>
      </rPr>
      <t>23.2</t>
    </r>
    <r>
      <rPr>
        <sz val="10"/>
        <rFont val="宋体"/>
        <charset val="134"/>
      </rPr>
      <t>千瓦分布式光伏发电项目</t>
    </r>
  </si>
  <si>
    <t>陈兆开</t>
  </si>
  <si>
    <r>
      <rPr>
        <sz val="10"/>
        <rFont val="宋体"/>
        <charset val="134"/>
      </rPr>
      <t>陈兆开顺德区容桂龙沙路威隆大街</t>
    </r>
    <r>
      <rPr>
        <sz val="10"/>
        <rFont val="Times New Roman"/>
        <charset val="134"/>
      </rPr>
      <t>6</t>
    </r>
    <r>
      <rPr>
        <sz val="10"/>
        <rFont val="宋体"/>
        <charset val="134"/>
      </rPr>
      <t>号</t>
    </r>
    <r>
      <rPr>
        <sz val="10"/>
        <rFont val="Times New Roman"/>
        <charset val="134"/>
      </rPr>
      <t>3</t>
    </r>
    <r>
      <rPr>
        <sz val="10"/>
        <rFont val="宋体"/>
        <charset val="134"/>
      </rPr>
      <t>千瓦分布式光伏项目</t>
    </r>
  </si>
  <si>
    <r>
      <rPr>
        <sz val="10"/>
        <rFont val="宋体"/>
        <charset val="134"/>
      </rPr>
      <t>李耀文顺德区伦教街道鸡洲八村大街壳巷</t>
    </r>
    <r>
      <rPr>
        <sz val="10"/>
        <rFont val="Times New Roman"/>
        <charset val="134"/>
      </rPr>
      <t>15</t>
    </r>
    <r>
      <rPr>
        <sz val="10"/>
        <rFont val="宋体"/>
        <charset val="134"/>
      </rPr>
      <t>号</t>
    </r>
    <r>
      <rPr>
        <sz val="10"/>
        <rFont val="Times New Roman"/>
        <charset val="134"/>
      </rPr>
      <t>20.06</t>
    </r>
    <r>
      <rPr>
        <sz val="10"/>
        <rFont val="宋体"/>
        <charset val="134"/>
      </rPr>
      <t>千瓦分布式光伏发电项目</t>
    </r>
  </si>
  <si>
    <t>黄雁</t>
  </si>
  <si>
    <r>
      <rPr>
        <sz val="10"/>
        <rFont val="宋体"/>
        <charset val="134"/>
      </rPr>
      <t>黄雁龙江镇新华西村民委员会莲塘大路一巷</t>
    </r>
    <r>
      <rPr>
        <sz val="10"/>
        <rFont val="Times New Roman"/>
        <charset val="134"/>
      </rPr>
      <t>5</t>
    </r>
    <r>
      <rPr>
        <sz val="10"/>
        <rFont val="宋体"/>
        <charset val="134"/>
      </rPr>
      <t>号之一</t>
    </r>
    <r>
      <rPr>
        <sz val="10"/>
        <rFont val="Times New Roman"/>
        <charset val="134"/>
      </rPr>
      <t>7.965</t>
    </r>
    <r>
      <rPr>
        <sz val="10"/>
        <rFont val="宋体"/>
        <charset val="134"/>
      </rPr>
      <t>千瓦分布式光伏发电项目</t>
    </r>
  </si>
  <si>
    <t>彭业开</t>
  </si>
  <si>
    <r>
      <rPr>
        <sz val="10"/>
        <rFont val="宋体"/>
        <charset val="134"/>
      </rPr>
      <t>彭业开龙江镇龙江社区居民委员会东华路东华花苑</t>
    </r>
    <r>
      <rPr>
        <sz val="10"/>
        <rFont val="Times New Roman"/>
        <charset val="134"/>
      </rPr>
      <t>A1-2</t>
    </r>
    <r>
      <rPr>
        <sz val="10"/>
        <rFont val="宋体"/>
        <charset val="134"/>
      </rPr>
      <t>号</t>
    </r>
    <r>
      <rPr>
        <sz val="10"/>
        <rFont val="Times New Roman"/>
        <charset val="134"/>
      </rPr>
      <t>22.91</t>
    </r>
    <r>
      <rPr>
        <sz val="10"/>
        <rFont val="宋体"/>
        <charset val="134"/>
      </rPr>
      <t>千瓦分布式光伏发电项目</t>
    </r>
  </si>
  <si>
    <t>梁华景</t>
  </si>
  <si>
    <r>
      <rPr>
        <sz val="10"/>
        <rFont val="宋体"/>
        <charset val="134"/>
      </rPr>
      <t>梁华景龙江镇麦朗村委会北兴三街</t>
    </r>
    <r>
      <rPr>
        <sz val="10"/>
        <rFont val="Times New Roman"/>
        <charset val="134"/>
      </rPr>
      <t>8</t>
    </r>
    <r>
      <rPr>
        <sz val="10"/>
        <rFont val="宋体"/>
        <charset val="134"/>
      </rPr>
      <t>号</t>
    </r>
    <r>
      <rPr>
        <sz val="10"/>
        <rFont val="Times New Roman"/>
        <charset val="134"/>
      </rPr>
      <t>10.8</t>
    </r>
    <r>
      <rPr>
        <sz val="10"/>
        <rFont val="宋体"/>
        <charset val="134"/>
      </rPr>
      <t>千瓦分布式光伏发电项目</t>
    </r>
  </si>
  <si>
    <t>蔡干南</t>
  </si>
  <si>
    <r>
      <rPr>
        <sz val="10"/>
        <rFont val="宋体"/>
        <charset val="134"/>
      </rPr>
      <t>蔡干南龙江镇集北村委会东胜路南联街</t>
    </r>
    <r>
      <rPr>
        <sz val="10"/>
        <rFont val="Times New Roman"/>
        <charset val="134"/>
      </rPr>
      <t>12</t>
    </r>
    <r>
      <rPr>
        <sz val="10"/>
        <rFont val="宋体"/>
        <charset val="134"/>
      </rPr>
      <t>号</t>
    </r>
    <r>
      <rPr>
        <sz val="10"/>
        <rFont val="Times New Roman"/>
        <charset val="134"/>
      </rPr>
      <t>13.2</t>
    </r>
    <r>
      <rPr>
        <sz val="10"/>
        <rFont val="宋体"/>
        <charset val="134"/>
      </rPr>
      <t>千瓦分布式光伏发电项目</t>
    </r>
  </si>
  <si>
    <t>方金胜</t>
  </si>
  <si>
    <r>
      <rPr>
        <sz val="10"/>
        <rFont val="宋体"/>
        <charset val="134"/>
      </rPr>
      <t>方金胜广东省佛山市顺德区乐从镇大闸村委会华湖东三街</t>
    </r>
    <r>
      <rPr>
        <sz val="10"/>
        <rFont val="Times New Roman"/>
        <charset val="134"/>
      </rPr>
      <t>1</t>
    </r>
    <r>
      <rPr>
        <sz val="10"/>
        <rFont val="宋体"/>
        <charset val="134"/>
      </rPr>
      <t>号</t>
    </r>
    <r>
      <rPr>
        <sz val="10"/>
        <rFont val="Times New Roman"/>
        <charset val="134"/>
      </rPr>
      <t>21.56</t>
    </r>
    <r>
      <rPr>
        <sz val="10"/>
        <rFont val="宋体"/>
        <charset val="134"/>
      </rPr>
      <t>千瓦分布式光伏发电项目</t>
    </r>
  </si>
  <si>
    <t>梁广强</t>
  </si>
  <si>
    <r>
      <rPr>
        <sz val="10"/>
        <rFont val="宋体"/>
        <charset val="134"/>
      </rPr>
      <t>梁广强广东省佛山市顺德区乐从镇葛岸村委会仁德路十二巷</t>
    </r>
    <r>
      <rPr>
        <sz val="10"/>
        <rFont val="Times New Roman"/>
        <charset val="134"/>
      </rPr>
      <t>2</t>
    </r>
    <r>
      <rPr>
        <sz val="10"/>
        <rFont val="宋体"/>
        <charset val="134"/>
      </rPr>
      <t>号</t>
    </r>
    <r>
      <rPr>
        <sz val="10"/>
        <rFont val="Times New Roman"/>
        <charset val="134"/>
      </rPr>
      <t>19.14</t>
    </r>
    <r>
      <rPr>
        <sz val="10"/>
        <rFont val="宋体"/>
        <charset val="134"/>
      </rPr>
      <t>千瓦分布式光伏发电项目</t>
    </r>
  </si>
  <si>
    <t>尹朝光</t>
  </si>
  <si>
    <r>
      <rPr>
        <sz val="10"/>
        <rFont val="宋体"/>
        <charset val="134"/>
      </rPr>
      <t>尹朝光龙江镇西溪社区居民委员会雄固大街恒丰巷</t>
    </r>
    <r>
      <rPr>
        <sz val="10"/>
        <rFont val="Times New Roman"/>
        <charset val="134"/>
      </rPr>
      <t>1</t>
    </r>
    <r>
      <rPr>
        <sz val="10"/>
        <rFont val="宋体"/>
        <charset val="134"/>
      </rPr>
      <t>号</t>
    </r>
    <r>
      <rPr>
        <sz val="10"/>
        <rFont val="Times New Roman"/>
        <charset val="134"/>
      </rPr>
      <t>12.6</t>
    </r>
    <r>
      <rPr>
        <sz val="10"/>
        <rFont val="宋体"/>
        <charset val="134"/>
      </rPr>
      <t>千瓦分布式光伏发电项目</t>
    </r>
  </si>
  <si>
    <t>廖志权</t>
  </si>
  <si>
    <r>
      <rPr>
        <sz val="10"/>
        <rFont val="宋体"/>
        <charset val="134"/>
      </rPr>
      <t>廖志权佛山市顺德区勒流新城丰宁北路二巷</t>
    </r>
    <r>
      <rPr>
        <sz val="10"/>
        <rFont val="Times New Roman"/>
        <charset val="134"/>
      </rPr>
      <t>19</t>
    </r>
    <r>
      <rPr>
        <sz val="10"/>
        <rFont val="宋体"/>
        <charset val="134"/>
      </rPr>
      <t>号</t>
    </r>
    <r>
      <rPr>
        <sz val="10"/>
        <rFont val="Times New Roman"/>
        <charset val="134"/>
      </rPr>
      <t>11.76</t>
    </r>
    <r>
      <rPr>
        <sz val="10"/>
        <rFont val="宋体"/>
        <charset val="134"/>
      </rPr>
      <t>千瓦分布式光伏发电项目</t>
    </r>
  </si>
  <si>
    <t>陈群影</t>
  </si>
  <si>
    <r>
      <rPr>
        <sz val="10"/>
        <rFont val="宋体"/>
        <charset val="134"/>
      </rPr>
      <t>陈群影龙江镇新华西村委会金喜街十二巷</t>
    </r>
    <r>
      <rPr>
        <sz val="10"/>
        <rFont val="Times New Roman"/>
        <charset val="134"/>
      </rPr>
      <t>2</t>
    </r>
    <r>
      <rPr>
        <sz val="10"/>
        <rFont val="宋体"/>
        <charset val="134"/>
      </rPr>
      <t>号</t>
    </r>
    <r>
      <rPr>
        <sz val="10"/>
        <rFont val="Times New Roman"/>
        <charset val="134"/>
      </rPr>
      <t>9</t>
    </r>
    <r>
      <rPr>
        <sz val="10"/>
        <rFont val="宋体"/>
        <charset val="134"/>
      </rPr>
      <t>千瓦分布式光伏发电项目</t>
    </r>
  </si>
  <si>
    <t>梅健宏</t>
  </si>
  <si>
    <r>
      <rPr>
        <sz val="10"/>
        <rFont val="宋体"/>
        <charset val="134"/>
      </rPr>
      <t>梅健宏龙江镇官田村委会固化用地</t>
    </r>
    <r>
      <rPr>
        <sz val="10"/>
        <rFont val="Times New Roman"/>
        <charset val="134"/>
      </rPr>
      <t>B14</t>
    </r>
    <r>
      <rPr>
        <sz val="10"/>
        <rFont val="宋体"/>
        <charset val="134"/>
      </rPr>
      <t>号地块</t>
    </r>
    <r>
      <rPr>
        <sz val="10"/>
        <rFont val="Times New Roman"/>
        <charset val="134"/>
      </rPr>
      <t>11</t>
    </r>
    <r>
      <rPr>
        <sz val="10"/>
        <rFont val="宋体"/>
        <charset val="134"/>
      </rPr>
      <t>千瓦分布式光伏发电项目</t>
    </r>
  </si>
  <si>
    <t>黄醒初</t>
  </si>
  <si>
    <r>
      <rPr>
        <sz val="10"/>
        <rFont val="宋体"/>
        <charset val="134"/>
      </rPr>
      <t>黄醒初龙江镇东海村委会文明大街</t>
    </r>
    <r>
      <rPr>
        <sz val="10"/>
        <rFont val="Times New Roman"/>
        <charset val="134"/>
      </rPr>
      <t>15</t>
    </r>
    <r>
      <rPr>
        <sz val="10"/>
        <rFont val="宋体"/>
        <charset val="134"/>
      </rPr>
      <t>号</t>
    </r>
    <r>
      <rPr>
        <sz val="10"/>
        <rFont val="Times New Roman"/>
        <charset val="134"/>
      </rPr>
      <t>7.2</t>
    </r>
    <r>
      <rPr>
        <sz val="10"/>
        <rFont val="宋体"/>
        <charset val="134"/>
      </rPr>
      <t>千瓦分布式光伏发电项目</t>
    </r>
  </si>
  <si>
    <t>游嘉劲</t>
  </si>
  <si>
    <r>
      <rPr>
        <sz val="10"/>
        <rFont val="宋体"/>
        <charset val="134"/>
      </rPr>
      <t>游嘉劲广东省佛山市顺德区乐从镇劳村长塘东街六巷</t>
    </r>
    <r>
      <rPr>
        <sz val="10"/>
        <rFont val="Times New Roman"/>
        <charset val="134"/>
      </rPr>
      <t>11</t>
    </r>
    <r>
      <rPr>
        <sz val="10"/>
        <rFont val="宋体"/>
        <charset val="134"/>
      </rPr>
      <t>号</t>
    </r>
    <r>
      <rPr>
        <sz val="10"/>
        <rFont val="Times New Roman"/>
        <charset val="134"/>
      </rPr>
      <t>30</t>
    </r>
    <r>
      <rPr>
        <sz val="10"/>
        <rFont val="宋体"/>
        <charset val="134"/>
      </rPr>
      <t>千瓦分布式光伏发电项目</t>
    </r>
  </si>
  <si>
    <t>李铭波</t>
  </si>
  <si>
    <r>
      <rPr>
        <sz val="10"/>
        <rFont val="宋体"/>
        <charset val="134"/>
      </rPr>
      <t>李铭波龙江镇新华西村委会连塘大路一巷</t>
    </r>
    <r>
      <rPr>
        <sz val="10"/>
        <rFont val="Times New Roman"/>
        <charset val="134"/>
      </rPr>
      <t>3</t>
    </r>
    <r>
      <rPr>
        <sz val="10"/>
        <rFont val="宋体"/>
        <charset val="134"/>
      </rPr>
      <t>号</t>
    </r>
    <r>
      <rPr>
        <sz val="10"/>
        <rFont val="Times New Roman"/>
        <charset val="134"/>
      </rPr>
      <t>4.8</t>
    </r>
    <r>
      <rPr>
        <sz val="10"/>
        <rFont val="宋体"/>
        <charset val="134"/>
      </rPr>
      <t>千瓦分布式光伏发电项目</t>
    </r>
  </si>
  <si>
    <t>黄爱萍</t>
  </si>
  <si>
    <r>
      <rPr>
        <sz val="10"/>
        <rFont val="宋体"/>
        <charset val="134"/>
      </rPr>
      <t>黄爱萍龙江镇新华西村民委员会华西大道</t>
    </r>
    <r>
      <rPr>
        <sz val="10"/>
        <rFont val="Times New Roman"/>
        <charset val="134"/>
      </rPr>
      <t>19</t>
    </r>
    <r>
      <rPr>
        <sz val="10"/>
        <rFont val="宋体"/>
        <charset val="134"/>
      </rPr>
      <t>号</t>
    </r>
    <r>
      <rPr>
        <sz val="10"/>
        <rFont val="Times New Roman"/>
        <charset val="134"/>
      </rPr>
      <t>5.6</t>
    </r>
    <r>
      <rPr>
        <sz val="10"/>
        <rFont val="宋体"/>
        <charset val="134"/>
      </rPr>
      <t>千瓦分布式光伏发电项目</t>
    </r>
  </si>
  <si>
    <r>
      <rPr>
        <sz val="10"/>
        <rFont val="宋体"/>
        <charset val="134"/>
      </rPr>
      <t>梁建华北滘镇林头社区居委会新灵路三巷</t>
    </r>
    <r>
      <rPr>
        <sz val="10"/>
        <rFont val="Times New Roman"/>
        <charset val="134"/>
      </rPr>
      <t>2</t>
    </r>
    <r>
      <rPr>
        <sz val="10"/>
        <rFont val="宋体"/>
        <charset val="134"/>
      </rPr>
      <t>号</t>
    </r>
    <r>
      <rPr>
        <sz val="10"/>
        <rFont val="Times New Roman"/>
        <charset val="134"/>
      </rPr>
      <t>11.6</t>
    </r>
    <r>
      <rPr>
        <sz val="10"/>
        <rFont val="宋体"/>
        <charset val="134"/>
      </rPr>
      <t>千瓦分布式光伏发电项目</t>
    </r>
  </si>
  <si>
    <t>胡远发</t>
  </si>
  <si>
    <r>
      <rPr>
        <sz val="10"/>
        <rFont val="宋体"/>
        <charset val="134"/>
      </rPr>
      <t>胡远发龙江镇南坑村委会坑口街五巷横二巷</t>
    </r>
    <r>
      <rPr>
        <sz val="10"/>
        <rFont val="Times New Roman"/>
        <charset val="134"/>
      </rPr>
      <t>4</t>
    </r>
    <r>
      <rPr>
        <sz val="10"/>
        <rFont val="宋体"/>
        <charset val="134"/>
      </rPr>
      <t>号</t>
    </r>
    <r>
      <rPr>
        <sz val="10"/>
        <rFont val="Times New Roman"/>
        <charset val="134"/>
      </rPr>
      <t>15</t>
    </r>
    <r>
      <rPr>
        <sz val="10"/>
        <rFont val="宋体"/>
        <charset val="134"/>
      </rPr>
      <t>千瓦分布式光伏发电项目</t>
    </r>
  </si>
  <si>
    <t>洪锡珠</t>
  </si>
  <si>
    <r>
      <rPr>
        <sz val="10"/>
        <rFont val="宋体"/>
        <charset val="134"/>
      </rPr>
      <t>洪锡珠佛山市顺德区勒流街道新城居委会锦丰西路</t>
    </r>
    <r>
      <rPr>
        <sz val="10"/>
        <rFont val="Times New Roman"/>
        <charset val="134"/>
      </rPr>
      <t>24</t>
    </r>
    <r>
      <rPr>
        <sz val="10"/>
        <rFont val="宋体"/>
        <charset val="134"/>
      </rPr>
      <t>号</t>
    </r>
    <r>
      <rPr>
        <sz val="10"/>
        <rFont val="Times New Roman"/>
        <charset val="134"/>
      </rPr>
      <t>13.63</t>
    </r>
    <r>
      <rPr>
        <sz val="10"/>
        <rFont val="宋体"/>
        <charset val="134"/>
      </rPr>
      <t>千瓦分布式光伏发电项目</t>
    </r>
  </si>
  <si>
    <t>潘月卿</t>
  </si>
  <si>
    <r>
      <rPr>
        <sz val="10"/>
        <rFont val="宋体"/>
        <charset val="134"/>
      </rPr>
      <t>潘月卿龙江镇龙江社区居民委员会沿江路</t>
    </r>
    <r>
      <rPr>
        <sz val="10"/>
        <rFont val="Times New Roman"/>
        <charset val="134"/>
      </rPr>
      <t>28</t>
    </r>
    <r>
      <rPr>
        <sz val="10"/>
        <rFont val="宋体"/>
        <charset val="134"/>
      </rPr>
      <t>号</t>
    </r>
    <r>
      <rPr>
        <sz val="10"/>
        <rFont val="Times New Roman"/>
        <charset val="134"/>
      </rPr>
      <t>17.4</t>
    </r>
    <r>
      <rPr>
        <sz val="10"/>
        <rFont val="宋体"/>
        <charset val="134"/>
      </rPr>
      <t>千瓦分布式光伏发电项目</t>
    </r>
  </si>
  <si>
    <r>
      <rPr>
        <sz val="10"/>
        <rFont val="宋体"/>
        <charset val="134"/>
      </rPr>
      <t>陈利巧龙江镇旺岗村委会沿河路二横巷</t>
    </r>
    <r>
      <rPr>
        <sz val="10"/>
        <rFont val="Times New Roman"/>
        <charset val="134"/>
      </rPr>
      <t>3</t>
    </r>
    <r>
      <rPr>
        <sz val="10"/>
        <rFont val="宋体"/>
        <charset val="134"/>
      </rPr>
      <t>号</t>
    </r>
    <r>
      <rPr>
        <sz val="10"/>
        <rFont val="Times New Roman"/>
        <charset val="134"/>
      </rPr>
      <t>20</t>
    </r>
    <r>
      <rPr>
        <sz val="10"/>
        <rFont val="宋体"/>
        <charset val="134"/>
      </rPr>
      <t>千瓦分布式光伏发电项目</t>
    </r>
  </si>
  <si>
    <t>关贤生</t>
  </si>
  <si>
    <r>
      <rPr>
        <sz val="10"/>
        <rFont val="宋体"/>
        <charset val="134"/>
      </rPr>
      <t>关贤生龙江镇旺岗村委会旺岗路</t>
    </r>
    <r>
      <rPr>
        <sz val="10"/>
        <rFont val="Times New Roman"/>
        <charset val="134"/>
      </rPr>
      <t>84</t>
    </r>
    <r>
      <rPr>
        <sz val="10"/>
        <rFont val="宋体"/>
        <charset val="134"/>
      </rPr>
      <t>号</t>
    </r>
    <r>
      <rPr>
        <sz val="10"/>
        <rFont val="Times New Roman"/>
        <charset val="134"/>
      </rPr>
      <t>20</t>
    </r>
    <r>
      <rPr>
        <sz val="10"/>
        <rFont val="宋体"/>
        <charset val="134"/>
      </rPr>
      <t>千瓦分布式光伏发电项目</t>
    </r>
  </si>
  <si>
    <t>黄美颜</t>
  </si>
  <si>
    <r>
      <rPr>
        <sz val="10"/>
        <rFont val="宋体"/>
        <charset val="134"/>
      </rPr>
      <t>黄美颜佛山市顺德区勒流街道新城社区居委会联南路</t>
    </r>
    <r>
      <rPr>
        <sz val="10"/>
        <rFont val="Times New Roman"/>
        <charset val="134"/>
      </rPr>
      <t>36</t>
    </r>
    <r>
      <rPr>
        <sz val="10"/>
        <rFont val="宋体"/>
        <charset val="134"/>
      </rPr>
      <t>号</t>
    </r>
    <r>
      <rPr>
        <sz val="10"/>
        <rFont val="Times New Roman"/>
        <charset val="134"/>
      </rPr>
      <t>20.65</t>
    </r>
    <r>
      <rPr>
        <sz val="10"/>
        <rFont val="宋体"/>
        <charset val="134"/>
      </rPr>
      <t>千瓦分布式光伏发电项目</t>
    </r>
  </si>
  <si>
    <t>李润初</t>
  </si>
  <si>
    <r>
      <rPr>
        <sz val="10"/>
        <rFont val="宋体"/>
        <charset val="134"/>
      </rPr>
      <t>李润初广东省佛山市顺德区龙江镇新华西村委会李家庄路西街</t>
    </r>
    <r>
      <rPr>
        <sz val="10"/>
        <rFont val="Times New Roman"/>
        <charset val="134"/>
      </rPr>
      <t>9</t>
    </r>
    <r>
      <rPr>
        <sz val="10"/>
        <rFont val="宋体"/>
        <charset val="134"/>
      </rPr>
      <t>号</t>
    </r>
    <r>
      <rPr>
        <sz val="10"/>
        <rFont val="Times New Roman"/>
        <charset val="134"/>
      </rPr>
      <t>10</t>
    </r>
    <r>
      <rPr>
        <sz val="10"/>
        <rFont val="宋体"/>
        <charset val="134"/>
      </rPr>
      <t>分布式光伏发电项目</t>
    </r>
  </si>
  <si>
    <t>张政带</t>
  </si>
  <si>
    <r>
      <rPr>
        <sz val="10"/>
        <rFont val="宋体"/>
        <charset val="134"/>
      </rPr>
      <t>张政带龙江镇集北村委会东胜路</t>
    </r>
    <r>
      <rPr>
        <sz val="10"/>
        <rFont val="Times New Roman"/>
        <charset val="134"/>
      </rPr>
      <t>14</t>
    </r>
    <r>
      <rPr>
        <sz val="10"/>
        <rFont val="宋体"/>
        <charset val="134"/>
      </rPr>
      <t>号</t>
    </r>
    <r>
      <rPr>
        <sz val="10"/>
        <rFont val="Times New Roman"/>
        <charset val="134"/>
      </rPr>
      <t>22</t>
    </r>
    <r>
      <rPr>
        <sz val="10"/>
        <rFont val="宋体"/>
        <charset val="134"/>
      </rPr>
      <t>千瓦分布式光伏发电项目</t>
    </r>
  </si>
  <si>
    <t>黄文亮</t>
  </si>
  <si>
    <r>
      <rPr>
        <sz val="10"/>
        <rFont val="宋体"/>
        <charset val="134"/>
      </rPr>
      <t>黄文亮龙江镇世埠居委会田心巷横五巷</t>
    </r>
    <r>
      <rPr>
        <sz val="10"/>
        <rFont val="Times New Roman"/>
        <charset val="134"/>
      </rPr>
      <t>1</t>
    </r>
    <r>
      <rPr>
        <sz val="10"/>
        <rFont val="宋体"/>
        <charset val="134"/>
      </rPr>
      <t>号</t>
    </r>
    <r>
      <rPr>
        <sz val="10"/>
        <rFont val="Times New Roman"/>
        <charset val="134"/>
      </rPr>
      <t>12</t>
    </r>
    <r>
      <rPr>
        <sz val="10"/>
        <rFont val="宋体"/>
        <charset val="134"/>
      </rPr>
      <t>千瓦分布式光伏发电项目</t>
    </r>
  </si>
  <si>
    <t>欧阳效德</t>
  </si>
  <si>
    <r>
      <rPr>
        <sz val="10"/>
        <rFont val="宋体"/>
        <charset val="134"/>
      </rPr>
      <t>欧阳效德顺德区均安镇新华居委会保安基围街</t>
    </r>
    <r>
      <rPr>
        <sz val="10"/>
        <rFont val="Times New Roman"/>
        <charset val="134"/>
      </rPr>
      <t>23</t>
    </r>
    <r>
      <rPr>
        <sz val="10"/>
        <rFont val="宋体"/>
        <charset val="134"/>
      </rPr>
      <t>号</t>
    </r>
    <r>
      <rPr>
        <sz val="10"/>
        <rFont val="Times New Roman"/>
        <charset val="134"/>
      </rPr>
      <t>10.7</t>
    </r>
    <r>
      <rPr>
        <sz val="10"/>
        <rFont val="宋体"/>
        <charset val="134"/>
      </rPr>
      <t>千瓦分布式光伏发电项目</t>
    </r>
  </si>
  <si>
    <t>张惠娟</t>
  </si>
  <si>
    <r>
      <rPr>
        <sz val="10"/>
        <rFont val="宋体"/>
        <charset val="134"/>
      </rPr>
      <t>张惠娟龙江镇龙江居委会隔海海文路</t>
    </r>
    <r>
      <rPr>
        <sz val="10"/>
        <rFont val="Times New Roman"/>
        <charset val="134"/>
      </rPr>
      <t>19</t>
    </r>
    <r>
      <rPr>
        <sz val="10"/>
        <rFont val="宋体"/>
        <charset val="134"/>
      </rPr>
      <t>号</t>
    </r>
    <r>
      <rPr>
        <sz val="10"/>
        <rFont val="Times New Roman"/>
        <charset val="134"/>
      </rPr>
      <t>24.78</t>
    </r>
    <r>
      <rPr>
        <sz val="10"/>
        <rFont val="宋体"/>
        <charset val="134"/>
      </rPr>
      <t>千瓦分布式光伏发电项目</t>
    </r>
  </si>
  <si>
    <t>李满洪</t>
  </si>
  <si>
    <r>
      <rPr>
        <sz val="10"/>
        <rFont val="宋体"/>
        <charset val="134"/>
      </rPr>
      <t>李满洪龙江镇官田村委会里海路官田东兴大街</t>
    </r>
    <r>
      <rPr>
        <sz val="10"/>
        <rFont val="Times New Roman"/>
        <charset val="134"/>
      </rPr>
      <t>5</t>
    </r>
    <r>
      <rPr>
        <sz val="10"/>
        <rFont val="宋体"/>
        <charset val="134"/>
      </rPr>
      <t>号</t>
    </r>
    <r>
      <rPr>
        <sz val="10"/>
        <rFont val="Times New Roman"/>
        <charset val="134"/>
      </rPr>
      <t>8.1</t>
    </r>
    <r>
      <rPr>
        <sz val="10"/>
        <rFont val="宋体"/>
        <charset val="134"/>
      </rPr>
      <t>千瓦分布式光伏发电项目</t>
    </r>
  </si>
  <si>
    <t>蔡庆强</t>
  </si>
  <si>
    <r>
      <rPr>
        <sz val="10"/>
        <rFont val="宋体"/>
        <charset val="134"/>
      </rPr>
      <t>蔡庆强龙江镇西溪居委会大宁路</t>
    </r>
    <r>
      <rPr>
        <sz val="10"/>
        <rFont val="Times New Roman"/>
        <charset val="134"/>
      </rPr>
      <t>21</t>
    </r>
    <r>
      <rPr>
        <sz val="10"/>
        <rFont val="宋体"/>
        <charset val="134"/>
      </rPr>
      <t>号</t>
    </r>
    <r>
      <rPr>
        <sz val="10"/>
        <rFont val="Times New Roman"/>
        <charset val="134"/>
      </rPr>
      <t>12</t>
    </r>
    <r>
      <rPr>
        <sz val="10"/>
        <rFont val="宋体"/>
        <charset val="134"/>
      </rPr>
      <t>千瓦分布式光伏发电项目</t>
    </r>
  </si>
  <si>
    <t>吴裕维</t>
  </si>
  <si>
    <r>
      <rPr>
        <sz val="10"/>
        <rFont val="宋体"/>
        <charset val="134"/>
      </rPr>
      <t>吴裕维广东省佛山市顺德区乐从镇水藤村委会兴仁里四巷</t>
    </r>
    <r>
      <rPr>
        <sz val="10"/>
        <rFont val="Times New Roman"/>
        <charset val="134"/>
      </rPr>
      <t>8</t>
    </r>
    <r>
      <rPr>
        <sz val="10"/>
        <rFont val="宋体"/>
        <charset val="134"/>
      </rPr>
      <t>号</t>
    </r>
    <r>
      <rPr>
        <sz val="10"/>
        <rFont val="Times New Roman"/>
        <charset val="134"/>
      </rPr>
      <t>13.16</t>
    </r>
    <r>
      <rPr>
        <sz val="10"/>
        <rFont val="宋体"/>
        <charset val="134"/>
      </rPr>
      <t>千瓦分布式光伏发电项目</t>
    </r>
  </si>
  <si>
    <t>陈用举</t>
  </si>
  <si>
    <r>
      <rPr>
        <sz val="10"/>
        <rFont val="宋体"/>
        <charset val="134"/>
      </rPr>
      <t>陈用举佛山市顺德区杏坛镇南朗村委会永安大路</t>
    </r>
    <r>
      <rPr>
        <sz val="10"/>
        <rFont val="Times New Roman"/>
        <charset val="134"/>
      </rPr>
      <t>20</t>
    </r>
    <r>
      <rPr>
        <sz val="10"/>
        <rFont val="宋体"/>
        <charset val="134"/>
      </rPr>
      <t>号之一</t>
    </r>
    <r>
      <rPr>
        <sz val="10"/>
        <rFont val="Times New Roman"/>
        <charset val="134"/>
      </rPr>
      <t>12.6</t>
    </r>
    <r>
      <rPr>
        <sz val="10"/>
        <rFont val="宋体"/>
        <charset val="134"/>
      </rPr>
      <t>千瓦分布式光伏发电项目</t>
    </r>
  </si>
  <si>
    <t>马带连</t>
  </si>
  <si>
    <r>
      <rPr>
        <sz val="10"/>
        <rFont val="宋体"/>
        <charset val="134"/>
      </rPr>
      <t>马带连顺德区伦教街道办事处熹涌村委会南环三路东</t>
    </r>
    <r>
      <rPr>
        <sz val="10"/>
        <rFont val="Times New Roman"/>
        <charset val="134"/>
      </rPr>
      <t>6</t>
    </r>
    <r>
      <rPr>
        <sz val="10"/>
        <rFont val="宋体"/>
        <charset val="134"/>
      </rPr>
      <t>号</t>
    </r>
    <r>
      <rPr>
        <sz val="10"/>
        <rFont val="Times New Roman"/>
        <charset val="134"/>
      </rPr>
      <t>32</t>
    </r>
    <r>
      <rPr>
        <sz val="10"/>
        <rFont val="宋体"/>
        <charset val="134"/>
      </rPr>
      <t>千瓦分布式光伏发电项目</t>
    </r>
  </si>
  <si>
    <t>梅江英</t>
  </si>
  <si>
    <r>
      <rPr>
        <sz val="10"/>
        <rFont val="宋体"/>
        <charset val="134"/>
      </rPr>
      <t>梅江英龙江镇官田村委会乐丰路中心南巷</t>
    </r>
    <r>
      <rPr>
        <sz val="10"/>
        <rFont val="Times New Roman"/>
        <charset val="134"/>
      </rPr>
      <t>2</t>
    </r>
    <r>
      <rPr>
        <sz val="10"/>
        <rFont val="宋体"/>
        <charset val="134"/>
      </rPr>
      <t>号</t>
    </r>
    <r>
      <rPr>
        <sz val="10"/>
        <rFont val="Times New Roman"/>
        <charset val="134"/>
      </rPr>
      <t>15.68</t>
    </r>
    <r>
      <rPr>
        <sz val="10"/>
        <rFont val="宋体"/>
        <charset val="134"/>
      </rPr>
      <t>千瓦分布式光伏发电项目</t>
    </r>
  </si>
  <si>
    <t>曹富信</t>
  </si>
  <si>
    <r>
      <rPr>
        <sz val="10"/>
        <rFont val="宋体"/>
        <charset val="134"/>
      </rPr>
      <t>曹富信佛山市顺德区勒流街道南水村委会南兴中路十三街二巷</t>
    </r>
    <r>
      <rPr>
        <sz val="10"/>
        <rFont val="Times New Roman"/>
        <charset val="134"/>
      </rPr>
      <t>4</t>
    </r>
    <r>
      <rPr>
        <sz val="10"/>
        <rFont val="宋体"/>
        <charset val="134"/>
      </rPr>
      <t>号</t>
    </r>
    <r>
      <rPr>
        <sz val="10"/>
        <rFont val="Times New Roman"/>
        <charset val="134"/>
      </rPr>
      <t>11.5</t>
    </r>
    <r>
      <rPr>
        <sz val="10"/>
        <rFont val="宋体"/>
        <charset val="134"/>
      </rPr>
      <t>千瓦分布式光伏发电项目</t>
    </r>
  </si>
  <si>
    <t>林江</t>
  </si>
  <si>
    <r>
      <rPr>
        <sz val="10"/>
        <rFont val="宋体"/>
        <charset val="134"/>
      </rPr>
      <t>林江龙江镇左滩村民委员会台南村先峰路</t>
    </r>
    <r>
      <rPr>
        <sz val="10"/>
        <rFont val="Times New Roman"/>
        <charset val="134"/>
      </rPr>
      <t>9</t>
    </r>
    <r>
      <rPr>
        <sz val="10"/>
        <rFont val="宋体"/>
        <charset val="134"/>
      </rPr>
      <t>号</t>
    </r>
    <r>
      <rPr>
        <sz val="10"/>
        <rFont val="Times New Roman"/>
        <charset val="134"/>
      </rPr>
      <t>9.44</t>
    </r>
    <r>
      <rPr>
        <sz val="10"/>
        <rFont val="宋体"/>
        <charset val="134"/>
      </rPr>
      <t>千瓦分布式光伏发电项目</t>
    </r>
  </si>
  <si>
    <t>潘永忠</t>
  </si>
  <si>
    <r>
      <rPr>
        <sz val="10"/>
        <rFont val="宋体"/>
        <charset val="134"/>
      </rPr>
      <t>潘永忠顺德区均安镇星槎村委会福岸十字路</t>
    </r>
    <r>
      <rPr>
        <sz val="10"/>
        <rFont val="Times New Roman"/>
        <charset val="134"/>
      </rPr>
      <t>22</t>
    </r>
    <r>
      <rPr>
        <sz val="10"/>
        <rFont val="宋体"/>
        <charset val="134"/>
      </rPr>
      <t>号</t>
    </r>
    <r>
      <rPr>
        <sz val="10"/>
        <rFont val="Times New Roman"/>
        <charset val="134"/>
      </rPr>
      <t>11</t>
    </r>
    <r>
      <rPr>
        <sz val="10"/>
        <rFont val="宋体"/>
        <charset val="134"/>
      </rPr>
      <t>千瓦分布式光伏发电项目</t>
    </r>
  </si>
  <si>
    <t>李锦辉</t>
  </si>
  <si>
    <r>
      <rPr>
        <sz val="10"/>
        <rFont val="宋体"/>
        <charset val="134"/>
      </rPr>
      <t>李锦辉佛山市顺德区均安镇南浦村委会二洛新街二巷</t>
    </r>
    <r>
      <rPr>
        <sz val="10"/>
        <rFont val="Times New Roman"/>
        <charset val="134"/>
      </rPr>
      <t>8</t>
    </r>
    <r>
      <rPr>
        <sz val="10"/>
        <rFont val="宋体"/>
        <charset val="134"/>
      </rPr>
      <t>号</t>
    </r>
    <r>
      <rPr>
        <sz val="10"/>
        <rFont val="Times New Roman"/>
        <charset val="134"/>
      </rPr>
      <t>7.8</t>
    </r>
    <r>
      <rPr>
        <sz val="10"/>
        <rFont val="宋体"/>
        <charset val="134"/>
      </rPr>
      <t>千瓦分布式光伏发电项目</t>
    </r>
  </si>
  <si>
    <t>何亮发</t>
  </si>
  <si>
    <r>
      <rPr>
        <sz val="10"/>
        <rFont val="宋体"/>
        <charset val="134"/>
      </rPr>
      <t>何亮发广东省佛山市顺德区龙江镇西庆良龙路留耕里街西二巷</t>
    </r>
    <r>
      <rPr>
        <sz val="10"/>
        <rFont val="Times New Roman"/>
        <charset val="134"/>
      </rPr>
      <t>2</t>
    </r>
    <r>
      <rPr>
        <sz val="10"/>
        <rFont val="宋体"/>
        <charset val="134"/>
      </rPr>
      <t>号</t>
    </r>
    <r>
      <rPr>
        <sz val="10"/>
        <rFont val="Times New Roman"/>
        <charset val="134"/>
      </rPr>
      <t>4</t>
    </r>
    <r>
      <rPr>
        <sz val="10"/>
        <rFont val="宋体"/>
        <charset val="134"/>
      </rPr>
      <t>千瓦分布式光伏发电项目</t>
    </r>
  </si>
  <si>
    <t>梁辉坚</t>
  </si>
  <si>
    <r>
      <rPr>
        <sz val="10"/>
        <rFont val="宋体"/>
        <charset val="134"/>
      </rPr>
      <t>梁辉坚佛山市顺德区勒流街道西华村委会村东二街</t>
    </r>
    <r>
      <rPr>
        <sz val="10"/>
        <rFont val="Times New Roman"/>
        <charset val="134"/>
      </rPr>
      <t>3</t>
    </r>
    <r>
      <rPr>
        <sz val="10"/>
        <rFont val="宋体"/>
        <charset val="134"/>
      </rPr>
      <t>号</t>
    </r>
    <r>
      <rPr>
        <sz val="10"/>
        <rFont val="Times New Roman"/>
        <charset val="134"/>
      </rPr>
      <t>14.5</t>
    </r>
    <r>
      <rPr>
        <sz val="10"/>
        <rFont val="宋体"/>
        <charset val="134"/>
      </rPr>
      <t>千瓦分布式光伏发电项目</t>
    </r>
  </si>
  <si>
    <t>李铭海</t>
  </si>
  <si>
    <r>
      <rPr>
        <sz val="10"/>
        <rFont val="宋体"/>
        <charset val="134"/>
      </rPr>
      <t>李铭海龙江镇新华西村委会莲塘大路一巷</t>
    </r>
    <r>
      <rPr>
        <sz val="10"/>
        <rFont val="Times New Roman"/>
        <charset val="134"/>
      </rPr>
      <t>2</t>
    </r>
    <r>
      <rPr>
        <sz val="10"/>
        <rFont val="宋体"/>
        <charset val="134"/>
      </rPr>
      <t>号</t>
    </r>
    <r>
      <rPr>
        <sz val="10"/>
        <rFont val="Times New Roman"/>
        <charset val="134"/>
      </rPr>
      <t>5.9</t>
    </r>
    <r>
      <rPr>
        <sz val="10"/>
        <rFont val="宋体"/>
        <charset val="134"/>
      </rPr>
      <t>千瓦分布式光伏发电项目</t>
    </r>
  </si>
  <si>
    <r>
      <rPr>
        <sz val="10"/>
        <rFont val="宋体"/>
        <charset val="134"/>
      </rPr>
      <t>冯永汉顺德区均安镇天湖社区居民委员会外村大街大社园四巷</t>
    </r>
    <r>
      <rPr>
        <sz val="10"/>
        <rFont val="Times New Roman"/>
        <charset val="134"/>
      </rPr>
      <t>3</t>
    </r>
    <r>
      <rPr>
        <sz val="10"/>
        <rFont val="宋体"/>
        <charset val="134"/>
      </rPr>
      <t>号</t>
    </r>
    <r>
      <rPr>
        <sz val="10"/>
        <rFont val="Times New Roman"/>
        <charset val="134"/>
      </rPr>
      <t>5</t>
    </r>
    <r>
      <rPr>
        <sz val="10"/>
        <rFont val="宋体"/>
        <charset val="134"/>
      </rPr>
      <t>千瓦分布式光伏发电项目</t>
    </r>
  </si>
  <si>
    <t>黎焜尧</t>
  </si>
  <si>
    <r>
      <rPr>
        <sz val="10"/>
        <rFont val="宋体"/>
        <charset val="134"/>
      </rPr>
      <t>黎焜尧广东省佛山市顺德区龙江镇旺岗村委会教育三横巷</t>
    </r>
    <r>
      <rPr>
        <sz val="10"/>
        <rFont val="Times New Roman"/>
        <charset val="134"/>
      </rPr>
      <t>3</t>
    </r>
    <r>
      <rPr>
        <sz val="10"/>
        <rFont val="宋体"/>
        <charset val="134"/>
      </rPr>
      <t>号</t>
    </r>
    <r>
      <rPr>
        <sz val="10"/>
        <rFont val="Times New Roman"/>
        <charset val="134"/>
      </rPr>
      <t>6</t>
    </r>
    <r>
      <rPr>
        <sz val="10"/>
        <rFont val="宋体"/>
        <charset val="134"/>
      </rPr>
      <t>千瓦分布式光伏发电项目</t>
    </r>
  </si>
  <si>
    <t>梅文基</t>
  </si>
  <si>
    <r>
      <rPr>
        <sz val="10"/>
        <rFont val="宋体"/>
        <charset val="134"/>
      </rPr>
      <t>梅文基龙江镇仙塘村委会市场路环岗街四巷</t>
    </r>
    <r>
      <rPr>
        <sz val="10"/>
        <rFont val="Times New Roman"/>
        <charset val="134"/>
      </rPr>
      <t>1</t>
    </r>
    <r>
      <rPr>
        <sz val="10"/>
        <rFont val="宋体"/>
        <charset val="134"/>
      </rPr>
      <t>号</t>
    </r>
    <r>
      <rPr>
        <sz val="10"/>
        <rFont val="Times New Roman"/>
        <charset val="134"/>
      </rPr>
      <t>16.24</t>
    </r>
    <r>
      <rPr>
        <sz val="10"/>
        <rFont val="宋体"/>
        <charset val="134"/>
      </rPr>
      <t>千瓦分布式光伏发电项目</t>
    </r>
  </si>
  <si>
    <t>陈涛文</t>
  </si>
  <si>
    <r>
      <rPr>
        <sz val="10"/>
        <rFont val="宋体"/>
        <charset val="134"/>
      </rPr>
      <t>陈涛文龙江镇苏溪社区居民委员会石栏砣街</t>
    </r>
    <r>
      <rPr>
        <sz val="10"/>
        <rFont val="Times New Roman"/>
        <charset val="134"/>
      </rPr>
      <t>7</t>
    </r>
    <r>
      <rPr>
        <sz val="10"/>
        <rFont val="宋体"/>
        <charset val="134"/>
      </rPr>
      <t>号</t>
    </r>
    <r>
      <rPr>
        <sz val="10"/>
        <rFont val="Times New Roman"/>
        <charset val="134"/>
      </rPr>
      <t>16.8</t>
    </r>
    <r>
      <rPr>
        <sz val="10"/>
        <rFont val="宋体"/>
        <charset val="134"/>
      </rPr>
      <t>千瓦分布式光伏发电项目</t>
    </r>
  </si>
  <si>
    <t>吴桂标</t>
  </si>
  <si>
    <r>
      <rPr>
        <sz val="10"/>
        <rFont val="宋体"/>
        <charset val="134"/>
      </rPr>
      <t>吴桂标佛山市顺德区勒流街道新城居委会新东路永发巷</t>
    </r>
    <r>
      <rPr>
        <sz val="10"/>
        <rFont val="Times New Roman"/>
        <charset val="134"/>
      </rPr>
      <t>5</t>
    </r>
    <r>
      <rPr>
        <sz val="10"/>
        <rFont val="宋体"/>
        <charset val="134"/>
      </rPr>
      <t>号</t>
    </r>
    <r>
      <rPr>
        <sz val="10"/>
        <rFont val="Times New Roman"/>
        <charset val="134"/>
      </rPr>
      <t>19.8</t>
    </r>
    <r>
      <rPr>
        <sz val="10"/>
        <rFont val="宋体"/>
        <charset val="134"/>
      </rPr>
      <t>千瓦分布式光伏发电项目</t>
    </r>
  </si>
  <si>
    <t>梁礼洪</t>
  </si>
  <si>
    <r>
      <rPr>
        <sz val="10"/>
        <rFont val="宋体"/>
        <charset val="134"/>
      </rPr>
      <t>梁礼洪佛山市顺德区勒流街道新城居委会锦丰北路北庆巷</t>
    </r>
    <r>
      <rPr>
        <sz val="10"/>
        <rFont val="Times New Roman"/>
        <charset val="134"/>
      </rPr>
      <t>7</t>
    </r>
    <r>
      <rPr>
        <sz val="10"/>
        <rFont val="宋体"/>
        <charset val="134"/>
      </rPr>
      <t>号</t>
    </r>
    <r>
      <rPr>
        <sz val="10"/>
        <rFont val="Times New Roman"/>
        <charset val="134"/>
      </rPr>
      <t>13.27</t>
    </r>
    <r>
      <rPr>
        <sz val="10"/>
        <rFont val="宋体"/>
        <charset val="134"/>
      </rPr>
      <t>千瓦分布式光伏发电项目</t>
    </r>
  </si>
  <si>
    <t>陈亦林</t>
  </si>
  <si>
    <r>
      <rPr>
        <sz val="10"/>
        <rFont val="宋体"/>
        <charset val="134"/>
      </rPr>
      <t>陈亦林佛山市顺德区杏坛雁园社区居民委员会平安路五巷</t>
    </r>
    <r>
      <rPr>
        <sz val="10"/>
        <rFont val="Times New Roman"/>
        <charset val="134"/>
      </rPr>
      <t>1</t>
    </r>
    <r>
      <rPr>
        <sz val="10"/>
        <rFont val="宋体"/>
        <charset val="134"/>
      </rPr>
      <t>号</t>
    </r>
    <r>
      <rPr>
        <sz val="10"/>
        <rFont val="Times New Roman"/>
        <charset val="134"/>
      </rPr>
      <t>20.01</t>
    </r>
    <r>
      <rPr>
        <sz val="10"/>
        <rFont val="宋体"/>
        <charset val="134"/>
      </rPr>
      <t>千瓦分布式光伏发电项目</t>
    </r>
  </si>
  <si>
    <t>邓建胜</t>
  </si>
  <si>
    <r>
      <rPr>
        <sz val="10"/>
        <rFont val="宋体"/>
        <charset val="134"/>
      </rPr>
      <t>邓建胜龙江镇官田村委会乐丰路</t>
    </r>
    <r>
      <rPr>
        <sz val="10"/>
        <rFont val="Times New Roman"/>
        <charset val="134"/>
      </rPr>
      <t>7</t>
    </r>
    <r>
      <rPr>
        <sz val="10"/>
        <rFont val="宋体"/>
        <charset val="134"/>
      </rPr>
      <t>号</t>
    </r>
    <r>
      <rPr>
        <sz val="10"/>
        <rFont val="Times New Roman"/>
        <charset val="134"/>
      </rPr>
      <t>11</t>
    </r>
    <r>
      <rPr>
        <sz val="10"/>
        <rFont val="宋体"/>
        <charset val="134"/>
      </rPr>
      <t>千瓦分布式光伏发电项目</t>
    </r>
  </si>
  <si>
    <t>叶礼康</t>
  </si>
  <si>
    <r>
      <rPr>
        <sz val="10"/>
        <rFont val="宋体"/>
        <charset val="134"/>
      </rPr>
      <t>叶浩贤龙江镇麦朗村委会南兴路柴埠三街</t>
    </r>
    <r>
      <rPr>
        <sz val="10"/>
        <rFont val="Times New Roman"/>
        <charset val="134"/>
      </rPr>
      <t>32</t>
    </r>
    <r>
      <rPr>
        <sz val="10"/>
        <rFont val="宋体"/>
        <charset val="134"/>
      </rPr>
      <t>号</t>
    </r>
    <r>
      <rPr>
        <sz val="10"/>
        <rFont val="Times New Roman"/>
        <charset val="134"/>
      </rPr>
      <t>10.9</t>
    </r>
    <r>
      <rPr>
        <sz val="10"/>
        <rFont val="宋体"/>
        <charset val="134"/>
      </rPr>
      <t>千瓦分布式光伏发电项目</t>
    </r>
  </si>
  <si>
    <t>卢嘉烺</t>
  </si>
  <si>
    <r>
      <rPr>
        <sz val="10"/>
        <rFont val="宋体"/>
        <charset val="134"/>
      </rPr>
      <t>卢嘉烺佛山市顺德区勒流街道大晚居委会延胜七街</t>
    </r>
    <r>
      <rPr>
        <sz val="10"/>
        <rFont val="Times New Roman"/>
        <charset val="134"/>
      </rPr>
      <t>12</t>
    </r>
    <r>
      <rPr>
        <sz val="10"/>
        <rFont val="宋体"/>
        <charset val="134"/>
      </rPr>
      <t>号</t>
    </r>
    <r>
      <rPr>
        <sz val="10"/>
        <rFont val="Times New Roman"/>
        <charset val="134"/>
      </rPr>
      <t>30</t>
    </r>
    <r>
      <rPr>
        <sz val="10"/>
        <rFont val="宋体"/>
        <charset val="134"/>
      </rPr>
      <t>千瓦分布式光伏发电项目</t>
    </r>
  </si>
  <si>
    <t>蔡嫦芳</t>
  </si>
  <si>
    <r>
      <rPr>
        <sz val="10"/>
        <rFont val="宋体"/>
        <charset val="134"/>
      </rPr>
      <t>蔡嫦芳龙江镇坦西社区居民委员会沙洲里黄巷横三</t>
    </r>
    <r>
      <rPr>
        <sz val="10"/>
        <rFont val="Times New Roman"/>
        <charset val="134"/>
      </rPr>
      <t>3</t>
    </r>
    <r>
      <rPr>
        <sz val="10"/>
        <rFont val="宋体"/>
        <charset val="134"/>
      </rPr>
      <t>号</t>
    </r>
    <r>
      <rPr>
        <sz val="10"/>
        <rFont val="Times New Roman"/>
        <charset val="134"/>
      </rPr>
      <t>13.92</t>
    </r>
    <r>
      <rPr>
        <sz val="10"/>
        <rFont val="宋体"/>
        <charset val="134"/>
      </rPr>
      <t>千瓦分布式光伏发电项目</t>
    </r>
  </si>
  <si>
    <t>殷永伟</t>
  </si>
  <si>
    <r>
      <rPr>
        <sz val="10"/>
        <rFont val="宋体"/>
        <charset val="134"/>
      </rPr>
      <t>殷永伟顺德区北滘镇马龙村委会马龙建设路三巷</t>
    </r>
    <r>
      <rPr>
        <sz val="10"/>
        <rFont val="Times New Roman"/>
        <charset val="134"/>
      </rPr>
      <t>3</t>
    </r>
    <r>
      <rPr>
        <sz val="10"/>
        <rFont val="宋体"/>
        <charset val="134"/>
      </rPr>
      <t>号</t>
    </r>
    <r>
      <rPr>
        <sz val="10"/>
        <rFont val="Times New Roman"/>
        <charset val="134"/>
      </rPr>
      <t>50.4</t>
    </r>
    <r>
      <rPr>
        <sz val="10"/>
        <rFont val="宋体"/>
        <charset val="134"/>
      </rPr>
      <t>千瓦分布式光伏发电项目</t>
    </r>
  </si>
  <si>
    <t>梁顺安</t>
  </si>
  <si>
    <r>
      <rPr>
        <sz val="10"/>
        <rFont val="宋体"/>
        <charset val="134"/>
      </rPr>
      <t>梁顺安佛山市顺德区勒流街道新城居委会锦丰北路永顺巷</t>
    </r>
    <r>
      <rPr>
        <sz val="10"/>
        <rFont val="Times New Roman"/>
        <charset val="134"/>
      </rPr>
      <t>5</t>
    </r>
    <r>
      <rPr>
        <sz val="10"/>
        <rFont val="宋体"/>
        <charset val="134"/>
      </rPr>
      <t>号</t>
    </r>
    <r>
      <rPr>
        <sz val="10"/>
        <rFont val="Times New Roman"/>
        <charset val="134"/>
      </rPr>
      <t>9.6</t>
    </r>
    <r>
      <rPr>
        <sz val="10"/>
        <rFont val="宋体"/>
        <charset val="134"/>
      </rPr>
      <t>千瓦分布式光伏发电项目</t>
    </r>
  </si>
  <si>
    <t>黎锐程</t>
  </si>
  <si>
    <r>
      <rPr>
        <sz val="10"/>
        <rFont val="宋体"/>
        <charset val="134"/>
      </rPr>
      <t>黎锐程广东省佛山市顺德区勒流街道众涌村委会南边村西厅一巷</t>
    </r>
    <r>
      <rPr>
        <sz val="10"/>
        <rFont val="Times New Roman"/>
        <charset val="134"/>
      </rPr>
      <t>15</t>
    </r>
    <r>
      <rPr>
        <sz val="10"/>
        <rFont val="宋体"/>
        <charset val="134"/>
      </rPr>
      <t>号</t>
    </r>
    <r>
      <rPr>
        <sz val="10"/>
        <rFont val="Times New Roman"/>
        <charset val="134"/>
      </rPr>
      <t>13.27</t>
    </r>
    <r>
      <rPr>
        <sz val="10"/>
        <rFont val="宋体"/>
        <charset val="134"/>
      </rPr>
      <t>千瓦分布式光伏发电项目</t>
    </r>
  </si>
  <si>
    <t>梅昌明</t>
  </si>
  <si>
    <r>
      <rPr>
        <sz val="10"/>
        <rFont val="宋体"/>
        <charset val="134"/>
      </rPr>
      <t>梅昌明龙江镇苏溪居委会紫微西街</t>
    </r>
    <r>
      <rPr>
        <sz val="10"/>
        <rFont val="Times New Roman"/>
        <charset val="134"/>
      </rPr>
      <t>8</t>
    </r>
    <r>
      <rPr>
        <sz val="10"/>
        <rFont val="宋体"/>
        <charset val="134"/>
      </rPr>
      <t>号</t>
    </r>
    <r>
      <rPr>
        <sz val="10"/>
        <rFont val="Times New Roman"/>
        <charset val="134"/>
      </rPr>
      <t>11.2</t>
    </r>
    <r>
      <rPr>
        <sz val="10"/>
        <rFont val="宋体"/>
        <charset val="134"/>
      </rPr>
      <t>千瓦分布式光伏发电项目</t>
    </r>
    <r>
      <rPr>
        <sz val="10"/>
        <rFont val="Times New Roman"/>
        <charset val="134"/>
      </rPr>
      <t>11.2</t>
    </r>
    <r>
      <rPr>
        <sz val="10"/>
        <rFont val="宋体"/>
        <charset val="134"/>
      </rPr>
      <t>千瓦分布式光伏发电项目</t>
    </r>
  </si>
  <si>
    <t>李健成</t>
  </si>
  <si>
    <r>
      <rPr>
        <sz val="10"/>
        <rFont val="宋体"/>
        <charset val="134"/>
      </rPr>
      <t>李健成龙江镇新华西村委会华西大道东五巷</t>
    </r>
    <r>
      <rPr>
        <sz val="10"/>
        <rFont val="Times New Roman"/>
        <charset val="134"/>
      </rPr>
      <t>4</t>
    </r>
    <r>
      <rPr>
        <sz val="10"/>
        <rFont val="宋体"/>
        <charset val="134"/>
      </rPr>
      <t>号</t>
    </r>
    <r>
      <rPr>
        <sz val="10"/>
        <rFont val="Times New Roman"/>
        <charset val="134"/>
      </rPr>
      <t>14.4</t>
    </r>
    <r>
      <rPr>
        <sz val="10"/>
        <rFont val="宋体"/>
        <charset val="134"/>
      </rPr>
      <t>千瓦分布式光伏发电项目</t>
    </r>
  </si>
  <si>
    <t>刘志强</t>
  </si>
  <si>
    <r>
      <rPr>
        <sz val="10"/>
        <rFont val="宋体"/>
        <charset val="134"/>
      </rPr>
      <t>刘志强广东省佛山市顺德区勒流街道办事处东风村委会工业大道</t>
    </r>
    <r>
      <rPr>
        <sz val="10"/>
        <rFont val="Times New Roman"/>
        <charset val="134"/>
      </rPr>
      <t>140</t>
    </r>
    <r>
      <rPr>
        <sz val="10"/>
        <rFont val="宋体"/>
        <charset val="134"/>
      </rPr>
      <t>号</t>
    </r>
    <r>
      <rPr>
        <sz val="10"/>
        <rFont val="Times New Roman"/>
        <charset val="134"/>
      </rPr>
      <t>10</t>
    </r>
    <r>
      <rPr>
        <sz val="10"/>
        <rFont val="宋体"/>
        <charset val="134"/>
      </rPr>
      <t>千瓦分布式光伏发电项目</t>
    </r>
  </si>
  <si>
    <t>梁伟荣</t>
  </si>
  <si>
    <r>
      <rPr>
        <sz val="10"/>
        <rFont val="宋体"/>
        <charset val="134"/>
      </rPr>
      <t>梁伟荣广东省佛山市顺德区北滘镇三桂村委会新基南街三巷</t>
    </r>
    <r>
      <rPr>
        <sz val="10"/>
        <rFont val="Times New Roman"/>
        <charset val="134"/>
      </rPr>
      <t>9</t>
    </r>
    <r>
      <rPr>
        <sz val="10"/>
        <rFont val="宋体"/>
        <charset val="134"/>
      </rPr>
      <t>号</t>
    </r>
    <r>
      <rPr>
        <sz val="10"/>
        <rFont val="Times New Roman"/>
        <charset val="134"/>
      </rPr>
      <t>6</t>
    </r>
    <r>
      <rPr>
        <sz val="10"/>
        <rFont val="宋体"/>
        <charset val="134"/>
      </rPr>
      <t>千瓦分布式光伏发电项目</t>
    </r>
  </si>
  <si>
    <t>梁洪英</t>
  </si>
  <si>
    <r>
      <rPr>
        <sz val="10"/>
        <rFont val="宋体"/>
        <charset val="134"/>
      </rPr>
      <t>梁洪英北滘镇黄龙村委会黄涌西路澜石坊</t>
    </r>
    <r>
      <rPr>
        <sz val="10"/>
        <rFont val="Times New Roman"/>
        <charset val="134"/>
      </rPr>
      <t>3</t>
    </r>
    <r>
      <rPr>
        <sz val="10"/>
        <rFont val="宋体"/>
        <charset val="134"/>
      </rPr>
      <t>号</t>
    </r>
    <r>
      <rPr>
        <sz val="10"/>
        <rFont val="Times New Roman"/>
        <charset val="134"/>
      </rPr>
      <t>22.68</t>
    </r>
    <r>
      <rPr>
        <sz val="10"/>
        <rFont val="宋体"/>
        <charset val="134"/>
      </rPr>
      <t>千瓦分布式光伏发电项目</t>
    </r>
  </si>
  <si>
    <t>陈淑兴</t>
  </si>
  <si>
    <r>
      <rPr>
        <sz val="10"/>
        <rFont val="宋体"/>
        <charset val="134"/>
      </rPr>
      <t>陈淑兴广东省佛山市顺德区乐从镇沙滘居委会南区接龙里五巷</t>
    </r>
    <r>
      <rPr>
        <sz val="10"/>
        <rFont val="Times New Roman"/>
        <charset val="134"/>
      </rPr>
      <t>10</t>
    </r>
    <r>
      <rPr>
        <sz val="10"/>
        <rFont val="宋体"/>
        <charset val="134"/>
      </rPr>
      <t>号</t>
    </r>
    <r>
      <rPr>
        <sz val="10"/>
        <rFont val="Times New Roman"/>
        <charset val="134"/>
      </rPr>
      <t>15</t>
    </r>
    <r>
      <rPr>
        <sz val="10"/>
        <rFont val="宋体"/>
        <charset val="134"/>
      </rPr>
      <t>千瓦分布式光伏发电项目</t>
    </r>
  </si>
  <si>
    <t>梁锦伦</t>
  </si>
  <si>
    <r>
      <rPr>
        <sz val="10"/>
        <rFont val="宋体"/>
        <charset val="134"/>
      </rPr>
      <t>梁锦伦南区合胜围西路六巷</t>
    </r>
    <r>
      <rPr>
        <sz val="10"/>
        <rFont val="Times New Roman"/>
        <charset val="134"/>
      </rPr>
      <t>5</t>
    </r>
    <r>
      <rPr>
        <sz val="10"/>
        <rFont val="宋体"/>
        <charset val="134"/>
      </rPr>
      <t>号</t>
    </r>
    <r>
      <rPr>
        <sz val="10"/>
        <rFont val="Times New Roman"/>
        <charset val="134"/>
      </rPr>
      <t>11.2</t>
    </r>
    <r>
      <rPr>
        <sz val="10"/>
        <rFont val="宋体"/>
        <charset val="134"/>
      </rPr>
      <t>千瓦分布式光伏发电项目</t>
    </r>
  </si>
  <si>
    <t>梁炬明</t>
  </si>
  <si>
    <r>
      <rPr>
        <sz val="10"/>
        <rFont val="宋体"/>
        <charset val="134"/>
      </rPr>
      <t>梁炬明佛山市顺德区陈村镇弼教村委会西岸坊二巷</t>
    </r>
    <r>
      <rPr>
        <sz val="10"/>
        <rFont val="Times New Roman"/>
        <charset val="134"/>
      </rPr>
      <t>3</t>
    </r>
    <r>
      <rPr>
        <sz val="10"/>
        <rFont val="宋体"/>
        <charset val="134"/>
      </rPr>
      <t>号</t>
    </r>
    <r>
      <rPr>
        <sz val="10"/>
        <rFont val="Times New Roman"/>
        <charset val="134"/>
      </rPr>
      <t>11.2</t>
    </r>
    <r>
      <rPr>
        <sz val="10"/>
        <rFont val="宋体"/>
        <charset val="134"/>
      </rPr>
      <t>千瓦分布式光伏发电项目</t>
    </r>
  </si>
  <si>
    <t>李伟民</t>
  </si>
  <si>
    <r>
      <rPr>
        <sz val="10"/>
        <rFont val="宋体"/>
        <charset val="134"/>
      </rPr>
      <t>李伟民容桂高黎美的御海东郡花园珊瑚湾一街</t>
    </r>
    <r>
      <rPr>
        <sz val="10"/>
        <rFont val="Times New Roman"/>
        <charset val="134"/>
      </rPr>
      <t>3</t>
    </r>
    <r>
      <rPr>
        <sz val="10"/>
        <rFont val="宋体"/>
        <charset val="134"/>
      </rPr>
      <t>号</t>
    </r>
    <r>
      <rPr>
        <sz val="10"/>
        <rFont val="Times New Roman"/>
        <charset val="134"/>
      </rPr>
      <t>5.1</t>
    </r>
    <r>
      <rPr>
        <sz val="10"/>
        <rFont val="宋体"/>
        <charset val="134"/>
      </rPr>
      <t>千瓦分布式光伏发电项目</t>
    </r>
  </si>
  <si>
    <t>梁景刚</t>
  </si>
  <si>
    <r>
      <rPr>
        <sz val="10"/>
        <rFont val="宋体"/>
        <charset val="134"/>
      </rPr>
      <t>梁景刚佛山市顺德区杏坛镇逢简村委会大巷坊</t>
    </r>
    <r>
      <rPr>
        <sz val="10"/>
        <rFont val="Times New Roman"/>
        <charset val="134"/>
      </rPr>
      <t>3</t>
    </r>
    <r>
      <rPr>
        <sz val="10"/>
        <rFont val="宋体"/>
        <charset val="134"/>
      </rPr>
      <t>号</t>
    </r>
    <r>
      <rPr>
        <sz val="10"/>
        <rFont val="Times New Roman"/>
        <charset val="134"/>
      </rPr>
      <t>5</t>
    </r>
    <r>
      <rPr>
        <sz val="10"/>
        <rFont val="宋体"/>
        <charset val="134"/>
      </rPr>
      <t>千瓦分布式光伏发电项目</t>
    </r>
  </si>
  <si>
    <t>黄伟祥</t>
  </si>
  <si>
    <r>
      <rPr>
        <sz val="10"/>
        <rFont val="宋体"/>
        <charset val="134"/>
      </rPr>
      <t>黄伟祥佛山市顺德区勒流街道上涌村委会桃源路四街</t>
    </r>
    <r>
      <rPr>
        <sz val="10"/>
        <rFont val="Times New Roman"/>
        <charset val="134"/>
      </rPr>
      <t>13</t>
    </r>
    <r>
      <rPr>
        <sz val="10"/>
        <rFont val="宋体"/>
        <charset val="134"/>
      </rPr>
      <t>号</t>
    </r>
    <r>
      <rPr>
        <sz val="10"/>
        <rFont val="Times New Roman"/>
        <charset val="134"/>
      </rPr>
      <t>12</t>
    </r>
    <r>
      <rPr>
        <sz val="10"/>
        <rFont val="宋体"/>
        <charset val="134"/>
      </rPr>
      <t>千瓦分布式光伏发电项目</t>
    </r>
  </si>
  <si>
    <t>冯盛林</t>
  </si>
  <si>
    <r>
      <rPr>
        <sz val="10"/>
        <rFont val="宋体"/>
        <charset val="134"/>
      </rPr>
      <t>冯盛林北滘镇马龙村委会现龙长龙街</t>
    </r>
    <r>
      <rPr>
        <sz val="10"/>
        <rFont val="Times New Roman"/>
        <charset val="134"/>
      </rPr>
      <t>16</t>
    </r>
    <r>
      <rPr>
        <sz val="10"/>
        <rFont val="宋体"/>
        <charset val="134"/>
      </rPr>
      <t>号</t>
    </r>
    <r>
      <rPr>
        <sz val="10"/>
        <rFont val="Times New Roman"/>
        <charset val="134"/>
      </rPr>
      <t>9.86</t>
    </r>
    <r>
      <rPr>
        <sz val="10"/>
        <rFont val="宋体"/>
        <charset val="134"/>
      </rPr>
      <t>千瓦分布式光伏发电项目</t>
    </r>
  </si>
  <si>
    <r>
      <rPr>
        <sz val="10"/>
        <rFont val="宋体"/>
        <charset val="134"/>
      </rPr>
      <t>梁礼洪佛山市顺德区勒流街道新城居委会锦丰北路民主巷</t>
    </r>
    <r>
      <rPr>
        <sz val="10"/>
        <rFont val="Times New Roman"/>
        <charset val="134"/>
      </rPr>
      <t>6</t>
    </r>
    <r>
      <rPr>
        <sz val="10"/>
        <rFont val="宋体"/>
        <charset val="134"/>
      </rPr>
      <t>号</t>
    </r>
    <r>
      <rPr>
        <sz val="10"/>
        <rFont val="Times New Roman"/>
        <charset val="134"/>
      </rPr>
      <t>16.23</t>
    </r>
    <r>
      <rPr>
        <sz val="10"/>
        <rFont val="宋体"/>
        <charset val="134"/>
      </rPr>
      <t>千瓦分布式光伏发电项目</t>
    </r>
  </si>
  <si>
    <t>梅杰发</t>
  </si>
  <si>
    <r>
      <rPr>
        <sz val="10"/>
        <rFont val="宋体"/>
        <charset val="134"/>
      </rPr>
      <t>梅杰发龙江镇麦朗村委会麦朗西路一街一巷</t>
    </r>
    <r>
      <rPr>
        <sz val="10"/>
        <rFont val="Times New Roman"/>
        <charset val="134"/>
      </rPr>
      <t>8</t>
    </r>
    <r>
      <rPr>
        <sz val="10"/>
        <rFont val="宋体"/>
        <charset val="134"/>
      </rPr>
      <t>号</t>
    </r>
    <r>
      <rPr>
        <sz val="10"/>
        <rFont val="Times New Roman"/>
        <charset val="134"/>
      </rPr>
      <t>14</t>
    </r>
    <r>
      <rPr>
        <sz val="10"/>
        <rFont val="宋体"/>
        <charset val="134"/>
      </rPr>
      <t>千瓦分布式光伏发电项目</t>
    </r>
  </si>
  <si>
    <t>周正文</t>
  </si>
  <si>
    <r>
      <rPr>
        <sz val="10"/>
        <rFont val="宋体"/>
        <charset val="134"/>
      </rPr>
      <t>周正文佛山市顺德区大良五沙沙坑路东街</t>
    </r>
    <r>
      <rPr>
        <sz val="10"/>
        <rFont val="Times New Roman"/>
        <charset val="134"/>
      </rPr>
      <t>6</t>
    </r>
    <r>
      <rPr>
        <sz val="10"/>
        <rFont val="宋体"/>
        <charset val="134"/>
      </rPr>
      <t>巷</t>
    </r>
    <r>
      <rPr>
        <sz val="10"/>
        <rFont val="Times New Roman"/>
        <charset val="134"/>
      </rPr>
      <t>6</t>
    </r>
    <r>
      <rPr>
        <sz val="10"/>
        <rFont val="宋体"/>
        <charset val="134"/>
      </rPr>
      <t>号</t>
    </r>
    <r>
      <rPr>
        <sz val="10"/>
        <rFont val="Times New Roman"/>
        <charset val="134"/>
      </rPr>
      <t>13</t>
    </r>
    <r>
      <rPr>
        <sz val="10"/>
        <rFont val="宋体"/>
        <charset val="134"/>
      </rPr>
      <t>千瓦分布式光伏发电项目</t>
    </r>
  </si>
  <si>
    <t>黄志坤</t>
  </si>
  <si>
    <r>
      <rPr>
        <sz val="10"/>
        <rFont val="宋体"/>
        <charset val="134"/>
      </rPr>
      <t>黄志坤龙江镇麦朗村委会新兴路四巷</t>
    </r>
    <r>
      <rPr>
        <sz val="10"/>
        <rFont val="Times New Roman"/>
        <charset val="134"/>
      </rPr>
      <t>6</t>
    </r>
    <r>
      <rPr>
        <sz val="10"/>
        <rFont val="宋体"/>
        <charset val="134"/>
      </rPr>
      <t>号</t>
    </r>
    <r>
      <rPr>
        <sz val="10"/>
        <rFont val="Times New Roman"/>
        <charset val="134"/>
      </rPr>
      <t>13</t>
    </r>
    <r>
      <rPr>
        <sz val="10"/>
        <rFont val="宋体"/>
        <charset val="134"/>
      </rPr>
      <t>千瓦分布式光伏发电项目</t>
    </r>
  </si>
  <si>
    <t>左发明</t>
  </si>
  <si>
    <r>
      <rPr>
        <sz val="10"/>
        <rFont val="宋体"/>
        <charset val="134"/>
      </rPr>
      <t>左发明龙江镇排沙社区居民委员会沙洲大道兴贤路</t>
    </r>
    <r>
      <rPr>
        <sz val="10"/>
        <rFont val="Times New Roman"/>
        <charset val="134"/>
      </rPr>
      <t>12</t>
    </r>
    <r>
      <rPr>
        <sz val="10"/>
        <rFont val="宋体"/>
        <charset val="134"/>
      </rPr>
      <t>号</t>
    </r>
    <r>
      <rPr>
        <sz val="10"/>
        <rFont val="Times New Roman"/>
        <charset val="134"/>
      </rPr>
      <t>11.7</t>
    </r>
    <r>
      <rPr>
        <sz val="10"/>
        <rFont val="宋体"/>
        <charset val="134"/>
      </rPr>
      <t>千瓦分布式光伏发电项目</t>
    </r>
  </si>
  <si>
    <t>麦浩祺</t>
  </si>
  <si>
    <r>
      <rPr>
        <sz val="10"/>
        <rFont val="宋体"/>
        <charset val="134"/>
      </rPr>
      <t>麦浩祺广东省佛山市顺德区乐从镇岳步村委会东平街三巷</t>
    </r>
    <r>
      <rPr>
        <sz val="10"/>
        <rFont val="Times New Roman"/>
        <charset val="134"/>
      </rPr>
      <t>2</t>
    </r>
    <r>
      <rPr>
        <sz val="10"/>
        <rFont val="宋体"/>
        <charset val="134"/>
      </rPr>
      <t>号</t>
    </r>
    <r>
      <rPr>
        <sz val="10"/>
        <rFont val="Times New Roman"/>
        <charset val="134"/>
      </rPr>
      <t>11</t>
    </r>
    <r>
      <rPr>
        <sz val="10"/>
        <rFont val="宋体"/>
        <charset val="134"/>
      </rPr>
      <t>千瓦分布式光伏发电项目</t>
    </r>
  </si>
  <si>
    <t>梅作潮</t>
  </si>
  <si>
    <r>
      <rPr>
        <sz val="10"/>
        <rFont val="宋体"/>
        <charset val="134"/>
      </rPr>
      <t>梅作潮龙江镇苏溪居委会西便大街四巷</t>
    </r>
    <r>
      <rPr>
        <sz val="10"/>
        <rFont val="Times New Roman"/>
        <charset val="134"/>
      </rPr>
      <t>2</t>
    </r>
    <r>
      <rPr>
        <sz val="10"/>
        <rFont val="宋体"/>
        <charset val="134"/>
      </rPr>
      <t>号</t>
    </r>
    <r>
      <rPr>
        <sz val="10"/>
        <rFont val="Times New Roman"/>
        <charset val="134"/>
      </rPr>
      <t>10.92</t>
    </r>
    <r>
      <rPr>
        <sz val="10"/>
        <rFont val="宋体"/>
        <charset val="134"/>
      </rPr>
      <t>千瓦分布式光伏发电项目</t>
    </r>
  </si>
  <si>
    <t>孔庆建</t>
  </si>
  <si>
    <r>
      <rPr>
        <sz val="10"/>
        <rFont val="宋体"/>
        <charset val="134"/>
      </rPr>
      <t>孔庆建佛山市顺德区勒流街道上涌村委会世显北四巷</t>
    </r>
    <r>
      <rPr>
        <sz val="10"/>
        <rFont val="Times New Roman"/>
        <charset val="134"/>
      </rPr>
      <t>3</t>
    </r>
    <r>
      <rPr>
        <sz val="10"/>
        <rFont val="宋体"/>
        <charset val="134"/>
      </rPr>
      <t>号</t>
    </r>
    <r>
      <rPr>
        <sz val="10"/>
        <rFont val="Times New Roman"/>
        <charset val="134"/>
      </rPr>
      <t>10.62</t>
    </r>
    <r>
      <rPr>
        <sz val="10"/>
        <rFont val="宋体"/>
        <charset val="134"/>
      </rPr>
      <t>千瓦分布式光伏发电项目</t>
    </r>
  </si>
  <si>
    <t>苏九仔</t>
  </si>
  <si>
    <r>
      <rPr>
        <sz val="10"/>
        <rFont val="宋体"/>
        <charset val="134"/>
      </rPr>
      <t>苏九仔佛山市顺德区杏坛镇桑麻村委会东安新街</t>
    </r>
    <r>
      <rPr>
        <sz val="10"/>
        <rFont val="Times New Roman"/>
        <charset val="134"/>
      </rPr>
      <t>10</t>
    </r>
    <r>
      <rPr>
        <sz val="10"/>
        <rFont val="宋体"/>
        <charset val="134"/>
      </rPr>
      <t>号</t>
    </r>
    <r>
      <rPr>
        <sz val="10"/>
        <rFont val="Times New Roman"/>
        <charset val="134"/>
      </rPr>
      <t>14.16</t>
    </r>
    <r>
      <rPr>
        <sz val="10"/>
        <rFont val="宋体"/>
        <charset val="134"/>
      </rPr>
      <t>千瓦分布式光伏发电项目</t>
    </r>
  </si>
  <si>
    <t>罗兆权</t>
  </si>
  <si>
    <r>
      <rPr>
        <sz val="10"/>
        <rFont val="宋体"/>
        <charset val="134"/>
      </rPr>
      <t>罗兆权佛山市顺德区勒流街道办事处众涌村委会良田北街</t>
    </r>
    <r>
      <rPr>
        <sz val="10"/>
        <rFont val="Times New Roman"/>
        <charset val="134"/>
      </rPr>
      <t>5</t>
    </r>
    <r>
      <rPr>
        <sz val="10"/>
        <rFont val="宋体"/>
        <charset val="134"/>
      </rPr>
      <t>号</t>
    </r>
    <r>
      <rPr>
        <sz val="10"/>
        <rFont val="Times New Roman"/>
        <charset val="134"/>
      </rPr>
      <t>9.6</t>
    </r>
    <r>
      <rPr>
        <sz val="10"/>
        <rFont val="宋体"/>
        <charset val="134"/>
      </rPr>
      <t>千瓦分布式光伏发电项目</t>
    </r>
  </si>
  <si>
    <t>陈自朴</t>
  </si>
  <si>
    <t>刘杰添</t>
  </si>
  <si>
    <r>
      <rPr>
        <sz val="10"/>
        <rFont val="宋体"/>
        <charset val="134"/>
      </rPr>
      <t>刘杰添龙江镇南坑村委会长寿巷</t>
    </r>
    <r>
      <rPr>
        <sz val="10"/>
        <rFont val="Times New Roman"/>
        <charset val="134"/>
      </rPr>
      <t>9</t>
    </r>
    <r>
      <rPr>
        <sz val="10"/>
        <rFont val="宋体"/>
        <charset val="134"/>
      </rPr>
      <t>号</t>
    </r>
    <r>
      <rPr>
        <sz val="10"/>
        <rFont val="Times New Roman"/>
        <charset val="134"/>
      </rPr>
      <t>14.5</t>
    </r>
    <r>
      <rPr>
        <sz val="10"/>
        <rFont val="宋体"/>
        <charset val="134"/>
      </rPr>
      <t>千瓦分布式光伏发电项目</t>
    </r>
  </si>
  <si>
    <t>梅志培</t>
  </si>
  <si>
    <r>
      <rPr>
        <sz val="10"/>
        <rFont val="宋体"/>
        <charset val="134"/>
      </rPr>
      <t>梅志培龙江镇龙山社区居民委员会聚龙东路梅大塘街</t>
    </r>
    <r>
      <rPr>
        <sz val="10"/>
        <rFont val="Times New Roman"/>
        <charset val="134"/>
      </rPr>
      <t>1</t>
    </r>
    <r>
      <rPr>
        <sz val="10"/>
        <rFont val="宋体"/>
        <charset val="134"/>
      </rPr>
      <t>号</t>
    </r>
    <r>
      <rPr>
        <sz val="10"/>
        <rFont val="Times New Roman"/>
        <charset val="134"/>
      </rPr>
      <t>15.12</t>
    </r>
    <r>
      <rPr>
        <sz val="10"/>
        <rFont val="宋体"/>
        <charset val="134"/>
      </rPr>
      <t>千瓦分布式光伏发电项目</t>
    </r>
  </si>
  <si>
    <r>
      <rPr>
        <sz val="10"/>
        <rFont val="宋体"/>
        <charset val="134"/>
      </rPr>
      <t>黄桂凤龙江镇龙江社区居民委员会安乐街</t>
    </r>
    <r>
      <rPr>
        <sz val="10"/>
        <rFont val="Times New Roman"/>
        <charset val="134"/>
      </rPr>
      <t>71</t>
    </r>
    <r>
      <rPr>
        <sz val="10"/>
        <rFont val="宋体"/>
        <charset val="134"/>
      </rPr>
      <t>号</t>
    </r>
    <r>
      <rPr>
        <sz val="10"/>
        <rFont val="Times New Roman"/>
        <charset val="134"/>
      </rPr>
      <t>8.96</t>
    </r>
    <r>
      <rPr>
        <sz val="10"/>
        <rFont val="宋体"/>
        <charset val="134"/>
      </rPr>
      <t>千瓦分布式光伏发电项目</t>
    </r>
  </si>
  <si>
    <t>范杰添</t>
  </si>
  <si>
    <r>
      <rPr>
        <sz val="10"/>
        <rFont val="宋体"/>
        <charset val="134"/>
      </rPr>
      <t>范杰添佛山市顺德区陈村镇永兴横岭坊通三巷之四巷</t>
    </r>
    <r>
      <rPr>
        <sz val="10"/>
        <rFont val="Times New Roman"/>
        <charset val="134"/>
      </rPr>
      <t>7</t>
    </r>
    <r>
      <rPr>
        <sz val="10"/>
        <rFont val="宋体"/>
        <charset val="134"/>
      </rPr>
      <t>号</t>
    </r>
    <r>
      <rPr>
        <sz val="10"/>
        <rFont val="Times New Roman"/>
        <charset val="134"/>
      </rPr>
      <t>9</t>
    </r>
    <r>
      <rPr>
        <sz val="10"/>
        <rFont val="宋体"/>
        <charset val="134"/>
      </rPr>
      <t>千瓦分布式光伏发电项目</t>
    </r>
  </si>
  <si>
    <r>
      <rPr>
        <sz val="10"/>
        <rFont val="宋体"/>
        <charset val="134"/>
      </rPr>
      <t>陈国坚龙江镇新华西村民委员会金喜街十六巷</t>
    </r>
    <r>
      <rPr>
        <sz val="10"/>
        <rFont val="Times New Roman"/>
        <charset val="134"/>
      </rPr>
      <t>11</t>
    </r>
    <r>
      <rPr>
        <sz val="10"/>
        <rFont val="宋体"/>
        <charset val="134"/>
      </rPr>
      <t>号</t>
    </r>
    <r>
      <rPr>
        <sz val="10"/>
        <rFont val="Times New Roman"/>
        <charset val="134"/>
      </rPr>
      <t>13.44</t>
    </r>
    <r>
      <rPr>
        <sz val="10"/>
        <rFont val="宋体"/>
        <charset val="134"/>
      </rPr>
      <t>千瓦分布式光伏发电项目</t>
    </r>
  </si>
  <si>
    <t>廖辉明</t>
  </si>
  <si>
    <r>
      <rPr>
        <sz val="10"/>
        <rFont val="宋体"/>
        <charset val="134"/>
      </rPr>
      <t>廖辉明广东省佛山市顺德区勒流街道勒北村北星聚源里</t>
    </r>
    <r>
      <rPr>
        <sz val="10"/>
        <rFont val="Times New Roman"/>
        <charset val="134"/>
      </rPr>
      <t>48</t>
    </r>
    <r>
      <rPr>
        <sz val="10"/>
        <rFont val="宋体"/>
        <charset val="134"/>
      </rPr>
      <t>号</t>
    </r>
    <r>
      <rPr>
        <sz val="10"/>
        <rFont val="Times New Roman"/>
        <charset val="134"/>
      </rPr>
      <t>11</t>
    </r>
    <r>
      <rPr>
        <sz val="10"/>
        <rFont val="宋体"/>
        <charset val="134"/>
      </rPr>
      <t>千瓦分布式光伏发电项目</t>
    </r>
  </si>
  <si>
    <t>谭坚棠</t>
  </si>
  <si>
    <r>
      <rPr>
        <sz val="10"/>
        <rFont val="宋体"/>
        <charset val="134"/>
      </rPr>
      <t>谭坚棠广东省佛山市顺德区龙江镇官田村委会永安东便街</t>
    </r>
    <r>
      <rPr>
        <sz val="10"/>
        <rFont val="Times New Roman"/>
        <charset val="134"/>
      </rPr>
      <t>12</t>
    </r>
    <r>
      <rPr>
        <sz val="10"/>
        <rFont val="宋体"/>
        <charset val="134"/>
      </rPr>
      <t>号</t>
    </r>
    <r>
      <rPr>
        <sz val="10"/>
        <rFont val="Times New Roman"/>
        <charset val="134"/>
      </rPr>
      <t>10.08</t>
    </r>
    <r>
      <rPr>
        <sz val="10"/>
        <rFont val="宋体"/>
        <charset val="134"/>
      </rPr>
      <t>千瓦分布式光伏发电项目</t>
    </r>
  </si>
  <si>
    <t>李志泉</t>
  </si>
  <si>
    <r>
      <rPr>
        <sz val="10"/>
        <rFont val="宋体"/>
        <charset val="134"/>
      </rPr>
      <t>李志泉龙江镇新华西村委会西河大路东街</t>
    </r>
    <r>
      <rPr>
        <sz val="10"/>
        <rFont val="Times New Roman"/>
        <charset val="134"/>
      </rPr>
      <t>3</t>
    </r>
    <r>
      <rPr>
        <sz val="10"/>
        <rFont val="宋体"/>
        <charset val="134"/>
      </rPr>
      <t>号</t>
    </r>
    <r>
      <rPr>
        <sz val="10"/>
        <rFont val="Times New Roman"/>
        <charset val="134"/>
      </rPr>
      <t>14.16</t>
    </r>
    <r>
      <rPr>
        <sz val="10"/>
        <rFont val="宋体"/>
        <charset val="134"/>
      </rPr>
      <t>千瓦分布式光伏发电项目</t>
    </r>
  </si>
  <si>
    <r>
      <rPr>
        <sz val="10"/>
        <rFont val="宋体"/>
        <charset val="134"/>
      </rPr>
      <t>李志泉龙江镇新华西村民委员会李家庄大街</t>
    </r>
    <r>
      <rPr>
        <sz val="10"/>
        <rFont val="Times New Roman"/>
        <charset val="134"/>
      </rPr>
      <t>2</t>
    </r>
    <r>
      <rPr>
        <sz val="10"/>
        <rFont val="宋体"/>
        <charset val="134"/>
      </rPr>
      <t>号</t>
    </r>
    <r>
      <rPr>
        <sz val="10"/>
        <rFont val="Times New Roman"/>
        <charset val="134"/>
      </rPr>
      <t>14.5</t>
    </r>
    <r>
      <rPr>
        <sz val="10"/>
        <rFont val="宋体"/>
        <charset val="134"/>
      </rPr>
      <t>千瓦分布式光伏发电项目</t>
    </r>
  </si>
  <si>
    <t>陈杞</t>
  </si>
  <si>
    <r>
      <rPr>
        <sz val="10"/>
        <rFont val="宋体"/>
        <charset val="134"/>
      </rPr>
      <t>陈杞龙江镇新华西村民委员会华西大道东一巷</t>
    </r>
    <r>
      <rPr>
        <sz val="10"/>
        <rFont val="Times New Roman"/>
        <charset val="134"/>
      </rPr>
      <t>2</t>
    </r>
    <r>
      <rPr>
        <sz val="10"/>
        <rFont val="宋体"/>
        <charset val="134"/>
      </rPr>
      <t>号</t>
    </r>
    <r>
      <rPr>
        <sz val="10"/>
        <rFont val="Times New Roman"/>
        <charset val="134"/>
      </rPr>
      <t>8.12</t>
    </r>
    <r>
      <rPr>
        <sz val="10"/>
        <rFont val="宋体"/>
        <charset val="134"/>
      </rPr>
      <t>千瓦分布式光伏发电项目</t>
    </r>
  </si>
  <si>
    <t>叶裕章</t>
  </si>
  <si>
    <r>
      <rPr>
        <sz val="10"/>
        <rFont val="宋体"/>
        <charset val="134"/>
      </rPr>
      <t>叶裕章广东省佛山市顺德区勒流镇海贤路五巷</t>
    </r>
    <r>
      <rPr>
        <sz val="10"/>
        <rFont val="Times New Roman"/>
        <charset val="134"/>
      </rPr>
      <t>26</t>
    </r>
    <r>
      <rPr>
        <sz val="10"/>
        <rFont val="宋体"/>
        <charset val="134"/>
      </rPr>
      <t>号</t>
    </r>
    <r>
      <rPr>
        <sz val="10"/>
        <rFont val="Times New Roman"/>
        <charset val="134"/>
      </rPr>
      <t>6</t>
    </r>
    <r>
      <rPr>
        <sz val="10"/>
        <rFont val="宋体"/>
        <charset val="134"/>
      </rPr>
      <t>千瓦分布式光伏发电项目</t>
    </r>
  </si>
  <si>
    <t>罗卓锋</t>
  </si>
  <si>
    <r>
      <rPr>
        <sz val="10"/>
        <rFont val="宋体"/>
        <charset val="134"/>
      </rPr>
      <t>罗卓锋佛山市顺德区均安镇沙浦村固化小区四巷五号</t>
    </r>
    <r>
      <rPr>
        <sz val="10"/>
        <rFont val="Times New Roman"/>
        <charset val="134"/>
      </rPr>
      <t>11</t>
    </r>
    <r>
      <rPr>
        <sz val="10"/>
        <rFont val="宋体"/>
        <charset val="134"/>
      </rPr>
      <t>千瓦分布式光伏发电项目</t>
    </r>
  </si>
  <si>
    <t>欧阳祖伦</t>
  </si>
  <si>
    <r>
      <rPr>
        <sz val="10"/>
        <rFont val="宋体"/>
        <charset val="134"/>
      </rPr>
      <t>欧阳祖伦顺德区均安镇仓门居委会业安路四巷</t>
    </r>
    <r>
      <rPr>
        <sz val="10"/>
        <rFont val="Times New Roman"/>
        <charset val="134"/>
      </rPr>
      <t>5</t>
    </r>
    <r>
      <rPr>
        <sz val="10"/>
        <rFont val="宋体"/>
        <charset val="134"/>
      </rPr>
      <t>号</t>
    </r>
    <r>
      <rPr>
        <sz val="10"/>
        <rFont val="Times New Roman"/>
        <charset val="134"/>
      </rPr>
      <t>7.5</t>
    </r>
    <r>
      <rPr>
        <sz val="10"/>
        <rFont val="宋体"/>
        <charset val="134"/>
      </rPr>
      <t>千瓦分布式光伏发电项目</t>
    </r>
  </si>
  <si>
    <t>吴锦源</t>
  </si>
  <si>
    <r>
      <rPr>
        <sz val="10"/>
        <rFont val="宋体"/>
        <charset val="134"/>
      </rPr>
      <t>吴锦源佛山市顺德区勒流街道江村村委会莘村路九巷</t>
    </r>
    <r>
      <rPr>
        <sz val="10"/>
        <rFont val="Times New Roman"/>
        <charset val="134"/>
      </rPr>
      <t>1</t>
    </r>
    <r>
      <rPr>
        <sz val="10"/>
        <rFont val="宋体"/>
        <charset val="134"/>
      </rPr>
      <t>号</t>
    </r>
    <r>
      <rPr>
        <sz val="10"/>
        <rFont val="Times New Roman"/>
        <charset val="134"/>
      </rPr>
      <t>9.9</t>
    </r>
    <r>
      <rPr>
        <sz val="10"/>
        <rFont val="宋体"/>
        <charset val="134"/>
      </rPr>
      <t>千瓦分布式光伏发电项目</t>
    </r>
  </si>
  <si>
    <t>梁盛祥</t>
  </si>
  <si>
    <r>
      <rPr>
        <sz val="10"/>
        <rFont val="宋体"/>
        <charset val="134"/>
      </rPr>
      <t>梁盛祥广东省佛山市顺德区杏坛镇高赞村委会红北路</t>
    </r>
    <r>
      <rPr>
        <sz val="10"/>
        <rFont val="Times New Roman"/>
        <charset val="134"/>
      </rPr>
      <t>17</t>
    </r>
    <r>
      <rPr>
        <sz val="10"/>
        <rFont val="宋体"/>
        <charset val="134"/>
      </rPr>
      <t>号</t>
    </r>
    <r>
      <rPr>
        <sz val="10"/>
        <rFont val="Times New Roman"/>
        <charset val="134"/>
      </rPr>
      <t>10</t>
    </r>
    <r>
      <rPr>
        <sz val="10"/>
        <rFont val="宋体"/>
        <charset val="134"/>
      </rPr>
      <t>千瓦分布式光伏发电项目</t>
    </r>
  </si>
  <si>
    <t>高伟行</t>
  </si>
  <si>
    <r>
      <rPr>
        <sz val="10"/>
        <rFont val="宋体"/>
        <charset val="134"/>
      </rPr>
      <t>高伟行佛山市顺德区勒流街道冲鹤村委会元福大街南二巷</t>
    </r>
    <r>
      <rPr>
        <sz val="10"/>
        <rFont val="Times New Roman"/>
        <charset val="134"/>
      </rPr>
      <t>1</t>
    </r>
    <r>
      <rPr>
        <sz val="10"/>
        <rFont val="宋体"/>
        <charset val="134"/>
      </rPr>
      <t>号</t>
    </r>
    <r>
      <rPr>
        <sz val="10"/>
        <rFont val="Times New Roman"/>
        <charset val="134"/>
      </rPr>
      <t>13.8</t>
    </r>
    <r>
      <rPr>
        <sz val="10"/>
        <rFont val="宋体"/>
        <charset val="134"/>
      </rPr>
      <t>千瓦分布式光伏发电项目</t>
    </r>
  </si>
  <si>
    <t>梁锦文</t>
  </si>
  <si>
    <r>
      <rPr>
        <sz val="10"/>
        <rFont val="宋体"/>
        <charset val="134"/>
      </rPr>
      <t>梁锦文容桂梯云路镇源巷</t>
    </r>
    <r>
      <rPr>
        <sz val="10"/>
        <rFont val="Times New Roman"/>
        <charset val="134"/>
      </rPr>
      <t>3</t>
    </r>
    <r>
      <rPr>
        <sz val="10"/>
        <rFont val="宋体"/>
        <charset val="134"/>
      </rPr>
      <t>号</t>
    </r>
    <r>
      <rPr>
        <sz val="10"/>
        <rFont val="Times New Roman"/>
        <charset val="134"/>
      </rPr>
      <t>12</t>
    </r>
    <r>
      <rPr>
        <sz val="10"/>
        <rFont val="宋体"/>
        <charset val="134"/>
      </rPr>
      <t>千瓦分布式光伏发电项目</t>
    </r>
  </si>
  <si>
    <t>陈少梅</t>
  </si>
  <si>
    <r>
      <rPr>
        <sz val="10"/>
        <rFont val="宋体"/>
        <charset val="134"/>
      </rPr>
      <t>陈少梅广东省佛山市顺德区乐从镇平步居委会义成新园</t>
    </r>
    <r>
      <rPr>
        <sz val="10"/>
        <rFont val="Times New Roman"/>
        <charset val="134"/>
      </rPr>
      <t>10</t>
    </r>
    <r>
      <rPr>
        <sz val="10"/>
        <rFont val="宋体"/>
        <charset val="134"/>
      </rPr>
      <t>号</t>
    </r>
    <r>
      <rPr>
        <sz val="10"/>
        <rFont val="Times New Roman"/>
        <charset val="134"/>
      </rPr>
      <t>5</t>
    </r>
    <r>
      <rPr>
        <sz val="10"/>
        <rFont val="宋体"/>
        <charset val="134"/>
      </rPr>
      <t>千瓦分布式光伏发电项目</t>
    </r>
  </si>
  <si>
    <t>陈锡源</t>
  </si>
  <si>
    <r>
      <rPr>
        <sz val="10"/>
        <rFont val="宋体"/>
        <charset val="134"/>
      </rPr>
      <t>陈锡源龙江镇官田村委会新龙路五街</t>
    </r>
    <r>
      <rPr>
        <sz val="10"/>
        <rFont val="Times New Roman"/>
        <charset val="134"/>
      </rPr>
      <t>8</t>
    </r>
    <r>
      <rPr>
        <sz val="10"/>
        <rFont val="宋体"/>
        <charset val="134"/>
      </rPr>
      <t>号</t>
    </r>
    <r>
      <rPr>
        <sz val="10"/>
        <rFont val="Times New Roman"/>
        <charset val="134"/>
      </rPr>
      <t>10.08</t>
    </r>
    <r>
      <rPr>
        <sz val="10"/>
        <rFont val="宋体"/>
        <charset val="134"/>
      </rPr>
      <t>千瓦分布式光伏发电项目</t>
    </r>
  </si>
  <si>
    <t>雷德财</t>
  </si>
  <si>
    <r>
      <rPr>
        <sz val="10"/>
        <rFont val="宋体"/>
        <charset val="134"/>
      </rPr>
      <t>雷德财广东省佛山市顺德区大良龙秀路</t>
    </r>
    <r>
      <rPr>
        <sz val="10"/>
        <rFont val="Times New Roman"/>
        <charset val="134"/>
      </rPr>
      <t>9</t>
    </r>
    <r>
      <rPr>
        <sz val="10"/>
        <rFont val="宋体"/>
        <charset val="134"/>
      </rPr>
      <t>巷</t>
    </r>
    <r>
      <rPr>
        <sz val="10"/>
        <rFont val="Times New Roman"/>
        <charset val="134"/>
      </rPr>
      <t>5</t>
    </r>
    <r>
      <rPr>
        <sz val="10"/>
        <rFont val="宋体"/>
        <charset val="134"/>
      </rPr>
      <t>号</t>
    </r>
    <r>
      <rPr>
        <sz val="10"/>
        <rFont val="Times New Roman"/>
        <charset val="134"/>
      </rPr>
      <t>8</t>
    </r>
    <r>
      <rPr>
        <sz val="10"/>
        <rFont val="宋体"/>
        <charset val="134"/>
      </rPr>
      <t>千瓦分布式光伏发电项目</t>
    </r>
  </si>
  <si>
    <t>李子波</t>
  </si>
  <si>
    <r>
      <rPr>
        <sz val="10"/>
        <rFont val="宋体"/>
        <charset val="134"/>
      </rPr>
      <t>李子波龙江镇东海村民委员会镇北路</t>
    </r>
    <r>
      <rPr>
        <sz val="10"/>
        <rFont val="Times New Roman"/>
        <charset val="134"/>
      </rPr>
      <t>5</t>
    </r>
    <r>
      <rPr>
        <sz val="10"/>
        <rFont val="宋体"/>
        <charset val="134"/>
      </rPr>
      <t>号</t>
    </r>
    <r>
      <rPr>
        <sz val="10"/>
        <rFont val="Times New Roman"/>
        <charset val="134"/>
      </rPr>
      <t>10.2</t>
    </r>
    <r>
      <rPr>
        <sz val="10"/>
        <rFont val="宋体"/>
        <charset val="134"/>
      </rPr>
      <t>千瓦分布式光伏发电项目</t>
    </r>
  </si>
  <si>
    <t>黄杞祥</t>
  </si>
  <si>
    <r>
      <rPr>
        <sz val="10"/>
        <rFont val="宋体"/>
        <charset val="134"/>
      </rPr>
      <t>黄杞祥龙江镇西溪社区居民委员会独岗涌北路龙门里横巷</t>
    </r>
    <r>
      <rPr>
        <sz val="10"/>
        <rFont val="Times New Roman"/>
        <charset val="134"/>
      </rPr>
      <t>1</t>
    </r>
    <r>
      <rPr>
        <sz val="10"/>
        <rFont val="宋体"/>
        <charset val="134"/>
      </rPr>
      <t>号</t>
    </r>
    <r>
      <rPr>
        <sz val="10"/>
        <rFont val="Times New Roman"/>
        <charset val="134"/>
      </rPr>
      <t>13.44</t>
    </r>
    <r>
      <rPr>
        <sz val="10"/>
        <rFont val="宋体"/>
        <charset val="134"/>
      </rPr>
      <t>千瓦分布式光伏发电项目</t>
    </r>
  </si>
  <si>
    <t>蔡妙霞</t>
  </si>
  <si>
    <r>
      <rPr>
        <sz val="10"/>
        <rFont val="宋体"/>
        <charset val="134"/>
      </rPr>
      <t>蔡妙霞龙江镇龙江居委会丰华花苑二期</t>
    </r>
    <r>
      <rPr>
        <sz val="10"/>
        <rFont val="Times New Roman"/>
        <charset val="134"/>
      </rPr>
      <t>C19</t>
    </r>
    <r>
      <rPr>
        <sz val="10"/>
        <rFont val="宋体"/>
        <charset val="134"/>
      </rPr>
      <t>号</t>
    </r>
    <r>
      <rPr>
        <sz val="10"/>
        <rFont val="Times New Roman"/>
        <charset val="134"/>
      </rPr>
      <t>15.34</t>
    </r>
    <r>
      <rPr>
        <sz val="10"/>
        <rFont val="宋体"/>
        <charset val="134"/>
      </rPr>
      <t>千瓦分布式光伏发电项目</t>
    </r>
  </si>
  <si>
    <t>张美葵</t>
  </si>
  <si>
    <r>
      <rPr>
        <sz val="10"/>
        <rFont val="宋体"/>
        <charset val="134"/>
      </rPr>
      <t>张美葵龙江镇新华西村委会金喜街十五巷</t>
    </r>
    <r>
      <rPr>
        <sz val="10"/>
        <rFont val="Times New Roman"/>
        <charset val="134"/>
      </rPr>
      <t>16</t>
    </r>
    <r>
      <rPr>
        <sz val="10"/>
        <rFont val="宋体"/>
        <charset val="134"/>
      </rPr>
      <t>号</t>
    </r>
    <r>
      <rPr>
        <sz val="10"/>
        <rFont val="Times New Roman"/>
        <charset val="134"/>
      </rPr>
      <t>8.7</t>
    </r>
    <r>
      <rPr>
        <sz val="10"/>
        <rFont val="宋体"/>
        <charset val="134"/>
      </rPr>
      <t>千瓦分布式光伏发电项目</t>
    </r>
  </si>
  <si>
    <t>刘锦坤</t>
  </si>
  <si>
    <r>
      <rPr>
        <sz val="10"/>
        <rFont val="宋体"/>
        <charset val="134"/>
      </rPr>
      <t>刘锦坤龙江镇世埠社区居民委员会长路直街龙聚居一巷</t>
    </r>
    <r>
      <rPr>
        <sz val="10"/>
        <rFont val="Times New Roman"/>
        <charset val="134"/>
      </rPr>
      <t>4</t>
    </r>
    <r>
      <rPr>
        <sz val="10"/>
        <rFont val="宋体"/>
        <charset val="134"/>
      </rPr>
      <t>号</t>
    </r>
    <r>
      <rPr>
        <sz val="10"/>
        <rFont val="Times New Roman"/>
        <charset val="134"/>
      </rPr>
      <t>20.3</t>
    </r>
    <r>
      <rPr>
        <sz val="10"/>
        <rFont val="宋体"/>
        <charset val="134"/>
      </rPr>
      <t>千瓦分布式光伏发电项目</t>
    </r>
  </si>
  <si>
    <t>杨泽安</t>
  </si>
  <si>
    <r>
      <rPr>
        <sz val="10"/>
        <rFont val="宋体"/>
        <charset val="134"/>
      </rPr>
      <t>杨泽安北滘镇广教元周大街</t>
    </r>
    <r>
      <rPr>
        <sz val="10"/>
        <rFont val="Times New Roman"/>
        <charset val="134"/>
      </rPr>
      <t>2</t>
    </r>
    <r>
      <rPr>
        <sz val="10"/>
        <rFont val="宋体"/>
        <charset val="134"/>
      </rPr>
      <t>号</t>
    </r>
    <r>
      <rPr>
        <sz val="10"/>
        <rFont val="Times New Roman"/>
        <charset val="134"/>
      </rPr>
      <t>16.8</t>
    </r>
    <r>
      <rPr>
        <sz val="10"/>
        <rFont val="宋体"/>
        <charset val="134"/>
      </rPr>
      <t>千瓦分布式光伏发电项目</t>
    </r>
  </si>
  <si>
    <t>谭汉东</t>
  </si>
  <si>
    <r>
      <rPr>
        <sz val="10"/>
        <rFont val="宋体"/>
        <charset val="134"/>
      </rPr>
      <t>谭汉东龙江镇东海村委会中兴路</t>
    </r>
    <r>
      <rPr>
        <sz val="10"/>
        <rFont val="Times New Roman"/>
        <charset val="134"/>
      </rPr>
      <t>8</t>
    </r>
    <r>
      <rPr>
        <sz val="10"/>
        <rFont val="宋体"/>
        <charset val="134"/>
      </rPr>
      <t>号</t>
    </r>
    <r>
      <rPr>
        <sz val="10"/>
        <rFont val="Times New Roman"/>
        <charset val="134"/>
      </rPr>
      <t>9.6</t>
    </r>
    <r>
      <rPr>
        <sz val="10"/>
        <rFont val="宋体"/>
        <charset val="134"/>
      </rPr>
      <t>千瓦分布式光伏发电项目</t>
    </r>
  </si>
  <si>
    <t>蔡玉琼</t>
  </si>
  <si>
    <r>
      <rPr>
        <sz val="10"/>
        <rFont val="宋体"/>
        <charset val="134"/>
      </rPr>
      <t>蔡玉琼龙江镇世埠社区居委会光华大街南二巷</t>
    </r>
    <r>
      <rPr>
        <sz val="10"/>
        <rFont val="Times New Roman"/>
        <charset val="134"/>
      </rPr>
      <t>3</t>
    </r>
    <r>
      <rPr>
        <sz val="10"/>
        <rFont val="宋体"/>
        <charset val="134"/>
      </rPr>
      <t>号</t>
    </r>
    <r>
      <rPr>
        <sz val="10"/>
        <rFont val="Times New Roman"/>
        <charset val="134"/>
      </rPr>
      <t>18.3</t>
    </r>
    <r>
      <rPr>
        <sz val="10"/>
        <rFont val="宋体"/>
        <charset val="134"/>
      </rPr>
      <t>千瓦分布式光伏发电项目</t>
    </r>
  </si>
  <si>
    <t>胡森荣</t>
  </si>
  <si>
    <r>
      <rPr>
        <sz val="10"/>
        <rFont val="宋体"/>
        <charset val="134"/>
      </rPr>
      <t>胡森荣龙江镇苏溪居委会南方大街南二巷</t>
    </r>
    <r>
      <rPr>
        <sz val="10"/>
        <rFont val="Times New Roman"/>
        <charset val="134"/>
      </rPr>
      <t>4</t>
    </r>
    <r>
      <rPr>
        <sz val="10"/>
        <rFont val="宋体"/>
        <charset val="134"/>
      </rPr>
      <t>号</t>
    </r>
    <r>
      <rPr>
        <sz val="10"/>
        <rFont val="Times New Roman"/>
        <charset val="134"/>
      </rPr>
      <t>3.3</t>
    </r>
    <r>
      <rPr>
        <sz val="10"/>
        <rFont val="宋体"/>
        <charset val="134"/>
      </rPr>
      <t>千瓦分布式光伏发电项目</t>
    </r>
  </si>
  <si>
    <t>谭锦棠</t>
  </si>
  <si>
    <r>
      <rPr>
        <sz val="10"/>
        <rFont val="宋体"/>
        <charset val="134"/>
      </rPr>
      <t>谭锦棠龙江镇东头村委会东头路</t>
    </r>
    <r>
      <rPr>
        <sz val="10"/>
        <rFont val="Times New Roman"/>
        <charset val="134"/>
      </rPr>
      <t>108</t>
    </r>
    <r>
      <rPr>
        <sz val="10"/>
        <rFont val="宋体"/>
        <charset val="134"/>
      </rPr>
      <t>号</t>
    </r>
    <r>
      <rPr>
        <sz val="10"/>
        <rFont val="Times New Roman"/>
        <charset val="134"/>
      </rPr>
      <t>11.31</t>
    </r>
    <r>
      <rPr>
        <sz val="10"/>
        <rFont val="宋体"/>
        <charset val="134"/>
      </rPr>
      <t>千瓦分布式光伏发电项目</t>
    </r>
  </si>
  <si>
    <t>梅敦褀</t>
  </si>
  <si>
    <r>
      <rPr>
        <sz val="10"/>
        <rFont val="宋体"/>
        <charset val="134"/>
      </rPr>
      <t>梅敦褀龙江镇官田村委会团结巷</t>
    </r>
    <r>
      <rPr>
        <sz val="10"/>
        <rFont val="Times New Roman"/>
        <charset val="134"/>
      </rPr>
      <t>6</t>
    </r>
    <r>
      <rPr>
        <sz val="10"/>
        <rFont val="宋体"/>
        <charset val="134"/>
      </rPr>
      <t>号</t>
    </r>
    <r>
      <rPr>
        <sz val="10"/>
        <rFont val="Times New Roman"/>
        <charset val="134"/>
      </rPr>
      <t>10.15</t>
    </r>
    <r>
      <rPr>
        <sz val="10"/>
        <rFont val="宋体"/>
        <charset val="134"/>
      </rPr>
      <t>千瓦分布式光伏发电项目</t>
    </r>
  </si>
  <si>
    <t>萧志华</t>
  </si>
  <si>
    <r>
      <rPr>
        <sz val="10"/>
        <rFont val="宋体"/>
        <charset val="134"/>
      </rPr>
      <t>萧志华广东省佛山市顺德区杏坛镇逢简村委会槎洲五巷</t>
    </r>
    <r>
      <rPr>
        <sz val="10"/>
        <rFont val="Times New Roman"/>
        <charset val="134"/>
      </rPr>
      <t>5</t>
    </r>
    <r>
      <rPr>
        <sz val="10"/>
        <rFont val="宋体"/>
        <charset val="134"/>
      </rPr>
      <t>号</t>
    </r>
    <r>
      <rPr>
        <sz val="10"/>
        <rFont val="Times New Roman"/>
        <charset val="134"/>
      </rPr>
      <t>5</t>
    </r>
    <r>
      <rPr>
        <sz val="10"/>
        <rFont val="宋体"/>
        <charset val="134"/>
      </rPr>
      <t>千瓦分布式光伏发电项目</t>
    </r>
  </si>
  <si>
    <t>罗实开</t>
  </si>
  <si>
    <r>
      <rPr>
        <sz val="10"/>
        <rFont val="宋体"/>
        <charset val="134"/>
      </rPr>
      <t>罗实开佛山市顺德区勒流街道众涌村委会众涌良北大街</t>
    </r>
    <r>
      <rPr>
        <sz val="10"/>
        <rFont val="Times New Roman"/>
        <charset val="134"/>
      </rPr>
      <t>5</t>
    </r>
    <r>
      <rPr>
        <sz val="10"/>
        <rFont val="宋体"/>
        <charset val="134"/>
      </rPr>
      <t>号</t>
    </r>
    <r>
      <rPr>
        <sz val="10"/>
        <rFont val="Times New Roman"/>
        <charset val="134"/>
      </rPr>
      <t>16.2</t>
    </r>
    <r>
      <rPr>
        <sz val="10"/>
        <rFont val="宋体"/>
        <charset val="134"/>
      </rPr>
      <t>千瓦分布式光伏发电项目</t>
    </r>
  </si>
  <si>
    <t>邓细奀</t>
  </si>
  <si>
    <r>
      <rPr>
        <sz val="10"/>
        <rFont val="宋体"/>
        <charset val="134"/>
      </rPr>
      <t>邓细奀龙江镇官田村委会乐丰路迎恩里一巷</t>
    </r>
    <r>
      <rPr>
        <sz val="10"/>
        <rFont val="Times New Roman"/>
        <charset val="134"/>
      </rPr>
      <t>5</t>
    </r>
    <r>
      <rPr>
        <sz val="10"/>
        <rFont val="宋体"/>
        <charset val="134"/>
      </rPr>
      <t>号</t>
    </r>
    <r>
      <rPr>
        <sz val="10"/>
        <rFont val="Times New Roman"/>
        <charset val="134"/>
      </rPr>
      <t>11</t>
    </r>
    <r>
      <rPr>
        <sz val="10"/>
        <rFont val="宋体"/>
        <charset val="134"/>
      </rPr>
      <t>千瓦分布式光伏发电项目</t>
    </r>
  </si>
  <si>
    <t>温家柱</t>
  </si>
  <si>
    <r>
      <rPr>
        <sz val="10"/>
        <rFont val="宋体"/>
        <charset val="134"/>
      </rPr>
      <t>温家柱龙江镇陈涌社区居民委员会桂花邨桂花中路汇景街</t>
    </r>
    <r>
      <rPr>
        <sz val="10"/>
        <rFont val="Times New Roman"/>
        <charset val="134"/>
      </rPr>
      <t>17</t>
    </r>
    <r>
      <rPr>
        <sz val="10"/>
        <rFont val="宋体"/>
        <charset val="134"/>
      </rPr>
      <t>号</t>
    </r>
    <r>
      <rPr>
        <sz val="10"/>
        <rFont val="Times New Roman"/>
        <charset val="134"/>
      </rPr>
      <t>14.4</t>
    </r>
    <r>
      <rPr>
        <sz val="10"/>
        <rFont val="宋体"/>
        <charset val="134"/>
      </rPr>
      <t>千瓦分布式光伏发电项目</t>
    </r>
  </si>
  <si>
    <t>梁锦怀</t>
  </si>
  <si>
    <r>
      <rPr>
        <sz val="10"/>
        <rFont val="宋体"/>
        <charset val="134"/>
      </rPr>
      <t>梁锦怀广东省佛山市顺德区北滘镇水口村委会东街坊珠玑二巷</t>
    </r>
    <r>
      <rPr>
        <sz val="10"/>
        <rFont val="Times New Roman"/>
        <charset val="134"/>
      </rPr>
      <t>29</t>
    </r>
    <r>
      <rPr>
        <sz val="10"/>
        <rFont val="宋体"/>
        <charset val="134"/>
      </rPr>
      <t>号</t>
    </r>
    <r>
      <rPr>
        <sz val="10"/>
        <rFont val="Times New Roman"/>
        <charset val="134"/>
      </rPr>
      <t>5</t>
    </r>
    <r>
      <rPr>
        <sz val="10"/>
        <rFont val="宋体"/>
        <charset val="134"/>
      </rPr>
      <t>千瓦分布式光伏发电项目</t>
    </r>
  </si>
  <si>
    <t>廖锦驱</t>
  </si>
  <si>
    <r>
      <rPr>
        <sz val="10"/>
        <rFont val="宋体"/>
        <charset val="134"/>
      </rPr>
      <t>廖锦驱龙江镇万安村委会二路新建北街三巷</t>
    </r>
    <r>
      <rPr>
        <sz val="10"/>
        <rFont val="Times New Roman"/>
        <charset val="134"/>
      </rPr>
      <t>31</t>
    </r>
    <r>
      <rPr>
        <sz val="10"/>
        <rFont val="宋体"/>
        <charset val="134"/>
      </rPr>
      <t>号</t>
    </r>
    <r>
      <rPr>
        <sz val="10"/>
        <rFont val="Times New Roman"/>
        <charset val="134"/>
      </rPr>
      <t>11</t>
    </r>
    <r>
      <rPr>
        <sz val="10"/>
        <rFont val="宋体"/>
        <charset val="134"/>
      </rPr>
      <t>千瓦分布式光伏发电项目</t>
    </r>
  </si>
  <si>
    <t>何信昌</t>
  </si>
  <si>
    <r>
      <rPr>
        <sz val="10"/>
        <rFont val="宋体"/>
        <charset val="134"/>
      </rPr>
      <t>何信昌佛山市顺德区勒流街道黄连居委会二世祖大路</t>
    </r>
    <r>
      <rPr>
        <sz val="10"/>
        <rFont val="Times New Roman"/>
        <charset val="134"/>
      </rPr>
      <t>19</t>
    </r>
    <r>
      <rPr>
        <sz val="10"/>
        <rFont val="宋体"/>
        <charset val="134"/>
      </rPr>
      <t>号</t>
    </r>
    <r>
      <rPr>
        <sz val="10"/>
        <rFont val="Times New Roman"/>
        <charset val="134"/>
      </rPr>
      <t>14.7</t>
    </r>
    <r>
      <rPr>
        <sz val="10"/>
        <rFont val="宋体"/>
        <charset val="134"/>
      </rPr>
      <t>千瓦分布式光伏发电项目</t>
    </r>
  </si>
  <si>
    <t>谭伟明</t>
  </si>
  <si>
    <r>
      <rPr>
        <sz val="10"/>
        <rFont val="宋体"/>
        <charset val="134"/>
      </rPr>
      <t>谭伟明佛山市顺德区容桂书院路汇中街</t>
    </r>
    <r>
      <rPr>
        <sz val="10"/>
        <rFont val="Times New Roman"/>
        <charset val="134"/>
      </rPr>
      <t>7</t>
    </r>
    <r>
      <rPr>
        <sz val="10"/>
        <rFont val="宋体"/>
        <charset val="134"/>
      </rPr>
      <t>号</t>
    </r>
    <r>
      <rPr>
        <sz val="10"/>
        <rFont val="Times New Roman"/>
        <charset val="134"/>
      </rPr>
      <t>5</t>
    </r>
    <r>
      <rPr>
        <sz val="10"/>
        <rFont val="宋体"/>
        <charset val="134"/>
      </rPr>
      <t>千瓦分布式光伏发电项目</t>
    </r>
  </si>
  <si>
    <t>马宏强</t>
  </si>
  <si>
    <r>
      <rPr>
        <sz val="10"/>
        <rFont val="宋体"/>
        <charset val="134"/>
      </rPr>
      <t>马宏强龙江镇世埠社区居民委员会朝沿路朝南里四巷</t>
    </r>
    <r>
      <rPr>
        <sz val="10"/>
        <rFont val="Times New Roman"/>
        <charset val="134"/>
      </rPr>
      <t>3</t>
    </r>
    <r>
      <rPr>
        <sz val="10"/>
        <rFont val="宋体"/>
        <charset val="134"/>
      </rPr>
      <t>号</t>
    </r>
    <r>
      <rPr>
        <sz val="10"/>
        <rFont val="Times New Roman"/>
        <charset val="134"/>
      </rPr>
      <t>11.76</t>
    </r>
    <r>
      <rPr>
        <sz val="10"/>
        <rFont val="宋体"/>
        <charset val="134"/>
      </rPr>
      <t>千瓦分布式光伏发电项目</t>
    </r>
  </si>
  <si>
    <t>李钜祥</t>
  </si>
  <si>
    <r>
      <rPr>
        <sz val="10"/>
        <rFont val="宋体"/>
        <charset val="134"/>
      </rPr>
      <t>李钜祥龙江镇新华西村民委员会莲塘大路一巷</t>
    </r>
    <r>
      <rPr>
        <sz val="10"/>
        <rFont val="Times New Roman"/>
        <charset val="134"/>
      </rPr>
      <t>1</t>
    </r>
    <r>
      <rPr>
        <sz val="10"/>
        <rFont val="宋体"/>
        <charset val="134"/>
      </rPr>
      <t>号</t>
    </r>
    <r>
      <rPr>
        <sz val="10"/>
        <rFont val="Times New Roman"/>
        <charset val="134"/>
      </rPr>
      <t>12.76</t>
    </r>
    <r>
      <rPr>
        <sz val="10"/>
        <rFont val="宋体"/>
        <charset val="134"/>
      </rPr>
      <t>千瓦分布式光伏发电项目</t>
    </r>
  </si>
  <si>
    <t>廖仲豪</t>
  </si>
  <si>
    <r>
      <rPr>
        <sz val="10"/>
        <rFont val="宋体"/>
        <charset val="134"/>
      </rPr>
      <t>廖仲豪龙江镇左滩村委会聚龙大街</t>
    </r>
    <r>
      <rPr>
        <sz val="10"/>
        <rFont val="Times New Roman"/>
        <charset val="134"/>
      </rPr>
      <t>3</t>
    </r>
    <r>
      <rPr>
        <sz val="10"/>
        <rFont val="宋体"/>
        <charset val="134"/>
      </rPr>
      <t>号</t>
    </r>
    <r>
      <rPr>
        <sz val="10"/>
        <rFont val="Times New Roman"/>
        <charset val="134"/>
      </rPr>
      <t>6.3</t>
    </r>
    <r>
      <rPr>
        <sz val="10"/>
        <rFont val="宋体"/>
        <charset val="134"/>
      </rPr>
      <t>千瓦分布式光伏发电项目</t>
    </r>
  </si>
  <si>
    <t>冯宁宁</t>
  </si>
  <si>
    <r>
      <rPr>
        <sz val="10"/>
        <rFont val="宋体"/>
        <charset val="134"/>
      </rPr>
      <t>冯宁宁龙江镇旺岗村委会教育路三横巷</t>
    </r>
    <r>
      <rPr>
        <sz val="10"/>
        <rFont val="Times New Roman"/>
        <charset val="134"/>
      </rPr>
      <t>7</t>
    </r>
    <r>
      <rPr>
        <sz val="10"/>
        <rFont val="宋体"/>
        <charset val="134"/>
      </rPr>
      <t>号</t>
    </r>
    <r>
      <rPr>
        <sz val="10"/>
        <rFont val="Times New Roman"/>
        <charset val="134"/>
      </rPr>
      <t>21.3</t>
    </r>
    <r>
      <rPr>
        <sz val="10"/>
        <rFont val="宋体"/>
        <charset val="134"/>
      </rPr>
      <t>千瓦分布式光伏发电项目</t>
    </r>
  </si>
  <si>
    <t>彭珠女</t>
  </si>
  <si>
    <r>
      <rPr>
        <sz val="10"/>
        <rFont val="宋体"/>
        <charset val="134"/>
      </rPr>
      <t>彭珠女顺德区伦教永丰村委会永谊路永谊二巷</t>
    </r>
    <r>
      <rPr>
        <sz val="10"/>
        <rFont val="Times New Roman"/>
        <charset val="134"/>
      </rPr>
      <t>11</t>
    </r>
    <r>
      <rPr>
        <sz val="10"/>
        <rFont val="宋体"/>
        <charset val="134"/>
      </rPr>
      <t>号</t>
    </r>
    <r>
      <rPr>
        <sz val="10"/>
        <rFont val="Times New Roman"/>
        <charset val="134"/>
      </rPr>
      <t>3.48</t>
    </r>
    <r>
      <rPr>
        <sz val="10"/>
        <rFont val="宋体"/>
        <charset val="134"/>
      </rPr>
      <t>千瓦分布式光伏发电项目</t>
    </r>
  </si>
  <si>
    <t>陈汉光</t>
  </si>
  <si>
    <r>
      <rPr>
        <sz val="10"/>
        <rFont val="宋体"/>
        <charset val="134"/>
      </rPr>
      <t>陈汉光龙江镇苏溪社区居民委员会原基路一巷</t>
    </r>
    <r>
      <rPr>
        <sz val="10"/>
        <rFont val="Times New Roman"/>
        <charset val="134"/>
      </rPr>
      <t>5</t>
    </r>
    <r>
      <rPr>
        <sz val="10"/>
        <rFont val="宋体"/>
        <charset val="134"/>
      </rPr>
      <t>号</t>
    </r>
    <r>
      <rPr>
        <sz val="10"/>
        <rFont val="Times New Roman"/>
        <charset val="134"/>
      </rPr>
      <t>10.03</t>
    </r>
    <r>
      <rPr>
        <sz val="10"/>
        <rFont val="宋体"/>
        <charset val="134"/>
      </rPr>
      <t>千瓦分布式光伏发电项目</t>
    </r>
  </si>
  <si>
    <t>邓丽娟</t>
  </si>
  <si>
    <r>
      <rPr>
        <sz val="10"/>
        <rFont val="宋体"/>
        <charset val="134"/>
      </rPr>
      <t>邓丽娟龙江镇新华西村民委员会西河大路西街</t>
    </r>
    <r>
      <rPr>
        <sz val="10"/>
        <rFont val="Times New Roman"/>
        <charset val="134"/>
      </rPr>
      <t>6</t>
    </r>
    <r>
      <rPr>
        <sz val="10"/>
        <rFont val="宋体"/>
        <charset val="134"/>
      </rPr>
      <t>号</t>
    </r>
    <r>
      <rPr>
        <sz val="10"/>
        <rFont val="Times New Roman"/>
        <charset val="134"/>
      </rPr>
      <t>14.21</t>
    </r>
    <r>
      <rPr>
        <sz val="10"/>
        <rFont val="宋体"/>
        <charset val="134"/>
      </rPr>
      <t>千瓦分布式光伏发电项目</t>
    </r>
  </si>
  <si>
    <t>李志球</t>
  </si>
  <si>
    <r>
      <rPr>
        <sz val="10"/>
        <rFont val="宋体"/>
        <charset val="134"/>
      </rPr>
      <t>李志球龙江镇新华西村委会西河大路西街</t>
    </r>
    <r>
      <rPr>
        <sz val="10"/>
        <rFont val="Times New Roman"/>
        <charset val="134"/>
      </rPr>
      <t>9</t>
    </r>
    <r>
      <rPr>
        <sz val="10"/>
        <rFont val="宋体"/>
        <charset val="134"/>
      </rPr>
      <t>号</t>
    </r>
    <r>
      <rPr>
        <sz val="10"/>
        <rFont val="Times New Roman"/>
        <charset val="134"/>
      </rPr>
      <t>13.25</t>
    </r>
    <r>
      <rPr>
        <sz val="10"/>
        <rFont val="宋体"/>
        <charset val="134"/>
      </rPr>
      <t>千瓦分布式光伏发电项目</t>
    </r>
  </si>
  <si>
    <t>张可炘</t>
  </si>
  <si>
    <r>
      <rPr>
        <sz val="10"/>
        <rFont val="宋体"/>
        <charset val="134"/>
      </rPr>
      <t>张可炘龙江镇世埠社区居民委员会西华直街荣华里</t>
    </r>
    <r>
      <rPr>
        <sz val="10"/>
        <rFont val="Times New Roman"/>
        <charset val="134"/>
      </rPr>
      <t>6</t>
    </r>
    <r>
      <rPr>
        <sz val="10"/>
        <rFont val="宋体"/>
        <charset val="134"/>
      </rPr>
      <t>号</t>
    </r>
    <r>
      <rPr>
        <sz val="10"/>
        <rFont val="Times New Roman"/>
        <charset val="134"/>
      </rPr>
      <t>18.27</t>
    </r>
    <r>
      <rPr>
        <sz val="10"/>
        <rFont val="宋体"/>
        <charset val="134"/>
      </rPr>
      <t>千瓦分布式光伏发电项目</t>
    </r>
  </si>
  <si>
    <t>梁顺尧</t>
  </si>
  <si>
    <r>
      <rPr>
        <sz val="10"/>
        <rFont val="宋体"/>
        <charset val="134"/>
      </rPr>
      <t>梁顺尧广东省佛山市顺德区容桂丰宁路永平街</t>
    </r>
    <r>
      <rPr>
        <sz val="10"/>
        <rFont val="Times New Roman"/>
        <charset val="134"/>
      </rPr>
      <t>7</t>
    </r>
    <r>
      <rPr>
        <sz val="10"/>
        <rFont val="宋体"/>
        <charset val="134"/>
      </rPr>
      <t>号</t>
    </r>
    <r>
      <rPr>
        <sz val="10"/>
        <rFont val="Times New Roman"/>
        <charset val="134"/>
      </rPr>
      <t>10</t>
    </r>
    <r>
      <rPr>
        <sz val="10"/>
        <rFont val="宋体"/>
        <charset val="134"/>
      </rPr>
      <t>千瓦分布式光伏发电项目</t>
    </r>
  </si>
  <si>
    <t>陈用光</t>
  </si>
  <si>
    <r>
      <rPr>
        <sz val="10"/>
        <rFont val="宋体"/>
        <charset val="134"/>
      </rPr>
      <t>陈用光佛山市顺德区杏坛镇南朗村委会木棉坊西街</t>
    </r>
    <r>
      <rPr>
        <sz val="10"/>
        <rFont val="Times New Roman"/>
        <charset val="134"/>
      </rPr>
      <t>5</t>
    </r>
    <r>
      <rPr>
        <sz val="10"/>
        <rFont val="宋体"/>
        <charset val="134"/>
      </rPr>
      <t>号</t>
    </r>
    <r>
      <rPr>
        <sz val="10"/>
        <rFont val="Times New Roman"/>
        <charset val="134"/>
      </rPr>
      <t>8</t>
    </r>
    <r>
      <rPr>
        <sz val="10"/>
        <rFont val="宋体"/>
        <charset val="134"/>
      </rPr>
      <t>千瓦分布式光伏发电项目</t>
    </r>
  </si>
  <si>
    <t>麦宽好</t>
  </si>
  <si>
    <r>
      <rPr>
        <sz val="10"/>
        <rFont val="宋体"/>
        <charset val="134"/>
      </rPr>
      <t>麦宽好龙江镇官田村委会南兴南龙二街</t>
    </r>
    <r>
      <rPr>
        <sz val="10"/>
        <rFont val="Times New Roman"/>
        <charset val="134"/>
      </rPr>
      <t>30</t>
    </r>
    <r>
      <rPr>
        <sz val="10"/>
        <rFont val="宋体"/>
        <charset val="134"/>
      </rPr>
      <t>号</t>
    </r>
    <r>
      <rPr>
        <sz val="10"/>
        <rFont val="Times New Roman"/>
        <charset val="134"/>
      </rPr>
      <t>13.16</t>
    </r>
    <r>
      <rPr>
        <sz val="10"/>
        <rFont val="宋体"/>
        <charset val="134"/>
      </rPr>
      <t>千瓦分布式光伏发电项目</t>
    </r>
  </si>
  <si>
    <t>黄庆添</t>
  </si>
  <si>
    <r>
      <rPr>
        <sz val="10"/>
        <rFont val="宋体"/>
        <charset val="134"/>
      </rPr>
      <t>黄庆添龙江镇旺岗村委会联龙路和平街</t>
    </r>
    <r>
      <rPr>
        <sz val="10"/>
        <rFont val="Times New Roman"/>
        <charset val="134"/>
      </rPr>
      <t>17</t>
    </r>
    <r>
      <rPr>
        <sz val="10"/>
        <rFont val="宋体"/>
        <charset val="134"/>
      </rPr>
      <t>号</t>
    </r>
    <r>
      <rPr>
        <sz val="10"/>
        <rFont val="Times New Roman"/>
        <charset val="134"/>
      </rPr>
      <t>13.8</t>
    </r>
    <r>
      <rPr>
        <sz val="10"/>
        <rFont val="宋体"/>
        <charset val="134"/>
      </rPr>
      <t>千瓦分布式光伏发电项目</t>
    </r>
  </si>
  <si>
    <t>林华明</t>
  </si>
  <si>
    <r>
      <rPr>
        <sz val="10"/>
        <rFont val="宋体"/>
        <charset val="134"/>
      </rPr>
      <t>林华明龙江镇万安村委会良龙路新村街一巷</t>
    </r>
    <r>
      <rPr>
        <sz val="10"/>
        <rFont val="Times New Roman"/>
        <charset val="134"/>
      </rPr>
      <t>9</t>
    </r>
    <r>
      <rPr>
        <sz val="10"/>
        <rFont val="宋体"/>
        <charset val="134"/>
      </rPr>
      <t>号</t>
    </r>
    <r>
      <rPr>
        <sz val="10"/>
        <rFont val="Times New Roman"/>
        <charset val="134"/>
      </rPr>
      <t>10</t>
    </r>
    <r>
      <rPr>
        <sz val="10"/>
        <rFont val="宋体"/>
        <charset val="134"/>
      </rPr>
      <t>千瓦分布式光伏发电项目</t>
    </r>
  </si>
  <si>
    <t>郭色降</t>
  </si>
  <si>
    <r>
      <rPr>
        <sz val="10"/>
        <rFont val="宋体"/>
        <charset val="134"/>
      </rPr>
      <t>郭色降广东省佛山市顺德区北滘镇桃村基头住宅区的第</t>
    </r>
    <r>
      <rPr>
        <sz val="10"/>
        <rFont val="Times New Roman"/>
        <charset val="134"/>
      </rPr>
      <t>2</t>
    </r>
    <r>
      <rPr>
        <sz val="10"/>
        <rFont val="宋体"/>
        <charset val="134"/>
      </rPr>
      <t>号</t>
    </r>
    <r>
      <rPr>
        <sz val="10"/>
        <rFont val="Times New Roman"/>
        <charset val="134"/>
      </rPr>
      <t>15</t>
    </r>
    <r>
      <rPr>
        <sz val="10"/>
        <rFont val="宋体"/>
        <charset val="134"/>
      </rPr>
      <t>千瓦分布式光伏发电项目</t>
    </r>
  </si>
  <si>
    <t>余福初</t>
  </si>
  <si>
    <r>
      <rPr>
        <sz val="10"/>
        <rFont val="宋体"/>
        <charset val="134"/>
      </rPr>
      <t>余福初龙江镇左滩村委会长沙西路</t>
    </r>
    <r>
      <rPr>
        <sz val="10"/>
        <rFont val="Times New Roman"/>
        <charset val="134"/>
      </rPr>
      <t>17</t>
    </r>
    <r>
      <rPr>
        <sz val="10"/>
        <rFont val="宋体"/>
        <charset val="134"/>
      </rPr>
      <t>号</t>
    </r>
    <r>
      <rPr>
        <sz val="10"/>
        <rFont val="Times New Roman"/>
        <charset val="134"/>
      </rPr>
      <t>13.92</t>
    </r>
    <r>
      <rPr>
        <sz val="10"/>
        <rFont val="宋体"/>
        <charset val="134"/>
      </rPr>
      <t>千瓦分布式光伏发电项目</t>
    </r>
  </si>
  <si>
    <t>林骏宏</t>
  </si>
  <si>
    <r>
      <rPr>
        <sz val="10"/>
        <rFont val="宋体"/>
        <charset val="134"/>
      </rPr>
      <t>林骏宏广东省佛山市顺德区容桂街道办事处容里居委会石榕大街</t>
    </r>
    <r>
      <rPr>
        <sz val="10"/>
        <rFont val="Times New Roman"/>
        <charset val="134"/>
      </rPr>
      <t>27</t>
    </r>
    <r>
      <rPr>
        <sz val="10"/>
        <rFont val="宋体"/>
        <charset val="134"/>
      </rPr>
      <t>号</t>
    </r>
    <r>
      <rPr>
        <sz val="10"/>
        <rFont val="Times New Roman"/>
        <charset val="134"/>
      </rPr>
      <t>6</t>
    </r>
    <r>
      <rPr>
        <sz val="10"/>
        <rFont val="宋体"/>
        <charset val="134"/>
      </rPr>
      <t>千瓦分布式光伏发电项目</t>
    </r>
  </si>
  <si>
    <t>吴连兴</t>
  </si>
  <si>
    <r>
      <rPr>
        <sz val="10"/>
        <rFont val="宋体"/>
        <charset val="134"/>
      </rPr>
      <t>吴连兴佛山市顺德区勒流街道大晚居委会延胜三街</t>
    </r>
    <r>
      <rPr>
        <sz val="10"/>
        <rFont val="Times New Roman"/>
        <charset val="134"/>
      </rPr>
      <t>8</t>
    </r>
    <r>
      <rPr>
        <sz val="10"/>
        <rFont val="宋体"/>
        <charset val="134"/>
      </rPr>
      <t>号</t>
    </r>
    <r>
      <rPr>
        <sz val="10"/>
        <rFont val="Times New Roman"/>
        <charset val="134"/>
      </rPr>
      <t>13.57</t>
    </r>
    <r>
      <rPr>
        <sz val="10"/>
        <rFont val="宋体"/>
        <charset val="134"/>
      </rPr>
      <t>千瓦分布式光伏发电项目</t>
    </r>
  </si>
  <si>
    <t>李荣发</t>
  </si>
  <si>
    <r>
      <rPr>
        <sz val="10"/>
        <rFont val="宋体"/>
        <charset val="134"/>
      </rPr>
      <t>李荣发龙江镇新华西村委会北湖路一巷</t>
    </r>
    <r>
      <rPr>
        <sz val="10"/>
        <rFont val="Times New Roman"/>
        <charset val="134"/>
      </rPr>
      <t>2</t>
    </r>
    <r>
      <rPr>
        <sz val="10"/>
        <rFont val="宋体"/>
        <charset val="134"/>
      </rPr>
      <t>号</t>
    </r>
    <r>
      <rPr>
        <sz val="10"/>
        <rFont val="Times New Roman"/>
        <charset val="134"/>
      </rPr>
      <t>14.21</t>
    </r>
    <r>
      <rPr>
        <sz val="10"/>
        <rFont val="宋体"/>
        <charset val="134"/>
      </rPr>
      <t>千瓦分布式光伏发电项目</t>
    </r>
  </si>
  <si>
    <t>何雪卿</t>
  </si>
  <si>
    <r>
      <rPr>
        <sz val="10"/>
        <rFont val="宋体"/>
        <charset val="134"/>
      </rPr>
      <t>何雪卿佛山市顺德区勒流街道黄连居委会黄中路</t>
    </r>
    <r>
      <rPr>
        <sz val="10"/>
        <rFont val="Times New Roman"/>
        <charset val="134"/>
      </rPr>
      <t>60</t>
    </r>
    <r>
      <rPr>
        <sz val="10"/>
        <rFont val="宋体"/>
        <charset val="134"/>
      </rPr>
      <t>号</t>
    </r>
    <r>
      <rPr>
        <sz val="10"/>
        <rFont val="Times New Roman"/>
        <charset val="134"/>
      </rPr>
      <t>11.21</t>
    </r>
    <r>
      <rPr>
        <sz val="10"/>
        <rFont val="宋体"/>
        <charset val="134"/>
      </rPr>
      <t>千瓦分布式光伏发电项目</t>
    </r>
  </si>
  <si>
    <t>何桂明</t>
  </si>
  <si>
    <r>
      <rPr>
        <sz val="10"/>
        <rFont val="宋体"/>
        <charset val="134"/>
      </rPr>
      <t>何桂明广东省佛山市顺德区北滘镇莘村社学大街三巷</t>
    </r>
    <r>
      <rPr>
        <sz val="10"/>
        <rFont val="Times New Roman"/>
        <charset val="134"/>
      </rPr>
      <t>1</t>
    </r>
    <r>
      <rPr>
        <sz val="10"/>
        <rFont val="宋体"/>
        <charset val="134"/>
      </rPr>
      <t>号</t>
    </r>
    <r>
      <rPr>
        <sz val="10"/>
        <rFont val="Times New Roman"/>
        <charset val="134"/>
      </rPr>
      <t>6</t>
    </r>
    <r>
      <rPr>
        <sz val="10"/>
        <rFont val="宋体"/>
        <charset val="134"/>
      </rPr>
      <t>千瓦分布式光伏发电项目</t>
    </r>
  </si>
  <si>
    <t>杨永斌</t>
  </si>
  <si>
    <r>
      <rPr>
        <sz val="10"/>
        <rFont val="宋体"/>
        <charset val="134"/>
      </rPr>
      <t>杨永斌广东省佛山市顺德区容桂四基高砍新路</t>
    </r>
    <r>
      <rPr>
        <sz val="10"/>
        <rFont val="Times New Roman"/>
        <charset val="134"/>
      </rPr>
      <t>22</t>
    </r>
    <r>
      <rPr>
        <sz val="10"/>
        <rFont val="宋体"/>
        <charset val="134"/>
      </rPr>
      <t>号</t>
    </r>
    <r>
      <rPr>
        <sz val="10"/>
        <rFont val="Times New Roman"/>
        <charset val="134"/>
      </rPr>
      <t>20.01</t>
    </r>
    <r>
      <rPr>
        <sz val="10"/>
        <rFont val="宋体"/>
        <charset val="134"/>
      </rPr>
      <t>千瓦分布式光伏发电项目</t>
    </r>
  </si>
  <si>
    <t>梁丽影</t>
  </si>
  <si>
    <r>
      <rPr>
        <sz val="10"/>
        <rFont val="宋体"/>
        <charset val="134"/>
      </rPr>
      <t>梁丽影顺德区均安镇均安社区居民委员会凤安街</t>
    </r>
    <r>
      <rPr>
        <sz val="10"/>
        <rFont val="Times New Roman"/>
        <charset val="134"/>
      </rPr>
      <t>61</t>
    </r>
    <r>
      <rPr>
        <sz val="10"/>
        <rFont val="宋体"/>
        <charset val="134"/>
      </rPr>
      <t>号</t>
    </r>
    <r>
      <rPr>
        <sz val="10"/>
        <rFont val="Times New Roman"/>
        <charset val="134"/>
      </rPr>
      <t>8.1</t>
    </r>
    <r>
      <rPr>
        <sz val="10"/>
        <rFont val="宋体"/>
        <charset val="134"/>
      </rPr>
      <t>千瓦分布式光伏发电项目</t>
    </r>
  </si>
  <si>
    <t>郭沛裕</t>
  </si>
  <si>
    <r>
      <rPr>
        <sz val="10"/>
        <rFont val="宋体"/>
        <charset val="134"/>
      </rPr>
      <t>郭沛裕佛山市顺德区伦教街道办事处三洲社区居委会三洲大道玉翠一路八横街</t>
    </r>
    <r>
      <rPr>
        <sz val="10"/>
        <rFont val="Times New Roman"/>
        <charset val="134"/>
      </rPr>
      <t>2</t>
    </r>
    <r>
      <rPr>
        <sz val="10"/>
        <rFont val="宋体"/>
        <charset val="134"/>
      </rPr>
      <t>号</t>
    </r>
    <r>
      <rPr>
        <sz val="10"/>
        <rFont val="Times New Roman"/>
        <charset val="134"/>
      </rPr>
      <t>18.6</t>
    </r>
    <r>
      <rPr>
        <sz val="10"/>
        <rFont val="宋体"/>
        <charset val="134"/>
      </rPr>
      <t>千瓦分布式光伏发电项目</t>
    </r>
  </si>
  <si>
    <t>梁家泳</t>
  </si>
  <si>
    <r>
      <rPr>
        <sz val="10"/>
        <rFont val="宋体"/>
        <charset val="134"/>
      </rPr>
      <t>梁家泳广东省佛山市顺德区北滘镇福德路九巷</t>
    </r>
    <r>
      <rPr>
        <sz val="10"/>
        <rFont val="Times New Roman"/>
        <charset val="134"/>
      </rPr>
      <t>5</t>
    </r>
    <r>
      <rPr>
        <sz val="10"/>
        <rFont val="宋体"/>
        <charset val="134"/>
      </rPr>
      <t>号</t>
    </r>
    <r>
      <rPr>
        <sz val="10"/>
        <rFont val="Times New Roman"/>
        <charset val="134"/>
      </rPr>
      <t>10</t>
    </r>
    <r>
      <rPr>
        <sz val="10"/>
        <rFont val="宋体"/>
        <charset val="134"/>
      </rPr>
      <t>千瓦分布式光伏发电项目</t>
    </r>
  </si>
  <si>
    <t>左嘉程</t>
  </si>
  <si>
    <r>
      <rPr>
        <sz val="10"/>
        <rFont val="宋体"/>
        <charset val="134"/>
      </rPr>
      <t>左嘉程龙江镇陈涌居委会新村七街</t>
    </r>
    <r>
      <rPr>
        <sz val="10"/>
        <rFont val="Times New Roman"/>
        <charset val="134"/>
      </rPr>
      <t>4</t>
    </r>
    <r>
      <rPr>
        <sz val="10"/>
        <rFont val="宋体"/>
        <charset val="134"/>
      </rPr>
      <t>号</t>
    </r>
    <r>
      <rPr>
        <sz val="10"/>
        <rFont val="Times New Roman"/>
        <charset val="134"/>
      </rPr>
      <t>8.12</t>
    </r>
    <r>
      <rPr>
        <sz val="10"/>
        <rFont val="宋体"/>
        <charset val="134"/>
      </rPr>
      <t>千瓦分布式光伏发电项目</t>
    </r>
  </si>
  <si>
    <t>黄泰辉</t>
  </si>
  <si>
    <r>
      <rPr>
        <sz val="10"/>
        <rFont val="宋体"/>
        <charset val="134"/>
      </rPr>
      <t>黄泰辉广东省佛山市顺德区龙江镇旺岗水城坊金鱼直街</t>
    </r>
    <r>
      <rPr>
        <sz val="10"/>
        <rFont val="Times New Roman"/>
        <charset val="134"/>
      </rPr>
      <t>16</t>
    </r>
    <r>
      <rPr>
        <sz val="10"/>
        <rFont val="宋体"/>
        <charset val="134"/>
      </rPr>
      <t>号</t>
    </r>
    <r>
      <rPr>
        <sz val="10"/>
        <rFont val="Times New Roman"/>
        <charset val="134"/>
      </rPr>
      <t>10</t>
    </r>
    <r>
      <rPr>
        <sz val="10"/>
        <rFont val="宋体"/>
        <charset val="134"/>
      </rPr>
      <t>千瓦分布式光伏发电项目</t>
    </r>
  </si>
  <si>
    <t>黄家贤</t>
  </si>
  <si>
    <r>
      <rPr>
        <sz val="10"/>
        <rFont val="宋体"/>
        <charset val="134"/>
      </rPr>
      <t>黄家贤广东省佛山市顺德区龙江镇左滩东冲大道新村大街</t>
    </r>
    <r>
      <rPr>
        <sz val="10"/>
        <rFont val="Times New Roman"/>
        <charset val="134"/>
      </rPr>
      <t>16</t>
    </r>
    <r>
      <rPr>
        <sz val="10"/>
        <rFont val="宋体"/>
        <charset val="134"/>
      </rPr>
      <t>号</t>
    </r>
    <r>
      <rPr>
        <sz val="10"/>
        <rFont val="Times New Roman"/>
        <charset val="134"/>
      </rPr>
      <t>12.095</t>
    </r>
    <r>
      <rPr>
        <sz val="10"/>
        <rFont val="宋体"/>
        <charset val="134"/>
      </rPr>
      <t>千瓦分布式光伏发电项目</t>
    </r>
  </si>
  <si>
    <t>罗仲武</t>
  </si>
  <si>
    <r>
      <rPr>
        <sz val="10"/>
        <rFont val="宋体"/>
        <charset val="134"/>
      </rPr>
      <t>罗仲武佛山市顺德区勒流街道众涌村委会良田北街</t>
    </r>
    <r>
      <rPr>
        <sz val="10"/>
        <rFont val="Times New Roman"/>
        <charset val="134"/>
      </rPr>
      <t>4</t>
    </r>
    <r>
      <rPr>
        <sz val="10"/>
        <rFont val="宋体"/>
        <charset val="134"/>
      </rPr>
      <t>号</t>
    </r>
    <r>
      <rPr>
        <sz val="10"/>
        <rFont val="Times New Roman"/>
        <charset val="134"/>
      </rPr>
      <t>15.3</t>
    </r>
    <r>
      <rPr>
        <sz val="10"/>
        <rFont val="宋体"/>
        <charset val="134"/>
      </rPr>
      <t>千瓦分布式光伏发电项目</t>
    </r>
  </si>
  <si>
    <t>罗再开</t>
  </si>
  <si>
    <r>
      <rPr>
        <sz val="10"/>
        <rFont val="宋体"/>
        <charset val="134"/>
      </rPr>
      <t>罗再开佛山市顺德区勒流街道众涌村委会良田北街四巷</t>
    </r>
    <r>
      <rPr>
        <sz val="10"/>
        <rFont val="Times New Roman"/>
        <charset val="134"/>
      </rPr>
      <t>1</t>
    </r>
    <r>
      <rPr>
        <sz val="10"/>
        <rFont val="宋体"/>
        <charset val="134"/>
      </rPr>
      <t>号</t>
    </r>
    <r>
      <rPr>
        <sz val="10"/>
        <rFont val="Times New Roman"/>
        <charset val="134"/>
      </rPr>
      <t>16.2</t>
    </r>
    <r>
      <rPr>
        <sz val="10"/>
        <rFont val="宋体"/>
        <charset val="134"/>
      </rPr>
      <t>千瓦分布式光伏发电项目</t>
    </r>
  </si>
  <si>
    <r>
      <rPr>
        <sz val="10"/>
        <rFont val="宋体"/>
        <charset val="134"/>
      </rPr>
      <t>张美葵龙江镇新华西村委会金喜街十六巷</t>
    </r>
    <r>
      <rPr>
        <sz val="10"/>
        <rFont val="Times New Roman"/>
        <charset val="134"/>
      </rPr>
      <t>12</t>
    </r>
    <r>
      <rPr>
        <sz val="10"/>
        <rFont val="宋体"/>
        <charset val="134"/>
      </rPr>
      <t>号</t>
    </r>
    <r>
      <rPr>
        <sz val="10"/>
        <rFont val="Times New Roman"/>
        <charset val="134"/>
      </rPr>
      <t>8.7</t>
    </r>
    <r>
      <rPr>
        <sz val="10"/>
        <rFont val="宋体"/>
        <charset val="134"/>
      </rPr>
      <t>千瓦分布式光伏发电项目</t>
    </r>
  </si>
  <si>
    <t>罗婉华</t>
  </si>
  <si>
    <r>
      <rPr>
        <sz val="10"/>
        <rFont val="宋体"/>
        <charset val="134"/>
      </rPr>
      <t>罗婉华顺德区均安镇沙浦村委会正街大街大井巷</t>
    </r>
    <r>
      <rPr>
        <sz val="10"/>
        <rFont val="Times New Roman"/>
        <charset val="134"/>
      </rPr>
      <t>4</t>
    </r>
    <r>
      <rPr>
        <sz val="10"/>
        <rFont val="宋体"/>
        <charset val="134"/>
      </rPr>
      <t>号</t>
    </r>
    <r>
      <rPr>
        <sz val="10"/>
        <rFont val="Times New Roman"/>
        <charset val="134"/>
      </rPr>
      <t>10.05</t>
    </r>
    <r>
      <rPr>
        <sz val="10"/>
        <rFont val="宋体"/>
        <charset val="134"/>
      </rPr>
      <t>千瓦分布式光伏发电项目</t>
    </r>
  </si>
  <si>
    <t>廖有财</t>
  </si>
  <si>
    <r>
      <rPr>
        <sz val="10"/>
        <rFont val="宋体"/>
        <charset val="134"/>
      </rPr>
      <t>廖有财龙江镇万安村委会万安一路新兴街</t>
    </r>
    <r>
      <rPr>
        <sz val="10"/>
        <rFont val="Times New Roman"/>
        <charset val="134"/>
      </rPr>
      <t>29</t>
    </r>
    <r>
      <rPr>
        <sz val="10"/>
        <rFont val="宋体"/>
        <charset val="134"/>
      </rPr>
      <t>号</t>
    </r>
    <r>
      <rPr>
        <sz val="10"/>
        <rFont val="Times New Roman"/>
        <charset val="134"/>
      </rPr>
      <t>16.8</t>
    </r>
    <r>
      <rPr>
        <sz val="10"/>
        <rFont val="宋体"/>
        <charset val="134"/>
      </rPr>
      <t>千瓦分布式光伏发电项目</t>
    </r>
  </si>
  <si>
    <t>梁振辉</t>
  </si>
  <si>
    <r>
      <rPr>
        <sz val="10"/>
        <rFont val="宋体"/>
        <charset val="134"/>
      </rPr>
      <t>梁振辉佛山市顺德区杏坛镇高赞村委会新华东街二巷</t>
    </r>
    <r>
      <rPr>
        <sz val="10"/>
        <rFont val="Times New Roman"/>
        <charset val="134"/>
      </rPr>
      <t>16</t>
    </r>
    <r>
      <rPr>
        <sz val="10"/>
        <rFont val="宋体"/>
        <charset val="134"/>
      </rPr>
      <t>号</t>
    </r>
    <r>
      <rPr>
        <sz val="10"/>
        <rFont val="Times New Roman"/>
        <charset val="134"/>
      </rPr>
      <t>10.8</t>
    </r>
    <r>
      <rPr>
        <sz val="10"/>
        <rFont val="宋体"/>
        <charset val="134"/>
      </rPr>
      <t>千瓦分布式光伏发电项目</t>
    </r>
  </si>
  <si>
    <r>
      <rPr>
        <sz val="10"/>
        <rFont val="宋体"/>
        <charset val="134"/>
      </rPr>
      <t>马带连顺德区伦教街道办事处熹涌村委会南环三路东</t>
    </r>
    <r>
      <rPr>
        <sz val="10"/>
        <rFont val="Times New Roman"/>
        <charset val="134"/>
      </rPr>
      <t>8</t>
    </r>
    <r>
      <rPr>
        <sz val="10"/>
        <rFont val="宋体"/>
        <charset val="134"/>
      </rPr>
      <t>号</t>
    </r>
    <r>
      <rPr>
        <sz val="10"/>
        <rFont val="Times New Roman"/>
        <charset val="134"/>
      </rPr>
      <t>32</t>
    </r>
    <r>
      <rPr>
        <sz val="10"/>
        <rFont val="宋体"/>
        <charset val="134"/>
      </rPr>
      <t>千瓦分布式光伏发电项目</t>
    </r>
  </si>
  <si>
    <t>周瑞松</t>
  </si>
  <si>
    <r>
      <rPr>
        <sz val="10"/>
        <rFont val="宋体"/>
        <charset val="134"/>
      </rPr>
      <t>周瑞松北滘镇南源路南源二街</t>
    </r>
    <r>
      <rPr>
        <sz val="10"/>
        <rFont val="Times New Roman"/>
        <charset val="134"/>
      </rPr>
      <t>7</t>
    </r>
    <r>
      <rPr>
        <sz val="10"/>
        <rFont val="宋体"/>
        <charset val="134"/>
      </rPr>
      <t>号</t>
    </r>
    <r>
      <rPr>
        <sz val="10"/>
        <rFont val="Times New Roman"/>
        <charset val="134"/>
      </rPr>
      <t>9.86</t>
    </r>
    <r>
      <rPr>
        <sz val="10"/>
        <rFont val="宋体"/>
        <charset val="134"/>
      </rPr>
      <t>千瓦分布式光伏发电项目</t>
    </r>
  </si>
  <si>
    <t>欧阳广枝</t>
  </si>
  <si>
    <r>
      <rPr>
        <sz val="10"/>
        <rFont val="宋体"/>
        <charset val="134"/>
      </rPr>
      <t>欧阳广枝顺德区均安镇仓门社区居民委员会华庙街一新村八巷</t>
    </r>
    <r>
      <rPr>
        <sz val="10"/>
        <rFont val="Times New Roman"/>
        <charset val="134"/>
      </rPr>
      <t>2</t>
    </r>
    <r>
      <rPr>
        <sz val="10"/>
        <rFont val="宋体"/>
        <charset val="134"/>
      </rPr>
      <t>号</t>
    </r>
    <r>
      <rPr>
        <sz val="10"/>
        <rFont val="Times New Roman"/>
        <charset val="134"/>
      </rPr>
      <t>7.56</t>
    </r>
    <r>
      <rPr>
        <sz val="10"/>
        <rFont val="宋体"/>
        <charset val="134"/>
      </rPr>
      <t>千瓦分布式光伏发电项目</t>
    </r>
  </si>
  <si>
    <t>李丽芬</t>
  </si>
  <si>
    <r>
      <rPr>
        <sz val="10"/>
        <rFont val="宋体"/>
        <charset val="134"/>
      </rPr>
      <t>李丽芬佛山市顺德区大良街道办事处大门社区居民委员会沙圩</t>
    </r>
    <r>
      <rPr>
        <sz val="10"/>
        <rFont val="Times New Roman"/>
        <charset val="134"/>
      </rPr>
      <t>2</t>
    </r>
    <r>
      <rPr>
        <sz val="10"/>
        <rFont val="宋体"/>
        <charset val="134"/>
      </rPr>
      <t>街</t>
    </r>
    <r>
      <rPr>
        <sz val="10"/>
        <rFont val="Times New Roman"/>
        <charset val="134"/>
      </rPr>
      <t>11</t>
    </r>
    <r>
      <rPr>
        <sz val="10"/>
        <rFont val="宋体"/>
        <charset val="134"/>
      </rPr>
      <t>号</t>
    </r>
    <r>
      <rPr>
        <sz val="10"/>
        <rFont val="Times New Roman"/>
        <charset val="134"/>
      </rPr>
      <t>11.2</t>
    </r>
    <r>
      <rPr>
        <sz val="10"/>
        <rFont val="宋体"/>
        <charset val="134"/>
      </rPr>
      <t>千瓦分布式光伏发电项目</t>
    </r>
  </si>
  <si>
    <t>方家铭</t>
  </si>
  <si>
    <r>
      <rPr>
        <sz val="10"/>
        <rFont val="宋体"/>
        <charset val="134"/>
      </rPr>
      <t>方家铭广东省佛山市顺德区乐从镇大闸村委会华湖东三街</t>
    </r>
    <r>
      <rPr>
        <sz val="10"/>
        <rFont val="Times New Roman"/>
        <charset val="134"/>
      </rPr>
      <t>3</t>
    </r>
    <r>
      <rPr>
        <sz val="10"/>
        <rFont val="宋体"/>
        <charset val="134"/>
      </rPr>
      <t>号</t>
    </r>
    <r>
      <rPr>
        <sz val="10"/>
        <rFont val="Times New Roman"/>
        <charset val="134"/>
      </rPr>
      <t>22.4</t>
    </r>
    <r>
      <rPr>
        <sz val="10"/>
        <rFont val="宋体"/>
        <charset val="134"/>
      </rPr>
      <t>千瓦分布式光伏发电项目</t>
    </r>
  </si>
  <si>
    <t>吕俊健</t>
  </si>
  <si>
    <r>
      <rPr>
        <sz val="10"/>
        <rFont val="宋体"/>
        <charset val="134"/>
      </rPr>
      <t>吕俊健佛山市顺德区陈村镇弼教村委会南岸街一巷</t>
    </r>
    <r>
      <rPr>
        <sz val="10"/>
        <rFont val="Times New Roman"/>
        <charset val="134"/>
      </rPr>
      <t>3</t>
    </r>
    <r>
      <rPr>
        <sz val="10"/>
        <rFont val="宋体"/>
        <charset val="134"/>
      </rPr>
      <t>号</t>
    </r>
    <r>
      <rPr>
        <sz val="10"/>
        <rFont val="Times New Roman"/>
        <charset val="134"/>
      </rPr>
      <t>16.8</t>
    </r>
    <r>
      <rPr>
        <sz val="10"/>
        <rFont val="宋体"/>
        <charset val="134"/>
      </rPr>
      <t>千瓦分布式光伏发电项目</t>
    </r>
  </si>
  <si>
    <t>黎旭宝</t>
  </si>
  <si>
    <r>
      <rPr>
        <sz val="10"/>
        <rFont val="宋体"/>
        <charset val="134"/>
      </rPr>
      <t>黎旭宝北滘镇槎涌高桥路</t>
    </r>
    <r>
      <rPr>
        <sz val="10"/>
        <rFont val="Times New Roman"/>
        <charset val="134"/>
      </rPr>
      <t>3</t>
    </r>
    <r>
      <rPr>
        <sz val="10"/>
        <rFont val="宋体"/>
        <charset val="134"/>
      </rPr>
      <t>号</t>
    </r>
    <r>
      <rPr>
        <sz val="10"/>
        <rFont val="Times New Roman"/>
        <charset val="134"/>
      </rPr>
      <t>10.15</t>
    </r>
    <r>
      <rPr>
        <sz val="10"/>
        <rFont val="宋体"/>
        <charset val="134"/>
      </rPr>
      <t>千瓦分布式光伏发电项目</t>
    </r>
  </si>
  <si>
    <t>林卫珍</t>
  </si>
  <si>
    <r>
      <rPr>
        <sz val="10"/>
        <rFont val="宋体"/>
        <charset val="134"/>
      </rPr>
      <t>林卫珍佛山市顺德区勒流街道新城居委会新东路永发巷</t>
    </r>
    <r>
      <rPr>
        <sz val="10"/>
        <rFont val="Times New Roman"/>
        <charset val="134"/>
      </rPr>
      <t>6</t>
    </r>
    <r>
      <rPr>
        <sz val="10"/>
        <rFont val="宋体"/>
        <charset val="134"/>
      </rPr>
      <t>号</t>
    </r>
    <r>
      <rPr>
        <sz val="10"/>
        <rFont val="Times New Roman"/>
        <charset val="134"/>
      </rPr>
      <t>16.8</t>
    </r>
    <r>
      <rPr>
        <sz val="10"/>
        <rFont val="宋体"/>
        <charset val="134"/>
      </rPr>
      <t>千瓦分布式光伏发电项目</t>
    </r>
  </si>
  <si>
    <t>翁志亮</t>
  </si>
  <si>
    <r>
      <rPr>
        <sz val="10"/>
        <rFont val="宋体"/>
        <charset val="134"/>
      </rPr>
      <t>翁志亮广东省佛山市顺德区伦教街道办事处常教社区居民委员会北海上街西路</t>
    </r>
    <r>
      <rPr>
        <sz val="10"/>
        <rFont val="Times New Roman"/>
        <charset val="134"/>
      </rPr>
      <t>21</t>
    </r>
    <r>
      <rPr>
        <sz val="10"/>
        <rFont val="宋体"/>
        <charset val="134"/>
      </rPr>
      <t>号</t>
    </r>
    <r>
      <rPr>
        <sz val="10"/>
        <rFont val="Times New Roman"/>
        <charset val="134"/>
      </rPr>
      <t>17.64</t>
    </r>
    <r>
      <rPr>
        <sz val="10"/>
        <rFont val="宋体"/>
        <charset val="134"/>
      </rPr>
      <t>千瓦分布式光伏发电项目</t>
    </r>
  </si>
  <si>
    <t>梅洛庾</t>
  </si>
  <si>
    <r>
      <rPr>
        <sz val="10"/>
        <rFont val="宋体"/>
        <charset val="134"/>
      </rPr>
      <t>梅洛庾龙江镇陈涌社区居民委员会湾溪路一巷</t>
    </r>
    <r>
      <rPr>
        <sz val="10"/>
        <rFont val="Times New Roman"/>
        <charset val="134"/>
      </rPr>
      <t>1</t>
    </r>
    <r>
      <rPr>
        <sz val="10"/>
        <rFont val="宋体"/>
        <charset val="134"/>
      </rPr>
      <t>号</t>
    </r>
    <r>
      <rPr>
        <sz val="10"/>
        <rFont val="Times New Roman"/>
        <charset val="134"/>
      </rPr>
      <t>21.3</t>
    </r>
    <r>
      <rPr>
        <sz val="10"/>
        <rFont val="宋体"/>
        <charset val="134"/>
      </rPr>
      <t>千瓦分布式光伏发电项目</t>
    </r>
  </si>
  <si>
    <t>潘妍瑜</t>
  </si>
  <si>
    <r>
      <rPr>
        <sz val="10"/>
        <rFont val="宋体"/>
        <charset val="134"/>
      </rPr>
      <t>潘妍瑜佛山市顺德区勒流街道办事处冲鹤村委会新建巷</t>
    </r>
    <r>
      <rPr>
        <sz val="10"/>
        <rFont val="Times New Roman"/>
        <charset val="134"/>
      </rPr>
      <t>3</t>
    </r>
    <r>
      <rPr>
        <sz val="10"/>
        <rFont val="宋体"/>
        <charset val="134"/>
      </rPr>
      <t>号</t>
    </r>
    <r>
      <rPr>
        <sz val="10"/>
        <rFont val="Times New Roman"/>
        <charset val="134"/>
      </rPr>
      <t>10.08</t>
    </r>
    <r>
      <rPr>
        <sz val="10"/>
        <rFont val="宋体"/>
        <charset val="134"/>
      </rPr>
      <t>千瓦分布式光伏发电项目</t>
    </r>
  </si>
  <si>
    <t>左基辉</t>
  </si>
  <si>
    <r>
      <rPr>
        <sz val="10"/>
        <rFont val="宋体"/>
        <charset val="134"/>
      </rPr>
      <t>左基辉龙江镇东海村委会升平路三巷</t>
    </r>
    <r>
      <rPr>
        <sz val="10"/>
        <rFont val="Times New Roman"/>
        <charset val="134"/>
      </rPr>
      <t>3</t>
    </r>
    <r>
      <rPr>
        <sz val="10"/>
        <rFont val="宋体"/>
        <charset val="134"/>
      </rPr>
      <t>号</t>
    </r>
    <r>
      <rPr>
        <sz val="10"/>
        <rFont val="Times New Roman"/>
        <charset val="134"/>
      </rPr>
      <t>11.7</t>
    </r>
    <r>
      <rPr>
        <sz val="10"/>
        <rFont val="宋体"/>
        <charset val="134"/>
      </rPr>
      <t>千瓦分布式光伏发电项目</t>
    </r>
  </si>
  <si>
    <t>伍志伟</t>
  </si>
  <si>
    <r>
      <rPr>
        <sz val="10"/>
        <rFont val="宋体"/>
        <charset val="134"/>
      </rPr>
      <t>伍志伟佛山市顺德区勒流街道勒流居委会沙涌大街三巷</t>
    </r>
    <r>
      <rPr>
        <sz val="10"/>
        <rFont val="Times New Roman"/>
        <charset val="134"/>
      </rPr>
      <t>7</t>
    </r>
    <r>
      <rPr>
        <sz val="10"/>
        <rFont val="宋体"/>
        <charset val="134"/>
      </rPr>
      <t>号</t>
    </r>
    <r>
      <rPr>
        <sz val="10"/>
        <rFont val="Times New Roman"/>
        <charset val="134"/>
      </rPr>
      <t>9</t>
    </r>
    <r>
      <rPr>
        <sz val="10"/>
        <rFont val="宋体"/>
        <charset val="134"/>
      </rPr>
      <t>千瓦分布式光伏发电项目</t>
    </r>
  </si>
  <si>
    <t>温家权</t>
  </si>
  <si>
    <r>
      <rPr>
        <sz val="10"/>
        <rFont val="宋体"/>
        <charset val="134"/>
      </rPr>
      <t>温家权龙江镇陈涌社区居民委员会桂花邨桂花中路汇景街</t>
    </r>
    <r>
      <rPr>
        <sz val="10"/>
        <rFont val="Times New Roman"/>
        <charset val="134"/>
      </rPr>
      <t>15</t>
    </r>
    <r>
      <rPr>
        <sz val="10"/>
        <rFont val="宋体"/>
        <charset val="134"/>
      </rPr>
      <t>号</t>
    </r>
    <r>
      <rPr>
        <sz val="10"/>
        <rFont val="Times New Roman"/>
        <charset val="134"/>
      </rPr>
      <t>16.8</t>
    </r>
    <r>
      <rPr>
        <sz val="10"/>
        <rFont val="宋体"/>
        <charset val="134"/>
      </rPr>
      <t>千瓦分布式光伏发电项目</t>
    </r>
  </si>
  <si>
    <t>高锡雄</t>
  </si>
  <si>
    <r>
      <rPr>
        <sz val="10"/>
        <rFont val="宋体"/>
        <charset val="134"/>
      </rPr>
      <t>高锡雄北滘镇北滘居委会居宁北路居宁五街</t>
    </r>
    <r>
      <rPr>
        <sz val="10"/>
        <rFont val="Times New Roman"/>
        <charset val="134"/>
      </rPr>
      <t>18</t>
    </r>
    <r>
      <rPr>
        <sz val="10"/>
        <rFont val="宋体"/>
        <charset val="134"/>
      </rPr>
      <t>号</t>
    </r>
    <r>
      <rPr>
        <sz val="10"/>
        <rFont val="Times New Roman"/>
        <charset val="134"/>
      </rPr>
      <t>14.75</t>
    </r>
    <r>
      <rPr>
        <sz val="10"/>
        <rFont val="宋体"/>
        <charset val="134"/>
      </rPr>
      <t>千瓦分布式光伏发电项目</t>
    </r>
  </si>
  <si>
    <t>谭文忠</t>
  </si>
  <si>
    <r>
      <rPr>
        <sz val="10"/>
        <rFont val="宋体"/>
        <charset val="134"/>
      </rPr>
      <t>谭文忠龙江镇左滩村委会甘竹大道东红新街</t>
    </r>
    <r>
      <rPr>
        <sz val="10"/>
        <rFont val="Times New Roman"/>
        <charset val="134"/>
      </rPr>
      <t>9</t>
    </r>
    <r>
      <rPr>
        <sz val="10"/>
        <rFont val="宋体"/>
        <charset val="134"/>
      </rPr>
      <t>号</t>
    </r>
    <r>
      <rPr>
        <sz val="10"/>
        <rFont val="Times New Roman"/>
        <charset val="134"/>
      </rPr>
      <t>14.5</t>
    </r>
    <r>
      <rPr>
        <sz val="10"/>
        <rFont val="宋体"/>
        <charset val="134"/>
      </rPr>
      <t>千瓦分布式光伏发电项目</t>
    </r>
  </si>
  <si>
    <t>梅家亮</t>
  </si>
  <si>
    <r>
      <rPr>
        <sz val="10"/>
        <rFont val="宋体"/>
        <charset val="134"/>
      </rPr>
      <t>梅家亮龙江镇官田村委会固化用地</t>
    </r>
    <r>
      <rPr>
        <sz val="10"/>
        <rFont val="Times New Roman"/>
        <charset val="134"/>
      </rPr>
      <t>B06</t>
    </r>
    <r>
      <rPr>
        <sz val="10"/>
        <rFont val="宋体"/>
        <charset val="134"/>
      </rPr>
      <t>号地块</t>
    </r>
    <r>
      <rPr>
        <sz val="10"/>
        <rFont val="Times New Roman"/>
        <charset val="134"/>
      </rPr>
      <t>10.2</t>
    </r>
    <r>
      <rPr>
        <sz val="10"/>
        <rFont val="宋体"/>
        <charset val="134"/>
      </rPr>
      <t>千瓦分布式光伏发电项目</t>
    </r>
  </si>
  <si>
    <t>谭泽强</t>
  </si>
  <si>
    <r>
      <rPr>
        <sz val="10"/>
        <rFont val="宋体"/>
        <charset val="134"/>
      </rPr>
      <t>谭泽强龙江镇南坑村委会南新路</t>
    </r>
    <r>
      <rPr>
        <sz val="10"/>
        <rFont val="Times New Roman"/>
        <charset val="134"/>
      </rPr>
      <t>11</t>
    </r>
    <r>
      <rPr>
        <sz val="10"/>
        <rFont val="宋体"/>
        <charset val="134"/>
      </rPr>
      <t>号</t>
    </r>
    <r>
      <rPr>
        <sz val="10"/>
        <rFont val="Times New Roman"/>
        <charset val="134"/>
      </rPr>
      <t>13.63</t>
    </r>
    <r>
      <rPr>
        <sz val="10"/>
        <rFont val="宋体"/>
        <charset val="134"/>
      </rPr>
      <t>千瓦分布式光伏发电项目</t>
    </r>
  </si>
  <si>
    <t>郭礼光</t>
  </si>
  <si>
    <r>
      <rPr>
        <sz val="10"/>
        <rFont val="宋体"/>
        <charset val="134"/>
      </rPr>
      <t>郭礼光龙江镇龙江居委会扒头朝阳里</t>
    </r>
    <r>
      <rPr>
        <sz val="10"/>
        <rFont val="Times New Roman"/>
        <charset val="134"/>
      </rPr>
      <t>16</t>
    </r>
    <r>
      <rPr>
        <sz val="10"/>
        <rFont val="宋体"/>
        <charset val="134"/>
      </rPr>
      <t>号</t>
    </r>
    <r>
      <rPr>
        <sz val="10"/>
        <rFont val="Times New Roman"/>
        <charset val="134"/>
      </rPr>
      <t>14.4</t>
    </r>
    <r>
      <rPr>
        <sz val="10"/>
        <rFont val="宋体"/>
        <charset val="134"/>
      </rPr>
      <t>千瓦分布式光伏发电项目</t>
    </r>
  </si>
  <si>
    <t>郭立光</t>
  </si>
  <si>
    <r>
      <rPr>
        <sz val="10"/>
        <rFont val="宋体"/>
        <charset val="134"/>
      </rPr>
      <t>郭立光龙江镇龙江社区居民委员会扒头淳渡里</t>
    </r>
    <r>
      <rPr>
        <sz val="10"/>
        <rFont val="Times New Roman"/>
        <charset val="134"/>
      </rPr>
      <t>19</t>
    </r>
    <r>
      <rPr>
        <sz val="10"/>
        <rFont val="宋体"/>
        <charset val="134"/>
      </rPr>
      <t>号</t>
    </r>
    <r>
      <rPr>
        <sz val="10"/>
        <rFont val="Times New Roman"/>
        <charset val="134"/>
      </rPr>
      <t>11.2</t>
    </r>
    <r>
      <rPr>
        <sz val="10"/>
        <rFont val="宋体"/>
        <charset val="134"/>
      </rPr>
      <t>千瓦分布式光伏发电项目</t>
    </r>
  </si>
  <si>
    <t>陈程辉</t>
  </si>
  <si>
    <r>
      <rPr>
        <sz val="10"/>
        <rFont val="宋体"/>
        <charset val="134"/>
      </rPr>
      <t>陈程辉容桂街上南路</t>
    </r>
    <r>
      <rPr>
        <sz val="10"/>
        <rFont val="Times New Roman"/>
        <charset val="134"/>
      </rPr>
      <t>46</t>
    </r>
    <r>
      <rPr>
        <sz val="10"/>
        <rFont val="宋体"/>
        <charset val="134"/>
      </rPr>
      <t>号</t>
    </r>
    <r>
      <rPr>
        <sz val="10"/>
        <rFont val="Times New Roman"/>
        <charset val="134"/>
      </rPr>
      <t>14</t>
    </r>
    <r>
      <rPr>
        <sz val="10"/>
        <rFont val="宋体"/>
        <charset val="134"/>
      </rPr>
      <t>千瓦分布式光伏发电项目</t>
    </r>
  </si>
  <si>
    <t>梁钊荣</t>
  </si>
  <si>
    <r>
      <rPr>
        <sz val="10"/>
        <rFont val="宋体"/>
        <charset val="134"/>
      </rPr>
      <t>梁钊荣龙江镇龙江社区居民委员会隔海南路</t>
    </r>
    <r>
      <rPr>
        <sz val="10"/>
        <rFont val="Times New Roman"/>
        <charset val="134"/>
      </rPr>
      <t>59</t>
    </r>
    <r>
      <rPr>
        <sz val="10"/>
        <rFont val="宋体"/>
        <charset val="134"/>
      </rPr>
      <t>号</t>
    </r>
    <r>
      <rPr>
        <sz val="10"/>
        <rFont val="Times New Roman"/>
        <charset val="134"/>
      </rPr>
      <t>20.16</t>
    </r>
    <r>
      <rPr>
        <sz val="10"/>
        <rFont val="宋体"/>
        <charset val="134"/>
      </rPr>
      <t>千瓦分布式光伏发电项目</t>
    </r>
  </si>
  <si>
    <t>欧阳锡祥</t>
  </si>
  <si>
    <r>
      <rPr>
        <sz val="10"/>
        <rFont val="宋体"/>
        <charset val="134"/>
      </rPr>
      <t>欧阳锡祥顺德区均安镇仓门华庙街一新村五巷</t>
    </r>
    <r>
      <rPr>
        <sz val="10"/>
        <rFont val="Times New Roman"/>
        <charset val="134"/>
      </rPr>
      <t>1</t>
    </r>
    <r>
      <rPr>
        <sz val="10"/>
        <rFont val="宋体"/>
        <charset val="134"/>
      </rPr>
      <t>号</t>
    </r>
    <r>
      <rPr>
        <sz val="10"/>
        <rFont val="Times New Roman"/>
        <charset val="134"/>
      </rPr>
      <t>18</t>
    </r>
    <r>
      <rPr>
        <sz val="10"/>
        <rFont val="宋体"/>
        <charset val="134"/>
      </rPr>
      <t>千瓦分布式光伏发电项目</t>
    </r>
  </si>
  <si>
    <t>彭寿荣</t>
  </si>
  <si>
    <r>
      <rPr>
        <sz val="10"/>
        <rFont val="宋体"/>
        <charset val="134"/>
      </rPr>
      <t>彭寿荣顺德区容桂大道北长桥下街</t>
    </r>
    <r>
      <rPr>
        <sz val="10"/>
        <rFont val="Times New Roman"/>
        <charset val="134"/>
      </rPr>
      <t>129</t>
    </r>
    <r>
      <rPr>
        <sz val="10"/>
        <rFont val="宋体"/>
        <charset val="134"/>
      </rPr>
      <t>号</t>
    </r>
    <r>
      <rPr>
        <sz val="10"/>
        <rFont val="Times New Roman"/>
        <charset val="134"/>
      </rPr>
      <t>5</t>
    </r>
    <r>
      <rPr>
        <sz val="10"/>
        <rFont val="宋体"/>
        <charset val="134"/>
      </rPr>
      <t>千瓦分布式光伏发电项目</t>
    </r>
  </si>
  <si>
    <t>何嘉敏</t>
  </si>
  <si>
    <r>
      <rPr>
        <sz val="10"/>
        <rFont val="宋体"/>
        <charset val="134"/>
      </rPr>
      <t>何嘉敏佛山市顺德区杏坛镇新联村委会聚福路</t>
    </r>
    <r>
      <rPr>
        <sz val="10"/>
        <rFont val="Times New Roman"/>
        <charset val="134"/>
      </rPr>
      <t>33</t>
    </r>
    <r>
      <rPr>
        <sz val="10"/>
        <rFont val="宋体"/>
        <charset val="134"/>
      </rPr>
      <t>号</t>
    </r>
    <r>
      <rPr>
        <sz val="10"/>
        <rFont val="Times New Roman"/>
        <charset val="134"/>
      </rPr>
      <t>11</t>
    </r>
    <r>
      <rPr>
        <sz val="10"/>
        <rFont val="宋体"/>
        <charset val="134"/>
      </rPr>
      <t>千瓦分布式光伏发电项目</t>
    </r>
  </si>
  <si>
    <t>潘伟行</t>
  </si>
  <si>
    <r>
      <rPr>
        <sz val="10"/>
        <rFont val="宋体"/>
        <charset val="134"/>
      </rPr>
      <t>潘伟行广东省佛山市顺德区容桂竹山新村瑞云街五巷</t>
    </r>
    <r>
      <rPr>
        <sz val="10"/>
        <rFont val="Times New Roman"/>
        <charset val="134"/>
      </rPr>
      <t>6</t>
    </r>
    <r>
      <rPr>
        <sz val="10"/>
        <rFont val="宋体"/>
        <charset val="134"/>
      </rPr>
      <t>号</t>
    </r>
    <r>
      <rPr>
        <sz val="10"/>
        <rFont val="Times New Roman"/>
        <charset val="134"/>
      </rPr>
      <t>17.11</t>
    </r>
    <r>
      <rPr>
        <sz val="10"/>
        <rFont val="宋体"/>
        <charset val="134"/>
      </rPr>
      <t>千瓦分布式光伏发电项目</t>
    </r>
  </si>
  <si>
    <t>余康池</t>
  </si>
  <si>
    <r>
      <rPr>
        <sz val="10"/>
        <rFont val="宋体"/>
        <charset val="134"/>
      </rPr>
      <t>余康池龙江镇左滩村委会商业街</t>
    </r>
    <r>
      <rPr>
        <sz val="10"/>
        <rFont val="Times New Roman"/>
        <charset val="134"/>
      </rPr>
      <t>3</t>
    </r>
    <r>
      <rPr>
        <sz val="10"/>
        <rFont val="宋体"/>
        <charset val="134"/>
      </rPr>
      <t>号</t>
    </r>
    <r>
      <rPr>
        <sz val="10"/>
        <rFont val="Times New Roman"/>
        <charset val="134"/>
      </rPr>
      <t>26.55</t>
    </r>
    <r>
      <rPr>
        <sz val="10"/>
        <rFont val="宋体"/>
        <charset val="134"/>
      </rPr>
      <t>千瓦分布式光伏发电项目</t>
    </r>
  </si>
  <si>
    <t>梁锦标</t>
  </si>
  <si>
    <r>
      <rPr>
        <sz val="10"/>
        <rFont val="宋体"/>
        <charset val="134"/>
      </rPr>
      <t>梁锦标佛山市顺德区勒流街道新城居委会大闸路锦绣北巷</t>
    </r>
    <r>
      <rPr>
        <sz val="10"/>
        <rFont val="Times New Roman"/>
        <charset val="134"/>
      </rPr>
      <t>1</t>
    </r>
    <r>
      <rPr>
        <sz val="10"/>
        <rFont val="宋体"/>
        <charset val="134"/>
      </rPr>
      <t>号</t>
    </r>
    <r>
      <rPr>
        <sz val="10"/>
        <rFont val="Times New Roman"/>
        <charset val="134"/>
      </rPr>
      <t>17.11</t>
    </r>
    <r>
      <rPr>
        <sz val="10"/>
        <rFont val="宋体"/>
        <charset val="134"/>
      </rPr>
      <t>千瓦分布式光伏发电项目</t>
    </r>
  </si>
  <si>
    <t>梅培健</t>
  </si>
  <si>
    <r>
      <rPr>
        <sz val="10"/>
        <rFont val="宋体"/>
        <charset val="134"/>
      </rPr>
      <t>梅培健龙江镇仙塘村委会围基北路水城大街六巷</t>
    </r>
    <r>
      <rPr>
        <sz val="10"/>
        <rFont val="Times New Roman"/>
        <charset val="134"/>
      </rPr>
      <t>5</t>
    </r>
    <r>
      <rPr>
        <sz val="10"/>
        <rFont val="宋体"/>
        <charset val="134"/>
      </rPr>
      <t>号</t>
    </r>
    <r>
      <rPr>
        <sz val="10"/>
        <rFont val="Times New Roman"/>
        <charset val="134"/>
      </rPr>
      <t>10.08</t>
    </r>
    <r>
      <rPr>
        <sz val="10"/>
        <rFont val="宋体"/>
        <charset val="134"/>
      </rPr>
      <t>千瓦分布式光伏发电项目</t>
    </r>
  </si>
  <si>
    <t>邓亮兴</t>
  </si>
  <si>
    <r>
      <rPr>
        <sz val="10"/>
        <rFont val="宋体"/>
        <charset val="134"/>
      </rPr>
      <t>邓亮兴佛山市顺德区杏坛镇罗水乡永青六巷</t>
    </r>
    <r>
      <rPr>
        <sz val="10"/>
        <rFont val="Times New Roman"/>
        <charset val="134"/>
      </rPr>
      <t>3</t>
    </r>
    <r>
      <rPr>
        <sz val="10"/>
        <rFont val="宋体"/>
        <charset val="134"/>
      </rPr>
      <t>号</t>
    </r>
    <r>
      <rPr>
        <sz val="10"/>
        <rFont val="Times New Roman"/>
        <charset val="134"/>
      </rPr>
      <t>19.6</t>
    </r>
    <r>
      <rPr>
        <sz val="10"/>
        <rFont val="宋体"/>
        <charset val="134"/>
      </rPr>
      <t>千瓦分布式光伏发电项目</t>
    </r>
  </si>
  <si>
    <t>陈学恩</t>
  </si>
  <si>
    <r>
      <rPr>
        <sz val="10"/>
        <rFont val="宋体"/>
        <charset val="134"/>
      </rPr>
      <t>陈学恩广东省佛山市顺德区龙江镇东头五福路二巷</t>
    </r>
    <r>
      <rPr>
        <sz val="10"/>
        <rFont val="Times New Roman"/>
        <charset val="134"/>
      </rPr>
      <t>4</t>
    </r>
    <r>
      <rPr>
        <sz val="10"/>
        <rFont val="宋体"/>
        <charset val="134"/>
      </rPr>
      <t>号</t>
    </r>
    <r>
      <rPr>
        <sz val="10"/>
        <rFont val="Times New Roman"/>
        <charset val="134"/>
      </rPr>
      <t>6.44</t>
    </r>
    <r>
      <rPr>
        <sz val="10"/>
        <rFont val="宋体"/>
        <charset val="134"/>
      </rPr>
      <t>千瓦分布式光伏发电项目</t>
    </r>
  </si>
  <si>
    <t>吴浩勤</t>
  </si>
  <si>
    <r>
      <rPr>
        <sz val="10"/>
        <rFont val="宋体"/>
        <charset val="134"/>
      </rPr>
      <t>吴浩勤佛山市顺德区陈村镇赤花社区居民委员会吴家围西区三巷</t>
    </r>
    <r>
      <rPr>
        <sz val="10"/>
        <rFont val="Times New Roman"/>
        <charset val="134"/>
      </rPr>
      <t>7</t>
    </r>
    <r>
      <rPr>
        <sz val="10"/>
        <rFont val="宋体"/>
        <charset val="134"/>
      </rPr>
      <t>号</t>
    </r>
    <r>
      <rPr>
        <sz val="10"/>
        <rFont val="Times New Roman"/>
        <charset val="134"/>
      </rPr>
      <t>19.6</t>
    </r>
    <r>
      <rPr>
        <sz val="10"/>
        <rFont val="宋体"/>
        <charset val="134"/>
      </rPr>
      <t>千瓦分布式光伏发电项目</t>
    </r>
  </si>
  <si>
    <t>潘宝权</t>
  </si>
  <si>
    <r>
      <rPr>
        <sz val="10"/>
        <rFont val="宋体"/>
        <charset val="134"/>
      </rPr>
      <t>潘宝权佛山市顺德区勒流街道冲鹤村委会天衢中大街</t>
    </r>
    <r>
      <rPr>
        <sz val="10"/>
        <rFont val="Times New Roman"/>
        <charset val="134"/>
      </rPr>
      <t>2</t>
    </r>
    <r>
      <rPr>
        <sz val="10"/>
        <rFont val="宋体"/>
        <charset val="134"/>
      </rPr>
      <t>号</t>
    </r>
    <r>
      <rPr>
        <sz val="10"/>
        <rFont val="Times New Roman"/>
        <charset val="134"/>
      </rPr>
      <t>14.5</t>
    </r>
    <r>
      <rPr>
        <sz val="10"/>
        <rFont val="宋体"/>
        <charset val="134"/>
      </rPr>
      <t>千瓦分布式光伏发电项目</t>
    </r>
  </si>
  <si>
    <t>黄桂兰</t>
  </si>
  <si>
    <r>
      <rPr>
        <sz val="10"/>
        <rFont val="宋体"/>
        <charset val="134"/>
      </rPr>
      <t>黄桂兰龙江镇旺岗村委会教育路</t>
    </r>
    <r>
      <rPr>
        <sz val="10"/>
        <rFont val="Times New Roman"/>
        <charset val="134"/>
      </rPr>
      <t>2</t>
    </r>
    <r>
      <rPr>
        <sz val="10"/>
        <rFont val="宋体"/>
        <charset val="134"/>
      </rPr>
      <t>号</t>
    </r>
    <r>
      <rPr>
        <sz val="10"/>
        <rFont val="Times New Roman"/>
        <charset val="134"/>
      </rPr>
      <t>21.2</t>
    </r>
    <r>
      <rPr>
        <sz val="10"/>
        <rFont val="宋体"/>
        <charset val="134"/>
      </rPr>
      <t>千瓦分布式光伏发电项目</t>
    </r>
  </si>
  <si>
    <t>张涛贤</t>
  </si>
  <si>
    <r>
      <rPr>
        <sz val="10"/>
        <rFont val="宋体"/>
        <charset val="134"/>
      </rPr>
      <t>张涛贤龙江镇世埠社区居民委员会西华大道</t>
    </r>
    <r>
      <rPr>
        <sz val="10"/>
        <rFont val="Times New Roman"/>
        <charset val="134"/>
      </rPr>
      <t>18</t>
    </r>
    <r>
      <rPr>
        <sz val="10"/>
        <rFont val="宋体"/>
        <charset val="134"/>
      </rPr>
      <t>号</t>
    </r>
    <r>
      <rPr>
        <sz val="10"/>
        <rFont val="Times New Roman"/>
        <charset val="134"/>
      </rPr>
      <t>17.4</t>
    </r>
    <r>
      <rPr>
        <sz val="10"/>
        <rFont val="宋体"/>
        <charset val="134"/>
      </rPr>
      <t>千瓦分布式光伏发电项目</t>
    </r>
  </si>
  <si>
    <t>左嘉强</t>
  </si>
  <si>
    <r>
      <rPr>
        <sz val="10"/>
        <rFont val="宋体"/>
        <charset val="134"/>
      </rPr>
      <t>左嘉强龙江镇陈涌社区居民委员会镇南路新湾街</t>
    </r>
    <r>
      <rPr>
        <sz val="10"/>
        <rFont val="Times New Roman"/>
        <charset val="134"/>
      </rPr>
      <t>10</t>
    </r>
    <r>
      <rPr>
        <sz val="10"/>
        <rFont val="宋体"/>
        <charset val="134"/>
      </rPr>
      <t>号</t>
    </r>
    <r>
      <rPr>
        <sz val="10"/>
        <rFont val="Times New Roman"/>
        <charset val="134"/>
      </rPr>
      <t>19.88</t>
    </r>
    <r>
      <rPr>
        <sz val="10"/>
        <rFont val="宋体"/>
        <charset val="134"/>
      </rPr>
      <t>千瓦分布式光伏发电项目</t>
    </r>
  </si>
  <si>
    <t>刘坚伦</t>
  </si>
  <si>
    <r>
      <rPr>
        <sz val="10"/>
        <rFont val="宋体"/>
        <charset val="134"/>
      </rPr>
      <t>刘坚伦龙江镇东涌社区居民委员会涌口大道长平里</t>
    </r>
    <r>
      <rPr>
        <sz val="10"/>
        <rFont val="Times New Roman"/>
        <charset val="134"/>
      </rPr>
      <t>5</t>
    </r>
    <r>
      <rPr>
        <sz val="10"/>
        <rFont val="宋体"/>
        <charset val="134"/>
      </rPr>
      <t>号</t>
    </r>
    <r>
      <rPr>
        <sz val="10"/>
        <rFont val="Times New Roman"/>
        <charset val="134"/>
      </rPr>
      <t>11.6</t>
    </r>
    <r>
      <rPr>
        <sz val="10"/>
        <rFont val="宋体"/>
        <charset val="134"/>
      </rPr>
      <t>千瓦分布式光伏发电项目</t>
    </r>
  </si>
  <si>
    <t>张景新</t>
  </si>
  <si>
    <r>
      <rPr>
        <sz val="10"/>
        <rFont val="宋体"/>
        <charset val="134"/>
      </rPr>
      <t>张景新顺德区北滘镇北滘社区居民委员会简岸路简家街七巷</t>
    </r>
    <r>
      <rPr>
        <sz val="10"/>
        <rFont val="Times New Roman"/>
        <charset val="134"/>
      </rPr>
      <t>10</t>
    </r>
    <r>
      <rPr>
        <sz val="10"/>
        <rFont val="宋体"/>
        <charset val="134"/>
      </rPr>
      <t>号</t>
    </r>
    <r>
      <rPr>
        <sz val="10"/>
        <rFont val="Times New Roman"/>
        <charset val="134"/>
      </rPr>
      <t>12.04</t>
    </r>
    <r>
      <rPr>
        <sz val="10"/>
        <rFont val="宋体"/>
        <charset val="134"/>
      </rPr>
      <t>千瓦分布式光伏发电项目</t>
    </r>
  </si>
  <si>
    <t>周昌耀</t>
  </si>
  <si>
    <r>
      <rPr>
        <sz val="10"/>
        <rFont val="宋体"/>
        <charset val="134"/>
      </rPr>
      <t>周昌耀龙江镇龙江社区居民委员会隔海北路朝源里</t>
    </r>
    <r>
      <rPr>
        <sz val="10"/>
        <rFont val="Times New Roman"/>
        <charset val="134"/>
      </rPr>
      <t>39</t>
    </r>
    <r>
      <rPr>
        <sz val="10"/>
        <rFont val="宋体"/>
        <charset val="134"/>
      </rPr>
      <t>号</t>
    </r>
    <r>
      <rPr>
        <sz val="10"/>
        <rFont val="Times New Roman"/>
        <charset val="134"/>
      </rPr>
      <t>12.32</t>
    </r>
    <r>
      <rPr>
        <sz val="10"/>
        <rFont val="宋体"/>
        <charset val="134"/>
      </rPr>
      <t>千瓦分布式光伏发电项目</t>
    </r>
  </si>
  <si>
    <t>张广强</t>
  </si>
  <si>
    <r>
      <rPr>
        <sz val="10"/>
        <rFont val="宋体"/>
        <charset val="134"/>
      </rPr>
      <t>张广强龙江镇集北村委会西富街富华巷</t>
    </r>
    <r>
      <rPr>
        <sz val="10"/>
        <rFont val="Times New Roman"/>
        <charset val="134"/>
      </rPr>
      <t>3</t>
    </r>
    <r>
      <rPr>
        <sz val="10"/>
        <rFont val="宋体"/>
        <charset val="134"/>
      </rPr>
      <t>号</t>
    </r>
    <r>
      <rPr>
        <sz val="10"/>
        <rFont val="Times New Roman"/>
        <charset val="134"/>
      </rPr>
      <t>11.6</t>
    </r>
    <r>
      <rPr>
        <sz val="10"/>
        <rFont val="宋体"/>
        <charset val="134"/>
      </rPr>
      <t>千瓦分布式光伏发电项目</t>
    </r>
  </si>
  <si>
    <t>张林光</t>
  </si>
  <si>
    <r>
      <rPr>
        <sz val="10"/>
        <rFont val="宋体"/>
        <charset val="134"/>
      </rPr>
      <t>张林光龙江镇坦西居委会冬官里</t>
    </r>
    <r>
      <rPr>
        <sz val="10"/>
        <rFont val="Times New Roman"/>
        <charset val="134"/>
      </rPr>
      <t>7</t>
    </r>
    <r>
      <rPr>
        <sz val="10"/>
        <rFont val="宋体"/>
        <charset val="134"/>
      </rPr>
      <t>、</t>
    </r>
    <r>
      <rPr>
        <sz val="10"/>
        <rFont val="Times New Roman"/>
        <charset val="134"/>
      </rPr>
      <t>9</t>
    </r>
    <r>
      <rPr>
        <sz val="10"/>
        <rFont val="宋体"/>
        <charset val="134"/>
      </rPr>
      <t>号</t>
    </r>
    <r>
      <rPr>
        <sz val="10"/>
        <rFont val="Times New Roman"/>
        <charset val="134"/>
      </rPr>
      <t>17.98</t>
    </r>
    <r>
      <rPr>
        <sz val="10"/>
        <rFont val="宋体"/>
        <charset val="134"/>
      </rPr>
      <t>千瓦分布式光伏发电项目</t>
    </r>
  </si>
  <si>
    <t>黎小毅</t>
  </si>
  <si>
    <r>
      <rPr>
        <sz val="10"/>
        <rFont val="宋体"/>
        <charset val="134"/>
      </rPr>
      <t>黎小毅龙江镇陈涌社区居民委员会大河路大河街西四巷</t>
    </r>
    <r>
      <rPr>
        <sz val="10"/>
        <rFont val="Times New Roman"/>
        <charset val="134"/>
      </rPr>
      <t>11</t>
    </r>
    <r>
      <rPr>
        <sz val="10"/>
        <rFont val="宋体"/>
        <charset val="134"/>
      </rPr>
      <t>号之一</t>
    </r>
    <r>
      <rPr>
        <sz val="10"/>
        <rFont val="Times New Roman"/>
        <charset val="134"/>
      </rPr>
      <t>14.4</t>
    </r>
    <r>
      <rPr>
        <sz val="10"/>
        <rFont val="宋体"/>
        <charset val="134"/>
      </rPr>
      <t>千瓦分布式光伏发电项目</t>
    </r>
  </si>
  <si>
    <t>廖秋欢</t>
  </si>
  <si>
    <r>
      <rPr>
        <sz val="10"/>
        <rFont val="宋体"/>
        <charset val="134"/>
      </rPr>
      <t>廖秋欢龙江镇西溪居委会独岗新村二巷</t>
    </r>
    <r>
      <rPr>
        <sz val="10"/>
        <rFont val="Times New Roman"/>
        <charset val="134"/>
      </rPr>
      <t>3</t>
    </r>
    <r>
      <rPr>
        <sz val="10"/>
        <rFont val="宋体"/>
        <charset val="134"/>
      </rPr>
      <t>号</t>
    </r>
    <r>
      <rPr>
        <sz val="10"/>
        <rFont val="Times New Roman"/>
        <charset val="134"/>
      </rPr>
      <t>8.12</t>
    </r>
    <r>
      <rPr>
        <sz val="10"/>
        <rFont val="宋体"/>
        <charset val="134"/>
      </rPr>
      <t>千瓦分布式光伏发电项目</t>
    </r>
  </si>
  <si>
    <t>苏浩彪</t>
  </si>
  <si>
    <r>
      <rPr>
        <sz val="10"/>
        <rFont val="宋体"/>
        <charset val="134"/>
      </rPr>
      <t>苏浩彪龙江镇东头村委会工商业大道螺岗咀大街一巷</t>
    </r>
    <r>
      <rPr>
        <sz val="10"/>
        <rFont val="Times New Roman"/>
        <charset val="134"/>
      </rPr>
      <t>30</t>
    </r>
    <r>
      <rPr>
        <sz val="10"/>
        <rFont val="宋体"/>
        <charset val="134"/>
      </rPr>
      <t>号</t>
    </r>
    <r>
      <rPr>
        <sz val="10"/>
        <rFont val="Times New Roman"/>
        <charset val="134"/>
      </rPr>
      <t>12.095</t>
    </r>
    <r>
      <rPr>
        <sz val="10"/>
        <rFont val="宋体"/>
        <charset val="134"/>
      </rPr>
      <t>千瓦分布式光伏发电项目</t>
    </r>
  </si>
  <si>
    <t>徐嘉杰</t>
  </si>
  <si>
    <r>
      <rPr>
        <sz val="10"/>
        <rFont val="宋体"/>
        <charset val="134"/>
      </rPr>
      <t>徐嘉杰北滘镇碧江坤洲富涌小区六街</t>
    </r>
    <r>
      <rPr>
        <sz val="10"/>
        <rFont val="Times New Roman"/>
        <charset val="134"/>
      </rPr>
      <t>8</t>
    </r>
    <r>
      <rPr>
        <sz val="10"/>
        <rFont val="宋体"/>
        <charset val="134"/>
      </rPr>
      <t>号</t>
    </r>
    <r>
      <rPr>
        <sz val="10"/>
        <rFont val="Times New Roman"/>
        <charset val="134"/>
      </rPr>
      <t xml:space="preserve">  10.44</t>
    </r>
    <r>
      <rPr>
        <sz val="10"/>
        <rFont val="宋体"/>
        <charset val="134"/>
      </rPr>
      <t>千瓦分布式光伏发电项目</t>
    </r>
  </si>
  <si>
    <t>黄俊烺</t>
  </si>
  <si>
    <r>
      <rPr>
        <sz val="10"/>
        <rFont val="宋体"/>
        <charset val="134"/>
      </rPr>
      <t>黄俊烺佛山市顺德区伦教街道办事处三洲居委会三洲大道玉翠二路二横街</t>
    </r>
    <r>
      <rPr>
        <sz val="10"/>
        <rFont val="Times New Roman"/>
        <charset val="134"/>
      </rPr>
      <t>1</t>
    </r>
    <r>
      <rPr>
        <sz val="10"/>
        <rFont val="宋体"/>
        <charset val="134"/>
      </rPr>
      <t>号</t>
    </r>
    <r>
      <rPr>
        <sz val="10"/>
        <rFont val="Times New Roman"/>
        <charset val="134"/>
      </rPr>
      <t>8.7</t>
    </r>
    <r>
      <rPr>
        <sz val="10"/>
        <rFont val="宋体"/>
        <charset val="134"/>
      </rPr>
      <t>千瓦分布式光伏发电项目</t>
    </r>
  </si>
  <si>
    <t>梅玲财</t>
  </si>
  <si>
    <r>
      <rPr>
        <sz val="10"/>
        <rFont val="宋体"/>
        <charset val="134"/>
      </rPr>
      <t>梅玲财龙江镇东海村民委员会镇北里</t>
    </r>
    <r>
      <rPr>
        <sz val="10"/>
        <rFont val="Times New Roman"/>
        <charset val="134"/>
      </rPr>
      <t>6</t>
    </r>
    <r>
      <rPr>
        <sz val="10"/>
        <rFont val="宋体"/>
        <charset val="134"/>
      </rPr>
      <t>号</t>
    </r>
    <r>
      <rPr>
        <sz val="10"/>
        <rFont val="Times New Roman"/>
        <charset val="134"/>
      </rPr>
      <t>10.2</t>
    </r>
    <r>
      <rPr>
        <sz val="10"/>
        <rFont val="宋体"/>
        <charset val="134"/>
      </rPr>
      <t>千瓦分布式光伏发电项目</t>
    </r>
  </si>
  <si>
    <t>陈永常</t>
  </si>
  <si>
    <r>
      <rPr>
        <sz val="10"/>
        <rFont val="宋体"/>
        <charset val="134"/>
      </rPr>
      <t>陈永常广东省佛山市顺德区杏坛镇马宁村委会充美里</t>
    </r>
    <r>
      <rPr>
        <sz val="10"/>
        <rFont val="Times New Roman"/>
        <charset val="134"/>
      </rPr>
      <t>5</t>
    </r>
    <r>
      <rPr>
        <sz val="10"/>
        <rFont val="宋体"/>
        <charset val="134"/>
      </rPr>
      <t>号</t>
    </r>
    <r>
      <rPr>
        <sz val="10"/>
        <rFont val="Times New Roman"/>
        <charset val="134"/>
      </rPr>
      <t>11.2</t>
    </r>
    <r>
      <rPr>
        <sz val="10"/>
        <rFont val="宋体"/>
        <charset val="134"/>
      </rPr>
      <t>千瓦分布式光伏发电项目</t>
    </r>
  </si>
  <si>
    <t>梁志权</t>
  </si>
  <si>
    <r>
      <rPr>
        <sz val="10"/>
        <rFont val="宋体"/>
        <charset val="134"/>
      </rPr>
      <t>梁志权广东省佛山市顺德区伦教街道办事处鸡洲村委会鸡水路</t>
    </r>
    <r>
      <rPr>
        <sz val="10"/>
        <rFont val="Times New Roman"/>
        <charset val="134"/>
      </rPr>
      <t>18</t>
    </r>
    <r>
      <rPr>
        <sz val="10"/>
        <rFont val="宋体"/>
        <charset val="134"/>
      </rPr>
      <t>号</t>
    </r>
    <r>
      <rPr>
        <sz val="10"/>
        <rFont val="Times New Roman"/>
        <charset val="134"/>
      </rPr>
      <t>11.31</t>
    </r>
    <r>
      <rPr>
        <sz val="10"/>
        <rFont val="宋体"/>
        <charset val="134"/>
      </rPr>
      <t>千瓦分布式光伏发电项目</t>
    </r>
  </si>
  <si>
    <t>陈东连</t>
  </si>
  <si>
    <r>
      <rPr>
        <sz val="10"/>
        <rFont val="宋体"/>
        <charset val="134"/>
      </rPr>
      <t>陈东连顺德区乐从镇乐从居委会莲塘路四巷</t>
    </r>
    <r>
      <rPr>
        <sz val="10"/>
        <rFont val="Times New Roman"/>
        <charset val="134"/>
      </rPr>
      <t>4</t>
    </r>
    <r>
      <rPr>
        <sz val="10"/>
        <rFont val="宋体"/>
        <charset val="134"/>
      </rPr>
      <t>号</t>
    </r>
    <r>
      <rPr>
        <sz val="10"/>
        <rFont val="Times New Roman"/>
        <charset val="134"/>
      </rPr>
      <t>5</t>
    </r>
    <r>
      <rPr>
        <sz val="10"/>
        <rFont val="宋体"/>
        <charset val="134"/>
      </rPr>
      <t>千瓦分布式光伏发电项目</t>
    </r>
  </si>
  <si>
    <t>李梓桂</t>
  </si>
  <si>
    <r>
      <rPr>
        <sz val="10"/>
        <rFont val="宋体"/>
        <charset val="134"/>
      </rPr>
      <t>李梓桂顺德乐从镇杨滘南便新巷二巷八号</t>
    </r>
    <r>
      <rPr>
        <sz val="10"/>
        <rFont val="Times New Roman"/>
        <charset val="134"/>
      </rPr>
      <t>3</t>
    </r>
    <r>
      <rPr>
        <sz val="10"/>
        <rFont val="宋体"/>
        <charset val="134"/>
      </rPr>
      <t>千瓦分布式光伏发电项目</t>
    </r>
  </si>
  <si>
    <t>黄显祥</t>
  </si>
  <si>
    <r>
      <rPr>
        <sz val="10"/>
        <rFont val="宋体"/>
        <charset val="134"/>
      </rPr>
      <t>黄显祥龙江镇麦朗村委会中兴路中兴二街</t>
    </r>
    <r>
      <rPr>
        <sz val="10"/>
        <rFont val="Times New Roman"/>
        <charset val="134"/>
      </rPr>
      <t>13</t>
    </r>
    <r>
      <rPr>
        <sz val="10"/>
        <rFont val="宋体"/>
        <charset val="134"/>
      </rPr>
      <t>号</t>
    </r>
    <r>
      <rPr>
        <sz val="10"/>
        <rFont val="Times New Roman"/>
        <charset val="134"/>
      </rPr>
      <t>14.7</t>
    </r>
    <r>
      <rPr>
        <sz val="10"/>
        <rFont val="宋体"/>
        <charset val="134"/>
      </rPr>
      <t>千瓦分布式光伏发电项目</t>
    </r>
  </si>
  <si>
    <t>全自昌</t>
  </si>
  <si>
    <r>
      <rPr>
        <sz val="10"/>
        <rFont val="宋体"/>
        <charset val="134"/>
      </rPr>
      <t>全自昌广东省佛山市顺德区大良府前大街</t>
    </r>
    <r>
      <rPr>
        <sz val="10"/>
        <rFont val="Times New Roman"/>
        <charset val="134"/>
      </rPr>
      <t>3</t>
    </r>
    <r>
      <rPr>
        <sz val="10"/>
        <rFont val="宋体"/>
        <charset val="134"/>
      </rPr>
      <t>巷</t>
    </r>
    <r>
      <rPr>
        <sz val="10"/>
        <rFont val="Times New Roman"/>
        <charset val="134"/>
      </rPr>
      <t>1-2</t>
    </r>
    <r>
      <rPr>
        <sz val="10"/>
        <rFont val="宋体"/>
        <charset val="134"/>
      </rPr>
      <t>号</t>
    </r>
    <r>
      <rPr>
        <sz val="10"/>
        <rFont val="Times New Roman"/>
        <charset val="134"/>
      </rPr>
      <t>11</t>
    </r>
    <r>
      <rPr>
        <sz val="10"/>
        <rFont val="宋体"/>
        <charset val="134"/>
      </rPr>
      <t>千瓦分布式光伏发电项目</t>
    </r>
  </si>
  <si>
    <t>谭梓荣</t>
  </si>
  <si>
    <r>
      <rPr>
        <sz val="10"/>
        <rFont val="宋体"/>
        <charset val="134"/>
      </rPr>
      <t>谭梓荣顺德区大良街道办事处近良居委会祥兴直街</t>
    </r>
    <r>
      <rPr>
        <sz val="10"/>
        <rFont val="Times New Roman"/>
        <charset val="134"/>
      </rPr>
      <t>3</t>
    </r>
    <r>
      <rPr>
        <sz val="10"/>
        <rFont val="宋体"/>
        <charset val="134"/>
      </rPr>
      <t>巷</t>
    </r>
    <r>
      <rPr>
        <sz val="10"/>
        <rFont val="Times New Roman"/>
        <charset val="134"/>
      </rPr>
      <t>18</t>
    </r>
    <r>
      <rPr>
        <sz val="10"/>
        <rFont val="宋体"/>
        <charset val="134"/>
      </rPr>
      <t>号</t>
    </r>
    <r>
      <rPr>
        <sz val="10"/>
        <rFont val="Times New Roman"/>
        <charset val="134"/>
      </rPr>
      <t>11</t>
    </r>
    <r>
      <rPr>
        <sz val="10"/>
        <rFont val="宋体"/>
        <charset val="134"/>
      </rPr>
      <t>千瓦分布式光伏发电项目</t>
    </r>
  </si>
  <si>
    <t>饶美锦</t>
  </si>
  <si>
    <r>
      <rPr>
        <sz val="10"/>
        <rFont val="宋体"/>
        <charset val="134"/>
      </rPr>
      <t>饶美锦顺德区乐从镇乐从居委会莲塘路四巷</t>
    </r>
    <r>
      <rPr>
        <sz val="10"/>
        <rFont val="Times New Roman"/>
        <charset val="134"/>
      </rPr>
      <t>3</t>
    </r>
    <r>
      <rPr>
        <sz val="10"/>
        <rFont val="宋体"/>
        <charset val="134"/>
      </rPr>
      <t>号</t>
    </r>
    <r>
      <rPr>
        <sz val="10"/>
        <rFont val="Times New Roman"/>
        <charset val="134"/>
      </rPr>
      <t>5</t>
    </r>
    <r>
      <rPr>
        <sz val="10"/>
        <rFont val="宋体"/>
        <charset val="134"/>
      </rPr>
      <t>千瓦分布式光伏发电项目</t>
    </r>
  </si>
  <si>
    <t>吴祚有</t>
  </si>
  <si>
    <r>
      <rPr>
        <sz val="10"/>
        <rFont val="宋体"/>
        <charset val="134"/>
      </rPr>
      <t>吴祚有顺德容桂四基长业路丁字桥街</t>
    </r>
    <r>
      <rPr>
        <sz val="10"/>
        <rFont val="Times New Roman"/>
        <charset val="134"/>
      </rPr>
      <t>1</t>
    </r>
    <r>
      <rPr>
        <sz val="10"/>
        <rFont val="宋体"/>
        <charset val="134"/>
      </rPr>
      <t>巷</t>
    </r>
    <r>
      <rPr>
        <sz val="10"/>
        <rFont val="Times New Roman"/>
        <charset val="134"/>
      </rPr>
      <t>1</t>
    </r>
    <r>
      <rPr>
        <sz val="10"/>
        <rFont val="宋体"/>
        <charset val="134"/>
      </rPr>
      <t>号</t>
    </r>
    <r>
      <rPr>
        <sz val="10"/>
        <rFont val="Times New Roman"/>
        <charset val="134"/>
      </rPr>
      <t>3</t>
    </r>
    <r>
      <rPr>
        <sz val="10"/>
        <rFont val="宋体"/>
        <charset val="134"/>
      </rPr>
      <t>千瓦分布式光伏发电项目</t>
    </r>
  </si>
  <si>
    <t>黄伟坚</t>
  </si>
  <si>
    <r>
      <rPr>
        <sz val="10"/>
        <rFont val="宋体"/>
        <charset val="134"/>
      </rPr>
      <t>黄伟坚顺德区乐从镇岳沙邓地街一巷</t>
    </r>
    <r>
      <rPr>
        <sz val="10"/>
        <rFont val="Times New Roman"/>
        <charset val="134"/>
      </rPr>
      <t>2</t>
    </r>
    <r>
      <rPr>
        <sz val="10"/>
        <rFont val="宋体"/>
        <charset val="134"/>
      </rPr>
      <t>号</t>
    </r>
    <r>
      <rPr>
        <sz val="10"/>
        <rFont val="Times New Roman"/>
        <charset val="134"/>
      </rPr>
      <t>12</t>
    </r>
    <r>
      <rPr>
        <sz val="10"/>
        <rFont val="宋体"/>
        <charset val="134"/>
      </rPr>
      <t>千瓦分布式光伏发电项目</t>
    </r>
  </si>
  <si>
    <t>梁红飞</t>
  </si>
  <si>
    <r>
      <rPr>
        <sz val="10"/>
        <rFont val="宋体"/>
        <charset val="134"/>
      </rPr>
      <t>梁红飞顺德北滘居委会明政路</t>
    </r>
    <r>
      <rPr>
        <sz val="10"/>
        <rFont val="Times New Roman"/>
        <charset val="134"/>
      </rPr>
      <t>2</t>
    </r>
    <r>
      <rPr>
        <sz val="10"/>
        <rFont val="宋体"/>
        <charset val="134"/>
      </rPr>
      <t>号海琴水岸</t>
    </r>
    <r>
      <rPr>
        <sz val="10"/>
        <rFont val="Times New Roman"/>
        <charset val="134"/>
      </rPr>
      <t>16</t>
    </r>
    <r>
      <rPr>
        <sz val="10"/>
        <rFont val="宋体"/>
        <charset val="134"/>
      </rPr>
      <t>栋</t>
    </r>
    <r>
      <rPr>
        <sz val="10"/>
        <rFont val="Times New Roman"/>
        <charset val="134"/>
      </rPr>
      <t>2</t>
    </r>
    <r>
      <rPr>
        <sz val="10"/>
        <rFont val="宋体"/>
        <charset val="134"/>
      </rPr>
      <t>号</t>
    </r>
    <r>
      <rPr>
        <sz val="10"/>
        <rFont val="Times New Roman"/>
        <charset val="134"/>
      </rPr>
      <t>10</t>
    </r>
    <r>
      <rPr>
        <sz val="10"/>
        <rFont val="宋体"/>
        <charset val="134"/>
      </rPr>
      <t>千瓦分布式光伏发电项目</t>
    </r>
  </si>
  <si>
    <t>杨坤英</t>
  </si>
  <si>
    <r>
      <rPr>
        <sz val="10"/>
        <rFont val="宋体"/>
        <charset val="134"/>
      </rPr>
      <t>杨坤英佛山市顺德区大良府又大围</t>
    </r>
    <r>
      <rPr>
        <sz val="10"/>
        <rFont val="Times New Roman"/>
        <charset val="134"/>
      </rPr>
      <t>6</t>
    </r>
    <r>
      <rPr>
        <sz val="10"/>
        <rFont val="宋体"/>
        <charset val="134"/>
      </rPr>
      <t>街</t>
    </r>
    <r>
      <rPr>
        <sz val="10"/>
        <rFont val="Times New Roman"/>
        <charset val="134"/>
      </rPr>
      <t>16</t>
    </r>
    <r>
      <rPr>
        <sz val="10"/>
        <rFont val="宋体"/>
        <charset val="134"/>
      </rPr>
      <t>巷</t>
    </r>
    <r>
      <rPr>
        <sz val="10"/>
        <rFont val="Times New Roman"/>
        <charset val="134"/>
      </rPr>
      <t>2</t>
    </r>
    <r>
      <rPr>
        <sz val="10"/>
        <rFont val="宋体"/>
        <charset val="134"/>
      </rPr>
      <t>号</t>
    </r>
    <r>
      <rPr>
        <sz val="10"/>
        <rFont val="Times New Roman"/>
        <charset val="134"/>
      </rPr>
      <t>6.96</t>
    </r>
    <r>
      <rPr>
        <sz val="10"/>
        <rFont val="宋体"/>
        <charset val="134"/>
      </rPr>
      <t>千瓦分布式光伏发电项目</t>
    </r>
  </si>
  <si>
    <t>廖俭全</t>
  </si>
  <si>
    <r>
      <rPr>
        <sz val="10"/>
        <rFont val="宋体"/>
        <charset val="134"/>
      </rPr>
      <t>廖俭全龙江镇南坑村委会里海路</t>
    </r>
    <r>
      <rPr>
        <sz val="10"/>
        <rFont val="Times New Roman"/>
        <charset val="134"/>
      </rPr>
      <t>46</t>
    </r>
    <r>
      <rPr>
        <sz val="10"/>
        <rFont val="宋体"/>
        <charset val="134"/>
      </rPr>
      <t>号</t>
    </r>
    <r>
      <rPr>
        <sz val="10"/>
        <rFont val="Times New Roman"/>
        <charset val="134"/>
      </rPr>
      <t>9</t>
    </r>
    <r>
      <rPr>
        <sz val="10"/>
        <rFont val="宋体"/>
        <charset val="134"/>
      </rPr>
      <t>千瓦分布式光伏发电项目</t>
    </r>
  </si>
  <si>
    <t>张顺英</t>
  </si>
  <si>
    <r>
      <rPr>
        <sz val="10"/>
        <rFont val="宋体"/>
        <charset val="134"/>
      </rPr>
      <t>张顺英龙江镇左滩村委会先锋路</t>
    </r>
    <r>
      <rPr>
        <sz val="10"/>
        <rFont val="Times New Roman"/>
        <charset val="134"/>
      </rPr>
      <t>8</t>
    </r>
    <r>
      <rPr>
        <sz val="10"/>
        <rFont val="宋体"/>
        <charset val="134"/>
      </rPr>
      <t>号</t>
    </r>
    <r>
      <rPr>
        <sz val="10"/>
        <rFont val="Times New Roman"/>
        <charset val="134"/>
      </rPr>
      <t>10.64</t>
    </r>
    <r>
      <rPr>
        <sz val="10"/>
        <rFont val="宋体"/>
        <charset val="134"/>
      </rPr>
      <t>千瓦分布式光伏发电项目</t>
    </r>
  </si>
  <si>
    <t>杨显恒</t>
  </si>
  <si>
    <r>
      <rPr>
        <sz val="10"/>
        <rFont val="宋体"/>
        <charset val="134"/>
      </rPr>
      <t>杨显恒龙江镇陈涌社区居民委员会湾溪路南一巷</t>
    </r>
    <r>
      <rPr>
        <sz val="10"/>
        <rFont val="Times New Roman"/>
        <charset val="134"/>
      </rPr>
      <t>2</t>
    </r>
    <r>
      <rPr>
        <sz val="10"/>
        <rFont val="宋体"/>
        <charset val="134"/>
      </rPr>
      <t>号</t>
    </r>
    <r>
      <rPr>
        <sz val="10"/>
        <rFont val="Times New Roman"/>
        <charset val="134"/>
      </rPr>
      <t>11.7</t>
    </r>
    <r>
      <rPr>
        <sz val="10"/>
        <rFont val="宋体"/>
        <charset val="134"/>
      </rPr>
      <t>千瓦分布式光伏发电项目</t>
    </r>
  </si>
  <si>
    <t>梅荣江</t>
  </si>
  <si>
    <r>
      <rPr>
        <sz val="10"/>
        <rFont val="宋体"/>
        <charset val="134"/>
      </rPr>
      <t>梅荣江龙江镇新华西村民委员会三基路</t>
    </r>
    <r>
      <rPr>
        <sz val="10"/>
        <rFont val="Times New Roman"/>
        <charset val="134"/>
      </rPr>
      <t>22</t>
    </r>
    <r>
      <rPr>
        <sz val="10"/>
        <rFont val="宋体"/>
        <charset val="134"/>
      </rPr>
      <t>号</t>
    </r>
    <r>
      <rPr>
        <sz val="10"/>
        <rFont val="Times New Roman"/>
        <charset val="134"/>
      </rPr>
      <t>16.2</t>
    </r>
    <r>
      <rPr>
        <sz val="10"/>
        <rFont val="宋体"/>
        <charset val="134"/>
      </rPr>
      <t>千瓦分布式光伏发电项目</t>
    </r>
  </si>
  <si>
    <r>
      <rPr>
        <sz val="10"/>
        <rFont val="宋体"/>
        <charset val="134"/>
      </rPr>
      <t>邓丽娟龙江镇新华西村委会西河大路西街西巷</t>
    </r>
    <r>
      <rPr>
        <sz val="10"/>
        <rFont val="Times New Roman"/>
        <charset val="134"/>
      </rPr>
      <t>1</t>
    </r>
    <r>
      <rPr>
        <sz val="10"/>
        <rFont val="宋体"/>
        <charset val="134"/>
      </rPr>
      <t>号</t>
    </r>
    <r>
      <rPr>
        <sz val="10"/>
        <rFont val="Times New Roman"/>
        <charset val="134"/>
      </rPr>
      <t>10.73</t>
    </r>
    <r>
      <rPr>
        <sz val="10"/>
        <rFont val="宋体"/>
        <charset val="134"/>
      </rPr>
      <t>千瓦分布式光伏发电项目</t>
    </r>
  </si>
  <si>
    <t>关善庆</t>
  </si>
  <si>
    <r>
      <rPr>
        <sz val="10"/>
        <rFont val="宋体"/>
        <charset val="134"/>
      </rPr>
      <t>关善庆佛山市顺德区北滘镇黄龙村委会黄涌西路澜石坊</t>
    </r>
    <r>
      <rPr>
        <sz val="10"/>
        <rFont val="Times New Roman"/>
        <charset val="134"/>
      </rPr>
      <t>25</t>
    </r>
    <r>
      <rPr>
        <sz val="10"/>
        <rFont val="宋体"/>
        <charset val="134"/>
      </rPr>
      <t>号</t>
    </r>
    <r>
      <rPr>
        <sz val="10"/>
        <rFont val="Times New Roman"/>
        <charset val="134"/>
      </rPr>
      <t>11.6</t>
    </r>
    <r>
      <rPr>
        <sz val="10"/>
        <rFont val="宋体"/>
        <charset val="134"/>
      </rPr>
      <t>千瓦分布式光伏发电项目</t>
    </r>
  </si>
  <si>
    <t>蔡永康</t>
  </si>
  <si>
    <r>
      <rPr>
        <sz val="10"/>
        <rFont val="宋体"/>
        <charset val="134"/>
      </rPr>
      <t>蔡永康龙江镇世埠村委会上涌路</t>
    </r>
    <r>
      <rPr>
        <sz val="10"/>
        <rFont val="Times New Roman"/>
        <charset val="134"/>
      </rPr>
      <t>21</t>
    </r>
    <r>
      <rPr>
        <sz val="10"/>
        <rFont val="宋体"/>
        <charset val="134"/>
      </rPr>
      <t>号</t>
    </r>
    <r>
      <rPr>
        <sz val="10"/>
        <rFont val="Times New Roman"/>
        <charset val="134"/>
      </rPr>
      <t>19.04</t>
    </r>
    <r>
      <rPr>
        <sz val="10"/>
        <rFont val="宋体"/>
        <charset val="134"/>
      </rPr>
      <t>千瓦分布式光伏发电项目</t>
    </r>
  </si>
  <si>
    <t>何桂祥</t>
  </si>
  <si>
    <r>
      <rPr>
        <sz val="10"/>
        <rFont val="宋体"/>
        <charset val="134"/>
      </rPr>
      <t>何桂祥北滘镇林头下涌接源西街六巷</t>
    </r>
    <r>
      <rPr>
        <sz val="10"/>
        <rFont val="Times New Roman"/>
        <charset val="134"/>
      </rPr>
      <t>25</t>
    </r>
    <r>
      <rPr>
        <sz val="10"/>
        <rFont val="宋体"/>
        <charset val="134"/>
      </rPr>
      <t>号</t>
    </r>
    <r>
      <rPr>
        <sz val="10"/>
        <rFont val="Times New Roman"/>
        <charset val="134"/>
      </rPr>
      <t>17.98</t>
    </r>
    <r>
      <rPr>
        <sz val="10"/>
        <rFont val="宋体"/>
        <charset val="134"/>
      </rPr>
      <t>千瓦分布式光伏发电项目</t>
    </r>
  </si>
  <si>
    <t>黄炳洪</t>
  </si>
  <si>
    <r>
      <rPr>
        <sz val="10"/>
        <rFont val="宋体"/>
        <charset val="134"/>
      </rPr>
      <t>黄炳洪龙江镇新华西村委会山利街</t>
    </r>
    <r>
      <rPr>
        <sz val="10"/>
        <rFont val="Times New Roman"/>
        <charset val="134"/>
      </rPr>
      <t>7</t>
    </r>
    <r>
      <rPr>
        <sz val="10"/>
        <rFont val="宋体"/>
        <charset val="134"/>
      </rPr>
      <t>号</t>
    </r>
    <r>
      <rPr>
        <sz val="10"/>
        <rFont val="Times New Roman"/>
        <charset val="134"/>
      </rPr>
      <t>7.28</t>
    </r>
    <r>
      <rPr>
        <sz val="10"/>
        <rFont val="宋体"/>
        <charset val="134"/>
      </rPr>
      <t>千瓦分布式光伏发电项目</t>
    </r>
  </si>
  <si>
    <t>周达朋</t>
  </si>
  <si>
    <r>
      <rPr>
        <sz val="10"/>
        <rFont val="宋体"/>
        <charset val="134"/>
      </rPr>
      <t>周达朋北滘镇北滘居委会居仁路</t>
    </r>
    <r>
      <rPr>
        <sz val="10"/>
        <rFont val="Times New Roman"/>
        <charset val="134"/>
      </rPr>
      <t>6</t>
    </r>
    <r>
      <rPr>
        <sz val="10"/>
        <rFont val="宋体"/>
        <charset val="134"/>
      </rPr>
      <t>号</t>
    </r>
    <r>
      <rPr>
        <sz val="10"/>
        <rFont val="Times New Roman"/>
        <charset val="134"/>
      </rPr>
      <t>15.6</t>
    </r>
    <r>
      <rPr>
        <sz val="10"/>
        <rFont val="宋体"/>
        <charset val="134"/>
      </rPr>
      <t>千瓦分布式光伏发电项目</t>
    </r>
  </si>
  <si>
    <t>方金彩</t>
  </si>
  <si>
    <r>
      <rPr>
        <sz val="10"/>
        <rFont val="宋体"/>
        <charset val="134"/>
      </rPr>
      <t>方金彩广东省佛山市顺德区乐从镇大闸村华湖东三街</t>
    </r>
    <r>
      <rPr>
        <sz val="10"/>
        <rFont val="Times New Roman"/>
        <charset val="134"/>
      </rPr>
      <t>5</t>
    </r>
    <r>
      <rPr>
        <sz val="10"/>
        <rFont val="宋体"/>
        <charset val="134"/>
      </rPr>
      <t>号</t>
    </r>
    <r>
      <rPr>
        <sz val="10"/>
        <rFont val="Times New Roman"/>
        <charset val="134"/>
      </rPr>
      <t>19.6</t>
    </r>
    <r>
      <rPr>
        <sz val="10"/>
        <rFont val="宋体"/>
        <charset val="134"/>
      </rPr>
      <t>千瓦分布式光伏发电项目</t>
    </r>
  </si>
  <si>
    <t>廖福全</t>
  </si>
  <si>
    <r>
      <rPr>
        <sz val="10"/>
        <rFont val="宋体"/>
        <charset val="134"/>
      </rPr>
      <t>廖福全龙江镇万安村委会新村</t>
    </r>
    <r>
      <rPr>
        <sz val="10"/>
        <rFont val="Times New Roman"/>
        <charset val="134"/>
      </rPr>
      <t>3</t>
    </r>
    <r>
      <rPr>
        <sz val="10"/>
        <rFont val="宋体"/>
        <charset val="134"/>
      </rPr>
      <t>号</t>
    </r>
    <r>
      <rPr>
        <sz val="10"/>
        <rFont val="Times New Roman"/>
        <charset val="134"/>
      </rPr>
      <t>5</t>
    </r>
    <r>
      <rPr>
        <sz val="10"/>
        <rFont val="宋体"/>
        <charset val="134"/>
      </rPr>
      <t>千瓦分布式光伏发电项目</t>
    </r>
  </si>
  <si>
    <t>左拱辉</t>
  </si>
  <si>
    <r>
      <rPr>
        <sz val="10"/>
        <rFont val="宋体"/>
        <charset val="134"/>
      </rPr>
      <t>左拱辉龙江镇东海村委会升平路</t>
    </r>
    <r>
      <rPr>
        <sz val="10"/>
        <rFont val="Times New Roman"/>
        <charset val="134"/>
      </rPr>
      <t>9</t>
    </r>
    <r>
      <rPr>
        <sz val="10"/>
        <rFont val="宋体"/>
        <charset val="134"/>
      </rPr>
      <t>号</t>
    </r>
    <r>
      <rPr>
        <sz val="10"/>
        <rFont val="Times New Roman"/>
        <charset val="134"/>
      </rPr>
      <t>15.05</t>
    </r>
    <r>
      <rPr>
        <sz val="10"/>
        <rFont val="宋体"/>
        <charset val="134"/>
      </rPr>
      <t>千瓦分布式光伏发电项目</t>
    </r>
  </si>
  <si>
    <t>郭冠文</t>
  </si>
  <si>
    <r>
      <rPr>
        <sz val="10"/>
        <rFont val="宋体"/>
        <charset val="134"/>
      </rPr>
      <t>郭冠文龙江镇集北村委会北埠一街四巷</t>
    </r>
    <r>
      <rPr>
        <sz val="10"/>
        <rFont val="Times New Roman"/>
        <charset val="134"/>
      </rPr>
      <t>6</t>
    </r>
    <r>
      <rPr>
        <sz val="10"/>
        <rFont val="宋体"/>
        <charset val="134"/>
      </rPr>
      <t>号</t>
    </r>
    <r>
      <rPr>
        <sz val="10"/>
        <rFont val="Times New Roman"/>
        <charset val="134"/>
      </rPr>
      <t>11.89</t>
    </r>
    <r>
      <rPr>
        <sz val="10"/>
        <rFont val="宋体"/>
        <charset val="134"/>
      </rPr>
      <t>千瓦分布式光伏发电项目</t>
    </r>
  </si>
  <si>
    <t>周后明</t>
  </si>
  <si>
    <r>
      <rPr>
        <sz val="10"/>
        <rFont val="宋体"/>
        <charset val="134"/>
      </rPr>
      <t>周后明佛山市顺德区杏坛镇路涌村委会朝龙大街</t>
    </r>
    <r>
      <rPr>
        <sz val="10"/>
        <rFont val="Times New Roman"/>
        <charset val="134"/>
      </rPr>
      <t>2</t>
    </r>
    <r>
      <rPr>
        <sz val="10"/>
        <rFont val="宋体"/>
        <charset val="134"/>
      </rPr>
      <t>号</t>
    </r>
    <r>
      <rPr>
        <sz val="10"/>
        <rFont val="Times New Roman"/>
        <charset val="134"/>
      </rPr>
      <t>7.2</t>
    </r>
    <r>
      <rPr>
        <sz val="10"/>
        <rFont val="宋体"/>
        <charset val="134"/>
      </rPr>
      <t>千瓦分布式光伏发电项目</t>
    </r>
  </si>
  <si>
    <t>邓莘昌</t>
  </si>
  <si>
    <r>
      <rPr>
        <sz val="10"/>
        <rFont val="宋体"/>
        <charset val="134"/>
      </rPr>
      <t>邓莘昌北滘居委会居宁北路居宁六街</t>
    </r>
    <r>
      <rPr>
        <sz val="10"/>
        <rFont val="Times New Roman"/>
        <charset val="134"/>
      </rPr>
      <t>17</t>
    </r>
    <r>
      <rPr>
        <sz val="10"/>
        <rFont val="宋体"/>
        <charset val="134"/>
      </rPr>
      <t>号</t>
    </r>
    <r>
      <rPr>
        <sz val="10"/>
        <rFont val="Times New Roman"/>
        <charset val="134"/>
      </rPr>
      <t>9.9</t>
    </r>
    <r>
      <rPr>
        <sz val="10"/>
        <rFont val="宋体"/>
        <charset val="134"/>
      </rPr>
      <t>千瓦分布式光伏发电项目</t>
    </r>
  </si>
  <si>
    <t>刘秋基</t>
  </si>
  <si>
    <r>
      <rPr>
        <sz val="10"/>
        <rFont val="宋体"/>
        <charset val="134"/>
      </rPr>
      <t>刘秋基龙江镇世埠居委会长路直街靴嘴巷横丫巷</t>
    </r>
    <r>
      <rPr>
        <sz val="10"/>
        <rFont val="Times New Roman"/>
        <charset val="134"/>
      </rPr>
      <t>7</t>
    </r>
    <r>
      <rPr>
        <sz val="10"/>
        <rFont val="宋体"/>
        <charset val="134"/>
      </rPr>
      <t>号</t>
    </r>
    <r>
      <rPr>
        <sz val="10"/>
        <rFont val="Times New Roman"/>
        <charset val="134"/>
      </rPr>
      <t>24</t>
    </r>
    <r>
      <rPr>
        <sz val="10"/>
        <rFont val="宋体"/>
        <charset val="134"/>
      </rPr>
      <t>千瓦分布式光伏发电项目</t>
    </r>
  </si>
  <si>
    <t>李娟欢</t>
  </si>
  <si>
    <r>
      <rPr>
        <sz val="10"/>
        <rFont val="宋体"/>
        <charset val="134"/>
      </rPr>
      <t>李娟欢龙江镇万安村委会万安市场路二巷</t>
    </r>
    <r>
      <rPr>
        <sz val="10"/>
        <rFont val="Times New Roman"/>
        <charset val="134"/>
      </rPr>
      <t>6</t>
    </r>
    <r>
      <rPr>
        <sz val="10"/>
        <rFont val="宋体"/>
        <charset val="134"/>
      </rPr>
      <t>号</t>
    </r>
    <r>
      <rPr>
        <sz val="10"/>
        <rFont val="Times New Roman"/>
        <charset val="134"/>
      </rPr>
      <t>11.2</t>
    </r>
    <r>
      <rPr>
        <sz val="10"/>
        <rFont val="宋体"/>
        <charset val="134"/>
      </rPr>
      <t>千瓦分布式光伏发电项目</t>
    </r>
  </si>
  <si>
    <r>
      <rPr>
        <sz val="10"/>
        <rFont val="宋体"/>
        <charset val="134"/>
      </rPr>
      <t>梁海健北滘镇黄龙村委会黄涌穗丰大街三巷</t>
    </r>
    <r>
      <rPr>
        <sz val="10"/>
        <rFont val="Times New Roman"/>
        <charset val="134"/>
      </rPr>
      <t>11</t>
    </r>
    <r>
      <rPr>
        <sz val="10"/>
        <rFont val="宋体"/>
        <charset val="134"/>
      </rPr>
      <t>号</t>
    </r>
    <r>
      <rPr>
        <sz val="10"/>
        <rFont val="Times New Roman"/>
        <charset val="134"/>
      </rPr>
      <t>13.05</t>
    </r>
    <r>
      <rPr>
        <sz val="10"/>
        <rFont val="宋体"/>
        <charset val="134"/>
      </rPr>
      <t>千瓦分布式光伏发电项目</t>
    </r>
  </si>
  <si>
    <t>梁德华</t>
  </si>
  <si>
    <r>
      <rPr>
        <sz val="10"/>
        <rFont val="宋体"/>
        <charset val="134"/>
      </rPr>
      <t>梁德华佛山市顺德区杏坛镇高赞村委会高桂南三路</t>
    </r>
    <r>
      <rPr>
        <sz val="10"/>
        <rFont val="Times New Roman"/>
        <charset val="134"/>
      </rPr>
      <t>2</t>
    </r>
    <r>
      <rPr>
        <sz val="10"/>
        <rFont val="宋体"/>
        <charset val="134"/>
      </rPr>
      <t>号</t>
    </r>
    <r>
      <rPr>
        <sz val="10"/>
        <rFont val="Times New Roman"/>
        <charset val="134"/>
      </rPr>
      <t>17</t>
    </r>
    <r>
      <rPr>
        <sz val="10"/>
        <rFont val="宋体"/>
        <charset val="134"/>
      </rPr>
      <t>千瓦分布式光伏发电项目</t>
    </r>
  </si>
  <si>
    <t>林森</t>
  </si>
  <si>
    <r>
      <rPr>
        <sz val="10"/>
        <rFont val="宋体"/>
        <charset val="134"/>
      </rPr>
      <t>林森龙江镇左滩村委会台中街</t>
    </r>
    <r>
      <rPr>
        <sz val="10"/>
        <rFont val="Times New Roman"/>
        <charset val="134"/>
      </rPr>
      <t>3</t>
    </r>
    <r>
      <rPr>
        <sz val="10"/>
        <rFont val="宋体"/>
        <charset val="134"/>
      </rPr>
      <t>号</t>
    </r>
    <r>
      <rPr>
        <sz val="10"/>
        <rFont val="Times New Roman"/>
        <charset val="134"/>
      </rPr>
      <t>6</t>
    </r>
    <r>
      <rPr>
        <sz val="10"/>
        <rFont val="宋体"/>
        <charset val="134"/>
      </rPr>
      <t>千瓦分布式光伏发电项目</t>
    </r>
  </si>
  <si>
    <t>刘伟基</t>
  </si>
  <si>
    <r>
      <rPr>
        <sz val="10"/>
        <rFont val="宋体"/>
        <charset val="134"/>
      </rPr>
      <t>刘伟基广东省佛山市顺德区乐从镇腾冲社区居民委员会村东隔涌街三巷</t>
    </r>
    <r>
      <rPr>
        <sz val="10"/>
        <rFont val="Times New Roman"/>
        <charset val="134"/>
      </rPr>
      <t>2</t>
    </r>
    <r>
      <rPr>
        <sz val="10"/>
        <rFont val="宋体"/>
        <charset val="134"/>
      </rPr>
      <t>号</t>
    </r>
    <r>
      <rPr>
        <sz val="10"/>
        <rFont val="Times New Roman"/>
        <charset val="134"/>
      </rPr>
      <t>9.54</t>
    </r>
    <r>
      <rPr>
        <sz val="10"/>
        <rFont val="宋体"/>
        <charset val="134"/>
      </rPr>
      <t>千瓦分布式光伏发电项目</t>
    </r>
  </si>
  <si>
    <t>潘彩定</t>
  </si>
  <si>
    <r>
      <rPr>
        <sz val="10"/>
        <rFont val="宋体"/>
        <charset val="134"/>
      </rPr>
      <t>潘彩定广东省佛山市顺德区乐从镇沙滘居委会东区新屋街一巷</t>
    </r>
    <r>
      <rPr>
        <sz val="10"/>
        <rFont val="Times New Roman"/>
        <charset val="134"/>
      </rPr>
      <t>2</t>
    </r>
    <r>
      <rPr>
        <sz val="10"/>
        <rFont val="宋体"/>
        <charset val="134"/>
      </rPr>
      <t>号</t>
    </r>
    <r>
      <rPr>
        <sz val="10"/>
        <rFont val="Times New Roman"/>
        <charset val="134"/>
      </rPr>
      <t>11.02</t>
    </r>
    <r>
      <rPr>
        <sz val="10"/>
        <rFont val="宋体"/>
        <charset val="134"/>
      </rPr>
      <t>千瓦分布式光伏发电项目</t>
    </r>
  </si>
  <si>
    <t>林金玉</t>
  </si>
  <si>
    <r>
      <rPr>
        <sz val="10"/>
        <rFont val="宋体"/>
        <charset val="134"/>
      </rPr>
      <t>林金玉北滘镇槎涌大埠路大埠宅园二巷</t>
    </r>
    <r>
      <rPr>
        <sz val="10"/>
        <rFont val="Times New Roman"/>
        <charset val="134"/>
      </rPr>
      <t>1</t>
    </r>
    <r>
      <rPr>
        <sz val="10"/>
        <rFont val="宋体"/>
        <charset val="134"/>
      </rPr>
      <t>号</t>
    </r>
    <r>
      <rPr>
        <sz val="10"/>
        <rFont val="Times New Roman"/>
        <charset val="134"/>
      </rPr>
      <t>11.2</t>
    </r>
    <r>
      <rPr>
        <sz val="10"/>
        <rFont val="宋体"/>
        <charset val="134"/>
      </rPr>
      <t>千瓦分布式光伏发电项目</t>
    </r>
  </si>
  <si>
    <t>钟淑英</t>
  </si>
  <si>
    <r>
      <rPr>
        <sz val="10"/>
        <rFont val="宋体"/>
        <charset val="134"/>
      </rPr>
      <t>钟淑英北滘镇西海村西海大道北七路</t>
    </r>
    <r>
      <rPr>
        <sz val="10"/>
        <rFont val="Times New Roman"/>
        <charset val="134"/>
      </rPr>
      <t>2</t>
    </r>
    <r>
      <rPr>
        <sz val="10"/>
        <rFont val="宋体"/>
        <charset val="134"/>
      </rPr>
      <t>号</t>
    </r>
    <r>
      <rPr>
        <sz val="10"/>
        <rFont val="Times New Roman"/>
        <charset val="134"/>
      </rPr>
      <t>10.08</t>
    </r>
    <r>
      <rPr>
        <sz val="10"/>
        <rFont val="宋体"/>
        <charset val="134"/>
      </rPr>
      <t>千瓦分布式光伏发电项目</t>
    </r>
  </si>
  <si>
    <t>黄满明</t>
  </si>
  <si>
    <r>
      <rPr>
        <sz val="10"/>
        <rFont val="宋体"/>
        <charset val="134"/>
      </rPr>
      <t>黄满明龙江镇官田村委会见龙一巷</t>
    </r>
    <r>
      <rPr>
        <sz val="10"/>
        <rFont val="Times New Roman"/>
        <charset val="134"/>
      </rPr>
      <t>34</t>
    </r>
    <r>
      <rPr>
        <sz val="10"/>
        <rFont val="宋体"/>
        <charset val="134"/>
      </rPr>
      <t>号</t>
    </r>
    <r>
      <rPr>
        <sz val="10"/>
        <rFont val="Times New Roman"/>
        <charset val="134"/>
      </rPr>
      <t>12</t>
    </r>
    <r>
      <rPr>
        <sz val="10"/>
        <rFont val="宋体"/>
        <charset val="134"/>
      </rPr>
      <t>千瓦分布式光伏发电项目</t>
    </r>
  </si>
  <si>
    <t>廖剑娣</t>
  </si>
  <si>
    <r>
      <rPr>
        <sz val="10"/>
        <rFont val="宋体"/>
        <charset val="134"/>
      </rPr>
      <t>廖剑娣龙江镇万安村委会东升三街</t>
    </r>
    <r>
      <rPr>
        <sz val="10"/>
        <rFont val="Times New Roman"/>
        <charset val="134"/>
      </rPr>
      <t>3</t>
    </r>
    <r>
      <rPr>
        <sz val="10"/>
        <rFont val="宋体"/>
        <charset val="134"/>
      </rPr>
      <t>号</t>
    </r>
    <r>
      <rPr>
        <sz val="10"/>
        <rFont val="Times New Roman"/>
        <charset val="134"/>
      </rPr>
      <t>10.08</t>
    </r>
    <r>
      <rPr>
        <sz val="10"/>
        <rFont val="宋体"/>
        <charset val="134"/>
      </rPr>
      <t>千瓦分布式光伏发电项目</t>
    </r>
  </si>
  <si>
    <t>李明浩</t>
  </si>
  <si>
    <r>
      <rPr>
        <sz val="10"/>
        <rFont val="宋体"/>
        <charset val="134"/>
      </rPr>
      <t>李明浩广东省佛山市顺德区北滘镇蒂村村委会卢江中街</t>
    </r>
    <r>
      <rPr>
        <sz val="10"/>
        <rFont val="Times New Roman"/>
        <charset val="134"/>
      </rPr>
      <t>16</t>
    </r>
    <r>
      <rPr>
        <sz val="10"/>
        <rFont val="宋体"/>
        <charset val="134"/>
      </rPr>
      <t>号</t>
    </r>
    <r>
      <rPr>
        <sz val="10"/>
        <rFont val="Times New Roman"/>
        <charset val="134"/>
      </rPr>
      <t>10</t>
    </r>
    <r>
      <rPr>
        <sz val="10"/>
        <rFont val="宋体"/>
        <charset val="134"/>
      </rPr>
      <t>千瓦分布式光伏发电项目</t>
    </r>
  </si>
  <si>
    <t>陈铭桂</t>
  </si>
  <si>
    <r>
      <rPr>
        <sz val="10"/>
        <rFont val="宋体"/>
        <charset val="134"/>
      </rPr>
      <t>陈铭桂广东省佛山市顺德区乐从镇新隆村委会花园中路</t>
    </r>
    <r>
      <rPr>
        <sz val="10"/>
        <rFont val="Times New Roman"/>
        <charset val="134"/>
      </rPr>
      <t>11</t>
    </r>
    <r>
      <rPr>
        <sz val="10"/>
        <rFont val="宋体"/>
        <charset val="134"/>
      </rPr>
      <t>号</t>
    </r>
    <r>
      <rPr>
        <sz val="10"/>
        <rFont val="Times New Roman"/>
        <charset val="134"/>
      </rPr>
      <t>9</t>
    </r>
    <r>
      <rPr>
        <sz val="10"/>
        <rFont val="宋体"/>
        <charset val="134"/>
      </rPr>
      <t>千瓦分布式光伏发电项目</t>
    </r>
  </si>
  <si>
    <t>梅胜辉</t>
  </si>
  <si>
    <r>
      <rPr>
        <sz val="10"/>
        <rFont val="宋体"/>
        <charset val="134"/>
      </rPr>
      <t>梅胜辉龙江镇陈涌社区居民委员会镇南路新湾街四巷</t>
    </r>
    <r>
      <rPr>
        <sz val="10"/>
        <rFont val="Times New Roman"/>
        <charset val="134"/>
      </rPr>
      <t>3</t>
    </r>
    <r>
      <rPr>
        <sz val="10"/>
        <rFont val="宋体"/>
        <charset val="134"/>
      </rPr>
      <t>号</t>
    </r>
    <r>
      <rPr>
        <sz val="10"/>
        <rFont val="Times New Roman"/>
        <charset val="134"/>
      </rPr>
      <t>14.7</t>
    </r>
    <r>
      <rPr>
        <sz val="10"/>
        <rFont val="宋体"/>
        <charset val="134"/>
      </rPr>
      <t>千瓦分布式光伏发电项目</t>
    </r>
  </si>
  <si>
    <t>郭金垣</t>
  </si>
  <si>
    <r>
      <rPr>
        <sz val="10"/>
        <rFont val="宋体"/>
        <charset val="134"/>
      </rPr>
      <t>郭金垣顺德区伦教鸡洲村委会八村大街通乡园巷</t>
    </r>
    <r>
      <rPr>
        <sz val="10"/>
        <rFont val="Times New Roman"/>
        <charset val="134"/>
      </rPr>
      <t>15</t>
    </r>
    <r>
      <rPr>
        <sz val="10"/>
        <rFont val="宋体"/>
        <charset val="134"/>
      </rPr>
      <t>号</t>
    </r>
    <r>
      <rPr>
        <sz val="10"/>
        <rFont val="Times New Roman"/>
        <charset val="134"/>
      </rPr>
      <t>3.08</t>
    </r>
    <r>
      <rPr>
        <sz val="10"/>
        <rFont val="宋体"/>
        <charset val="134"/>
      </rPr>
      <t>千瓦分布式光伏发电项目</t>
    </r>
  </si>
  <si>
    <t>苏显权</t>
  </si>
  <si>
    <r>
      <rPr>
        <sz val="10"/>
        <rFont val="宋体"/>
        <charset val="134"/>
      </rPr>
      <t>苏显权广东省佛山市顺德区均安镇星槎村委会横围大路</t>
    </r>
    <r>
      <rPr>
        <sz val="10"/>
        <rFont val="Times New Roman"/>
        <charset val="134"/>
      </rPr>
      <t>3</t>
    </r>
    <r>
      <rPr>
        <sz val="10"/>
        <rFont val="宋体"/>
        <charset val="134"/>
      </rPr>
      <t>号</t>
    </r>
    <r>
      <rPr>
        <sz val="10"/>
        <rFont val="Times New Roman"/>
        <charset val="134"/>
      </rPr>
      <t>10.08</t>
    </r>
    <r>
      <rPr>
        <sz val="10"/>
        <rFont val="宋体"/>
        <charset val="134"/>
      </rPr>
      <t>千瓦分布式光伏发电项目</t>
    </r>
  </si>
  <si>
    <r>
      <rPr>
        <sz val="10"/>
        <rFont val="宋体"/>
        <charset val="134"/>
      </rPr>
      <t>黄玉珍广东省佛山市顺德区大良街道办事处苏岗社区居民委员会苏岗新村一巷</t>
    </r>
    <r>
      <rPr>
        <sz val="10"/>
        <rFont val="Times New Roman"/>
        <charset val="134"/>
      </rPr>
      <t>3</t>
    </r>
    <r>
      <rPr>
        <sz val="10"/>
        <rFont val="宋体"/>
        <charset val="134"/>
      </rPr>
      <t>号</t>
    </r>
    <r>
      <rPr>
        <sz val="10"/>
        <rFont val="Times New Roman"/>
        <charset val="134"/>
      </rPr>
      <t>21.03</t>
    </r>
    <r>
      <rPr>
        <sz val="10"/>
        <rFont val="宋体"/>
        <charset val="134"/>
      </rPr>
      <t>千瓦分布式光伏发电项目</t>
    </r>
  </si>
  <si>
    <t>李勇</t>
  </si>
  <si>
    <r>
      <rPr>
        <sz val="10"/>
        <rFont val="宋体"/>
        <charset val="134"/>
      </rPr>
      <t>李勇均安镇均安社区居民委员会新安二街一巷</t>
    </r>
    <r>
      <rPr>
        <sz val="10"/>
        <rFont val="Times New Roman"/>
        <charset val="134"/>
      </rPr>
      <t>5</t>
    </r>
    <r>
      <rPr>
        <sz val="10"/>
        <rFont val="宋体"/>
        <charset val="134"/>
      </rPr>
      <t>号</t>
    </r>
    <r>
      <rPr>
        <sz val="10"/>
        <rFont val="Times New Roman"/>
        <charset val="134"/>
      </rPr>
      <t>14.16</t>
    </r>
    <r>
      <rPr>
        <sz val="10"/>
        <rFont val="宋体"/>
        <charset val="134"/>
      </rPr>
      <t>千瓦分布式光伏发电项目</t>
    </r>
  </si>
  <si>
    <r>
      <rPr>
        <sz val="10"/>
        <rFont val="宋体"/>
        <charset val="134"/>
      </rPr>
      <t>梁杰祥龙江镇龙江社区居民委员会丰华花苑丰华花苑二期</t>
    </r>
    <r>
      <rPr>
        <sz val="10"/>
        <rFont val="Times New Roman"/>
        <charset val="134"/>
      </rPr>
      <t>C17</t>
    </r>
    <r>
      <rPr>
        <sz val="10"/>
        <rFont val="宋体"/>
        <charset val="134"/>
      </rPr>
      <t>号</t>
    </r>
    <r>
      <rPr>
        <sz val="10"/>
        <rFont val="Times New Roman"/>
        <charset val="134"/>
      </rPr>
      <t>14.7</t>
    </r>
    <r>
      <rPr>
        <sz val="10"/>
        <rFont val="宋体"/>
        <charset val="134"/>
      </rPr>
      <t>千瓦分布式光伏发电项目</t>
    </r>
  </si>
  <si>
    <t>乐辉</t>
  </si>
  <si>
    <r>
      <rPr>
        <sz val="10"/>
        <rFont val="宋体"/>
        <charset val="134"/>
      </rPr>
      <t>乐辉广东省佛山市顺德区大良金榜龙秀路</t>
    </r>
    <r>
      <rPr>
        <sz val="10"/>
        <rFont val="Times New Roman"/>
        <charset val="134"/>
      </rPr>
      <t>6</t>
    </r>
    <r>
      <rPr>
        <sz val="10"/>
        <rFont val="宋体"/>
        <charset val="134"/>
      </rPr>
      <t>巷</t>
    </r>
    <r>
      <rPr>
        <sz val="10"/>
        <rFont val="Times New Roman"/>
        <charset val="134"/>
      </rPr>
      <t>4</t>
    </r>
    <r>
      <rPr>
        <sz val="10"/>
        <rFont val="宋体"/>
        <charset val="134"/>
      </rPr>
      <t>号</t>
    </r>
    <r>
      <rPr>
        <sz val="10"/>
        <rFont val="Times New Roman"/>
        <charset val="134"/>
      </rPr>
      <t>16.2</t>
    </r>
    <r>
      <rPr>
        <sz val="10"/>
        <rFont val="宋体"/>
        <charset val="134"/>
      </rPr>
      <t>千瓦分布式光伏发电项目</t>
    </r>
  </si>
  <si>
    <t>周志忠</t>
  </si>
  <si>
    <r>
      <rPr>
        <sz val="10"/>
        <rFont val="宋体"/>
        <charset val="134"/>
      </rPr>
      <t>周志忠顺德区伦教街道荔村东街路新基街</t>
    </r>
    <r>
      <rPr>
        <sz val="10"/>
        <rFont val="Times New Roman"/>
        <charset val="134"/>
      </rPr>
      <t>28</t>
    </r>
    <r>
      <rPr>
        <sz val="10"/>
        <rFont val="宋体"/>
        <charset val="134"/>
      </rPr>
      <t>号</t>
    </r>
    <r>
      <rPr>
        <sz val="10"/>
        <rFont val="Times New Roman"/>
        <charset val="134"/>
      </rPr>
      <t>4.1</t>
    </r>
    <r>
      <rPr>
        <sz val="10"/>
        <rFont val="宋体"/>
        <charset val="134"/>
      </rPr>
      <t>千瓦分布式光伏发电项目</t>
    </r>
  </si>
  <si>
    <t>黄文驹</t>
  </si>
  <si>
    <r>
      <rPr>
        <sz val="10"/>
        <rFont val="宋体"/>
        <charset val="134"/>
      </rPr>
      <t>黄文驹龙江镇世埠社区居民委员会沙田大街龙见里</t>
    </r>
    <r>
      <rPr>
        <sz val="10"/>
        <rFont val="Times New Roman"/>
        <charset val="134"/>
      </rPr>
      <t>3</t>
    </r>
    <r>
      <rPr>
        <sz val="10"/>
        <rFont val="宋体"/>
        <charset val="134"/>
      </rPr>
      <t>号</t>
    </r>
    <r>
      <rPr>
        <sz val="10"/>
        <rFont val="Times New Roman"/>
        <charset val="134"/>
      </rPr>
      <t>15.9</t>
    </r>
    <r>
      <rPr>
        <sz val="10"/>
        <rFont val="宋体"/>
        <charset val="134"/>
      </rPr>
      <t>千瓦分布式光伏发电项目</t>
    </r>
  </si>
  <si>
    <t>司徒翠华</t>
  </si>
  <si>
    <r>
      <rPr>
        <sz val="10"/>
        <rFont val="宋体"/>
        <charset val="134"/>
      </rPr>
      <t>司徒翠华龙江镇新华西村委会新龙中心大道</t>
    </r>
    <r>
      <rPr>
        <sz val="10"/>
        <rFont val="Times New Roman"/>
        <charset val="134"/>
      </rPr>
      <t>12</t>
    </r>
    <r>
      <rPr>
        <sz val="10"/>
        <rFont val="宋体"/>
        <charset val="134"/>
      </rPr>
      <t>号</t>
    </r>
    <r>
      <rPr>
        <sz val="10"/>
        <rFont val="Times New Roman"/>
        <charset val="134"/>
      </rPr>
      <t>10.44</t>
    </r>
    <r>
      <rPr>
        <sz val="10"/>
        <rFont val="宋体"/>
        <charset val="134"/>
      </rPr>
      <t>千瓦分布式光伏发电项目</t>
    </r>
  </si>
  <si>
    <t>杜月娟</t>
  </si>
  <si>
    <r>
      <rPr>
        <sz val="10"/>
        <rFont val="宋体"/>
        <charset val="134"/>
      </rPr>
      <t>杜月娟佛山市顺德区容桂镇四基黄地基福安花苑</t>
    </r>
    <r>
      <rPr>
        <sz val="10"/>
        <rFont val="Times New Roman"/>
        <charset val="134"/>
      </rPr>
      <t>A18</t>
    </r>
    <r>
      <rPr>
        <sz val="10"/>
        <rFont val="宋体"/>
        <charset val="134"/>
      </rPr>
      <t>栋</t>
    </r>
    <r>
      <rPr>
        <sz val="10"/>
        <rFont val="Times New Roman"/>
        <charset val="134"/>
      </rPr>
      <t>10.6</t>
    </r>
    <r>
      <rPr>
        <sz val="10"/>
        <rFont val="宋体"/>
        <charset val="134"/>
      </rPr>
      <t>千瓦分布式光伏发电项目</t>
    </r>
  </si>
  <si>
    <t>郑永锋</t>
  </si>
  <si>
    <r>
      <rPr>
        <sz val="10"/>
        <rFont val="宋体"/>
        <charset val="134"/>
      </rPr>
      <t>郑永锋北滘镇林头居委会北村观音桥街</t>
    </r>
    <r>
      <rPr>
        <sz val="10"/>
        <rFont val="Times New Roman"/>
        <charset val="134"/>
      </rPr>
      <t>1</t>
    </r>
    <r>
      <rPr>
        <sz val="10"/>
        <rFont val="宋体"/>
        <charset val="134"/>
      </rPr>
      <t>号</t>
    </r>
    <r>
      <rPr>
        <sz val="10"/>
        <rFont val="Times New Roman"/>
        <charset val="134"/>
      </rPr>
      <t>9.28</t>
    </r>
    <r>
      <rPr>
        <sz val="10"/>
        <rFont val="宋体"/>
        <charset val="134"/>
      </rPr>
      <t>千瓦分布式光伏发电项目</t>
    </r>
  </si>
  <si>
    <t>马勇坚</t>
  </si>
  <si>
    <r>
      <rPr>
        <sz val="10"/>
        <rFont val="宋体"/>
        <charset val="134"/>
      </rPr>
      <t>马勇坚广东省佛山市顺德区乐从镇杨滘村委会一甲大巷</t>
    </r>
    <r>
      <rPr>
        <sz val="10"/>
        <rFont val="Times New Roman"/>
        <charset val="134"/>
      </rPr>
      <t>23</t>
    </r>
    <r>
      <rPr>
        <sz val="10"/>
        <rFont val="宋体"/>
        <charset val="134"/>
      </rPr>
      <t>号</t>
    </r>
    <r>
      <rPr>
        <sz val="10"/>
        <rFont val="Times New Roman"/>
        <charset val="134"/>
      </rPr>
      <t>12.96</t>
    </r>
    <r>
      <rPr>
        <sz val="10"/>
        <rFont val="宋体"/>
        <charset val="134"/>
      </rPr>
      <t>千瓦分布式光伏发电项目</t>
    </r>
  </si>
  <si>
    <t>胡国强</t>
  </si>
  <si>
    <r>
      <rPr>
        <sz val="10"/>
        <rFont val="宋体"/>
        <charset val="134"/>
      </rPr>
      <t>胡日行佛山市顺德区杏坛镇新联村蒲洲西路忠心巷</t>
    </r>
    <r>
      <rPr>
        <sz val="10"/>
        <rFont val="Times New Roman"/>
        <charset val="134"/>
      </rPr>
      <t>8</t>
    </r>
    <r>
      <rPr>
        <sz val="10"/>
        <rFont val="宋体"/>
        <charset val="134"/>
      </rPr>
      <t>号</t>
    </r>
    <r>
      <rPr>
        <sz val="10"/>
        <rFont val="Times New Roman"/>
        <charset val="134"/>
      </rPr>
      <t>9.18</t>
    </r>
    <r>
      <rPr>
        <sz val="10"/>
        <rFont val="宋体"/>
        <charset val="134"/>
      </rPr>
      <t>千瓦分布式光伏发电项目</t>
    </r>
  </si>
  <si>
    <t>梁加瑞</t>
  </si>
  <si>
    <r>
      <rPr>
        <sz val="10"/>
        <rFont val="宋体"/>
        <charset val="134"/>
      </rPr>
      <t>梁加瑞佛山市顺德区杏坛镇齐杏居委会河北七路北</t>
    </r>
    <r>
      <rPr>
        <sz val="10"/>
        <rFont val="Times New Roman"/>
        <charset val="134"/>
      </rPr>
      <t>7</t>
    </r>
    <r>
      <rPr>
        <sz val="10"/>
        <rFont val="宋体"/>
        <charset val="134"/>
      </rPr>
      <t>号</t>
    </r>
    <r>
      <rPr>
        <sz val="10"/>
        <rFont val="Times New Roman"/>
        <charset val="134"/>
      </rPr>
      <t>16.96</t>
    </r>
    <r>
      <rPr>
        <sz val="10"/>
        <rFont val="宋体"/>
        <charset val="134"/>
      </rPr>
      <t>千瓦分布式光伏发电项目</t>
    </r>
  </si>
  <si>
    <t>何子满</t>
  </si>
  <si>
    <r>
      <rPr>
        <sz val="10"/>
        <rFont val="宋体"/>
        <charset val="134"/>
      </rPr>
      <t>何子满佛山市顺德区陈村镇潭洲村委会六房大街七巷</t>
    </r>
    <r>
      <rPr>
        <sz val="10"/>
        <rFont val="Times New Roman"/>
        <charset val="134"/>
      </rPr>
      <t>5</t>
    </r>
    <r>
      <rPr>
        <sz val="10"/>
        <rFont val="宋体"/>
        <charset val="134"/>
      </rPr>
      <t>号</t>
    </r>
    <r>
      <rPr>
        <sz val="10"/>
        <rFont val="Times New Roman"/>
        <charset val="134"/>
      </rPr>
      <t>15.12</t>
    </r>
    <r>
      <rPr>
        <sz val="10"/>
        <rFont val="宋体"/>
        <charset val="134"/>
      </rPr>
      <t>千瓦分布式光伏发电项目</t>
    </r>
  </si>
  <si>
    <t>周有纯</t>
  </si>
  <si>
    <r>
      <rPr>
        <sz val="10"/>
        <rFont val="宋体"/>
        <charset val="134"/>
      </rPr>
      <t>周有纯北滘镇上僚村委会南基坊五巷</t>
    </r>
    <r>
      <rPr>
        <sz val="10"/>
        <rFont val="Times New Roman"/>
        <charset val="134"/>
      </rPr>
      <t>15</t>
    </r>
    <r>
      <rPr>
        <sz val="10"/>
        <rFont val="宋体"/>
        <charset val="134"/>
      </rPr>
      <t>号</t>
    </r>
    <r>
      <rPr>
        <sz val="10"/>
        <rFont val="Times New Roman"/>
        <charset val="134"/>
      </rPr>
      <t>8</t>
    </r>
    <r>
      <rPr>
        <sz val="10"/>
        <rFont val="宋体"/>
        <charset val="134"/>
      </rPr>
      <t>千瓦分布式光伏发电项目</t>
    </r>
  </si>
  <si>
    <t>吴杨中</t>
  </si>
  <si>
    <r>
      <rPr>
        <sz val="10"/>
        <rFont val="宋体"/>
        <charset val="134"/>
      </rPr>
      <t>吴杨中佛山市顺德区杏坛镇麦村村委会西渚大道南和里七巷</t>
    </r>
    <r>
      <rPr>
        <sz val="10"/>
        <rFont val="Times New Roman"/>
        <charset val="134"/>
      </rPr>
      <t>6</t>
    </r>
    <r>
      <rPr>
        <sz val="10"/>
        <rFont val="宋体"/>
        <charset val="134"/>
      </rPr>
      <t>号</t>
    </r>
    <r>
      <rPr>
        <sz val="10"/>
        <rFont val="Times New Roman"/>
        <charset val="134"/>
      </rPr>
      <t>10.6</t>
    </r>
    <r>
      <rPr>
        <sz val="10"/>
        <rFont val="宋体"/>
        <charset val="134"/>
      </rPr>
      <t>千瓦分布式光伏发电项目</t>
    </r>
  </si>
  <si>
    <t>陈国添</t>
  </si>
  <si>
    <r>
      <rPr>
        <sz val="10"/>
        <rFont val="宋体"/>
        <charset val="134"/>
      </rPr>
      <t>陈国添佛山市顺德区杏坛镇雁园社区居民委员会河北路</t>
    </r>
    <r>
      <rPr>
        <sz val="10"/>
        <rFont val="Times New Roman"/>
        <charset val="134"/>
      </rPr>
      <t>58</t>
    </r>
    <r>
      <rPr>
        <sz val="10"/>
        <rFont val="宋体"/>
        <charset val="134"/>
      </rPr>
      <t>号</t>
    </r>
    <r>
      <rPr>
        <sz val="10"/>
        <rFont val="Times New Roman"/>
        <charset val="134"/>
      </rPr>
      <t>13.25</t>
    </r>
    <r>
      <rPr>
        <sz val="10"/>
        <rFont val="宋体"/>
        <charset val="134"/>
      </rPr>
      <t>千瓦分布式光伏发电项目</t>
    </r>
  </si>
  <si>
    <r>
      <rPr>
        <sz val="10"/>
        <rFont val="宋体"/>
        <charset val="134"/>
      </rPr>
      <t>梁顺尧佛山市顺德区杏坛镇齐杏居委会齐安路同乐大街二巷</t>
    </r>
    <r>
      <rPr>
        <sz val="10"/>
        <rFont val="Times New Roman"/>
        <charset val="134"/>
      </rPr>
      <t>3</t>
    </r>
    <r>
      <rPr>
        <sz val="10"/>
        <rFont val="宋体"/>
        <charset val="134"/>
      </rPr>
      <t>号</t>
    </r>
    <r>
      <rPr>
        <sz val="10"/>
        <rFont val="Times New Roman"/>
        <charset val="134"/>
      </rPr>
      <t>5.3</t>
    </r>
    <r>
      <rPr>
        <sz val="10"/>
        <rFont val="宋体"/>
        <charset val="134"/>
      </rPr>
      <t>千瓦分布式光伏发电项目</t>
    </r>
  </si>
  <si>
    <t>吴颂海</t>
  </si>
  <si>
    <r>
      <rPr>
        <sz val="10"/>
        <rFont val="宋体"/>
        <charset val="134"/>
      </rPr>
      <t>吴颂海佛山市顺德区陈村镇庄头村委会丽景新村一路</t>
    </r>
    <r>
      <rPr>
        <sz val="10"/>
        <rFont val="Times New Roman"/>
        <charset val="134"/>
      </rPr>
      <t>16</t>
    </r>
    <r>
      <rPr>
        <sz val="10"/>
        <rFont val="宋体"/>
        <charset val="134"/>
      </rPr>
      <t>号</t>
    </r>
    <r>
      <rPr>
        <sz val="10"/>
        <rFont val="Times New Roman"/>
        <charset val="134"/>
      </rPr>
      <t>8.91</t>
    </r>
    <r>
      <rPr>
        <sz val="10"/>
        <rFont val="宋体"/>
        <charset val="134"/>
      </rPr>
      <t>千瓦分布式光伏发电项目</t>
    </r>
  </si>
  <si>
    <t>叶国雄</t>
  </si>
  <si>
    <r>
      <rPr>
        <sz val="10"/>
        <rFont val="宋体"/>
        <charset val="134"/>
      </rPr>
      <t>叶国雄顺德区伦教霞石村委会南涌西街</t>
    </r>
    <r>
      <rPr>
        <sz val="10"/>
        <rFont val="Times New Roman"/>
        <charset val="134"/>
      </rPr>
      <t>8</t>
    </r>
    <r>
      <rPr>
        <sz val="10"/>
        <rFont val="宋体"/>
        <charset val="134"/>
      </rPr>
      <t>号</t>
    </r>
    <r>
      <rPr>
        <sz val="10"/>
        <rFont val="Times New Roman"/>
        <charset val="134"/>
      </rPr>
      <t>11.07</t>
    </r>
    <r>
      <rPr>
        <sz val="10"/>
        <rFont val="宋体"/>
        <charset val="134"/>
      </rPr>
      <t>千瓦分布式光伏发电项目</t>
    </r>
  </si>
  <si>
    <t>苏振海</t>
  </si>
  <si>
    <r>
      <rPr>
        <sz val="10"/>
        <rFont val="宋体"/>
        <charset val="134"/>
      </rPr>
      <t>苏振海佛山市顺德区杏坛镇南华村兆华路</t>
    </r>
    <r>
      <rPr>
        <sz val="10"/>
        <rFont val="Times New Roman"/>
        <charset val="134"/>
      </rPr>
      <t>10</t>
    </r>
    <r>
      <rPr>
        <sz val="10"/>
        <rFont val="宋体"/>
        <charset val="134"/>
      </rPr>
      <t>号</t>
    </r>
    <r>
      <rPr>
        <sz val="10"/>
        <rFont val="Times New Roman"/>
        <charset val="134"/>
      </rPr>
      <t>17.82</t>
    </r>
    <r>
      <rPr>
        <sz val="10"/>
        <rFont val="宋体"/>
        <charset val="134"/>
      </rPr>
      <t>千瓦分布式光伏发电项目</t>
    </r>
  </si>
  <si>
    <t>麦永权</t>
  </si>
  <si>
    <r>
      <rPr>
        <sz val="10"/>
        <rFont val="宋体"/>
        <charset val="134"/>
      </rPr>
      <t>麦永权佛山市顺德区杏坛镇吕地居委会永康路</t>
    </r>
    <r>
      <rPr>
        <sz val="10"/>
        <rFont val="Times New Roman"/>
        <charset val="134"/>
      </rPr>
      <t>3</t>
    </r>
    <r>
      <rPr>
        <sz val="10"/>
        <rFont val="宋体"/>
        <charset val="134"/>
      </rPr>
      <t>号</t>
    </r>
    <r>
      <rPr>
        <sz val="10"/>
        <rFont val="Times New Roman"/>
        <charset val="134"/>
      </rPr>
      <t>9.54</t>
    </r>
    <r>
      <rPr>
        <sz val="10"/>
        <rFont val="宋体"/>
        <charset val="134"/>
      </rPr>
      <t>千瓦分布式光伏发电项目</t>
    </r>
  </si>
  <si>
    <t>麦柏芹</t>
  </si>
  <si>
    <r>
      <rPr>
        <sz val="10"/>
        <rFont val="宋体"/>
        <charset val="134"/>
      </rPr>
      <t>麦柏芹佛山市顺德区杏坛镇麦村村委会兴隆一巷</t>
    </r>
    <r>
      <rPr>
        <sz val="10"/>
        <rFont val="Times New Roman"/>
        <charset val="134"/>
      </rPr>
      <t>2</t>
    </r>
    <r>
      <rPr>
        <sz val="10"/>
        <rFont val="宋体"/>
        <charset val="134"/>
      </rPr>
      <t>号</t>
    </r>
    <r>
      <rPr>
        <sz val="10"/>
        <rFont val="Times New Roman"/>
        <charset val="134"/>
      </rPr>
      <t>13.25</t>
    </r>
    <r>
      <rPr>
        <sz val="10"/>
        <rFont val="宋体"/>
        <charset val="134"/>
      </rPr>
      <t>千瓦分布式光伏发电项目</t>
    </r>
  </si>
  <si>
    <r>
      <rPr>
        <sz val="10"/>
        <rFont val="宋体"/>
        <charset val="134"/>
      </rPr>
      <t>陈国添佛山市顺德区杏坛镇雁园居委会关南新巷</t>
    </r>
    <r>
      <rPr>
        <sz val="10"/>
        <rFont val="Times New Roman"/>
        <charset val="134"/>
      </rPr>
      <t>1</t>
    </r>
    <r>
      <rPr>
        <sz val="10"/>
        <rFont val="宋体"/>
        <charset val="134"/>
      </rPr>
      <t>号</t>
    </r>
    <r>
      <rPr>
        <sz val="10"/>
        <rFont val="Times New Roman"/>
        <charset val="134"/>
      </rPr>
      <t>13.25</t>
    </r>
    <r>
      <rPr>
        <sz val="10"/>
        <rFont val="宋体"/>
        <charset val="134"/>
      </rPr>
      <t>千瓦分布式光伏发电项目</t>
    </r>
  </si>
  <si>
    <r>
      <rPr>
        <sz val="10"/>
        <rFont val="宋体"/>
        <charset val="134"/>
      </rPr>
      <t>梁志华佛山市顺德区杏坛镇马齐社区居民委员会大沙永盛街</t>
    </r>
    <r>
      <rPr>
        <sz val="10"/>
        <rFont val="Times New Roman"/>
        <charset val="134"/>
      </rPr>
      <t>3</t>
    </r>
    <r>
      <rPr>
        <sz val="10"/>
        <rFont val="宋体"/>
        <charset val="134"/>
      </rPr>
      <t>号</t>
    </r>
    <r>
      <rPr>
        <sz val="10"/>
        <rFont val="Times New Roman"/>
        <charset val="134"/>
      </rPr>
      <t>9.54</t>
    </r>
    <r>
      <rPr>
        <sz val="10"/>
        <rFont val="宋体"/>
        <charset val="134"/>
      </rPr>
      <t>千瓦分布式光伏发电项目</t>
    </r>
  </si>
  <si>
    <t>叶向荣</t>
  </si>
  <si>
    <r>
      <rPr>
        <sz val="10"/>
        <rFont val="宋体"/>
        <charset val="134"/>
      </rPr>
      <t>叶向荣龙江镇苏溪社区居民委员会西湖一街</t>
    </r>
    <r>
      <rPr>
        <sz val="10"/>
        <rFont val="Times New Roman"/>
        <charset val="134"/>
      </rPr>
      <t>18</t>
    </r>
    <r>
      <rPr>
        <sz val="10"/>
        <rFont val="宋体"/>
        <charset val="134"/>
      </rPr>
      <t>号</t>
    </r>
    <r>
      <rPr>
        <sz val="10"/>
        <rFont val="Times New Roman"/>
        <charset val="134"/>
      </rPr>
      <t>21.2</t>
    </r>
    <r>
      <rPr>
        <sz val="10"/>
        <rFont val="宋体"/>
        <charset val="134"/>
      </rPr>
      <t>千瓦分布式光伏发电项目</t>
    </r>
  </si>
  <si>
    <t>梁礼国</t>
  </si>
  <si>
    <r>
      <rPr>
        <sz val="10"/>
        <rFont val="宋体"/>
        <charset val="134"/>
      </rPr>
      <t>梁礼国佛山市顺德区陈村镇南涌社区居民委员会半岛碧桂园水蓝天一区一街</t>
    </r>
    <r>
      <rPr>
        <sz val="10"/>
        <rFont val="Times New Roman"/>
        <charset val="134"/>
      </rPr>
      <t>23</t>
    </r>
    <r>
      <rPr>
        <sz val="10"/>
        <rFont val="宋体"/>
        <charset val="134"/>
      </rPr>
      <t>号</t>
    </r>
    <r>
      <rPr>
        <sz val="10"/>
        <rFont val="Times New Roman"/>
        <charset val="134"/>
      </rPr>
      <t>13.68</t>
    </r>
    <r>
      <rPr>
        <sz val="10"/>
        <rFont val="宋体"/>
        <charset val="134"/>
      </rPr>
      <t>千瓦分布式光伏发电项目</t>
    </r>
  </si>
  <si>
    <t>邓泉兴</t>
  </si>
  <si>
    <r>
      <rPr>
        <sz val="10"/>
        <rFont val="宋体"/>
        <charset val="134"/>
      </rPr>
      <t>邓泉兴龙江镇东涌社区居民委员会坦东乐寿里</t>
    </r>
    <r>
      <rPr>
        <sz val="10"/>
        <rFont val="Times New Roman"/>
        <charset val="134"/>
      </rPr>
      <t>12</t>
    </r>
    <r>
      <rPr>
        <sz val="10"/>
        <rFont val="宋体"/>
        <charset val="134"/>
      </rPr>
      <t>号</t>
    </r>
    <r>
      <rPr>
        <sz val="10"/>
        <rFont val="Times New Roman"/>
        <charset val="134"/>
      </rPr>
      <t>8.745</t>
    </r>
    <r>
      <rPr>
        <sz val="10"/>
        <rFont val="宋体"/>
        <charset val="134"/>
      </rPr>
      <t>千瓦分布式光伏发电项目</t>
    </r>
  </si>
  <si>
    <t>麦财声</t>
  </si>
  <si>
    <r>
      <rPr>
        <sz val="10"/>
        <rFont val="宋体"/>
        <charset val="134"/>
      </rPr>
      <t>麦财声佛山市顺德区杏坛镇麦村村委会中心大道中南路四巷</t>
    </r>
    <r>
      <rPr>
        <sz val="10"/>
        <rFont val="Times New Roman"/>
        <charset val="134"/>
      </rPr>
      <t>16</t>
    </r>
    <r>
      <rPr>
        <sz val="10"/>
        <rFont val="宋体"/>
        <charset val="134"/>
      </rPr>
      <t>号</t>
    </r>
    <r>
      <rPr>
        <sz val="10"/>
        <rFont val="Times New Roman"/>
        <charset val="134"/>
      </rPr>
      <t>11.925</t>
    </r>
    <r>
      <rPr>
        <sz val="10"/>
        <rFont val="宋体"/>
        <charset val="134"/>
      </rPr>
      <t>千瓦分布式光伏发电项目</t>
    </r>
  </si>
  <si>
    <t>张锦恒</t>
  </si>
  <si>
    <r>
      <rPr>
        <sz val="10"/>
        <rFont val="宋体"/>
        <charset val="134"/>
      </rPr>
      <t>张锦恒佛山市顺德区杏坛镇南华村委会康乐大道东二路</t>
    </r>
    <r>
      <rPr>
        <sz val="10"/>
        <rFont val="Times New Roman"/>
        <charset val="134"/>
      </rPr>
      <t>1</t>
    </r>
    <r>
      <rPr>
        <sz val="10"/>
        <rFont val="宋体"/>
        <charset val="134"/>
      </rPr>
      <t>号</t>
    </r>
    <r>
      <rPr>
        <sz val="10"/>
        <rFont val="Times New Roman"/>
        <charset val="134"/>
      </rPr>
      <t>9.72</t>
    </r>
    <r>
      <rPr>
        <sz val="10"/>
        <rFont val="宋体"/>
        <charset val="134"/>
      </rPr>
      <t>千瓦分布式光伏发电项目</t>
    </r>
  </si>
  <si>
    <t>梁杰贤</t>
  </si>
  <si>
    <r>
      <rPr>
        <sz val="10"/>
        <rFont val="宋体"/>
        <charset val="134"/>
      </rPr>
      <t>梁杰贤佛山市顺德区杏坛镇西北村委会西岸新地二巷</t>
    </r>
    <r>
      <rPr>
        <sz val="10"/>
        <rFont val="Times New Roman"/>
        <charset val="134"/>
      </rPr>
      <t>1</t>
    </r>
    <r>
      <rPr>
        <sz val="10"/>
        <rFont val="宋体"/>
        <charset val="134"/>
      </rPr>
      <t>号</t>
    </r>
    <r>
      <rPr>
        <sz val="10"/>
        <rFont val="Times New Roman"/>
        <charset val="134"/>
      </rPr>
      <t>13.77</t>
    </r>
    <r>
      <rPr>
        <sz val="10"/>
        <rFont val="宋体"/>
        <charset val="134"/>
      </rPr>
      <t>千瓦分布式光伏发电项目</t>
    </r>
  </si>
  <si>
    <t>区素芳</t>
  </si>
  <si>
    <r>
      <rPr>
        <sz val="10"/>
        <rFont val="宋体"/>
        <charset val="134"/>
      </rPr>
      <t>区素芳广东省佛山市顺德区容桂朝阳白平街十五巷</t>
    </r>
    <r>
      <rPr>
        <sz val="10"/>
        <rFont val="Times New Roman"/>
        <charset val="134"/>
      </rPr>
      <t>2</t>
    </r>
    <r>
      <rPr>
        <sz val="10"/>
        <rFont val="宋体"/>
        <charset val="134"/>
      </rPr>
      <t>号</t>
    </r>
    <r>
      <rPr>
        <sz val="10"/>
        <rFont val="Times New Roman"/>
        <charset val="134"/>
      </rPr>
      <t>19.08</t>
    </r>
    <r>
      <rPr>
        <sz val="10"/>
        <rFont val="宋体"/>
        <charset val="134"/>
      </rPr>
      <t>千瓦分布式光伏发电项目</t>
    </r>
  </si>
  <si>
    <t>吴超强</t>
  </si>
  <si>
    <r>
      <rPr>
        <sz val="10"/>
        <rFont val="宋体"/>
        <charset val="134"/>
      </rPr>
      <t>吴超强佛山市顺德区容桂狮山东路跃龙巷</t>
    </r>
    <r>
      <rPr>
        <sz val="10"/>
        <rFont val="Times New Roman"/>
        <charset val="134"/>
      </rPr>
      <t>7</t>
    </r>
    <r>
      <rPr>
        <sz val="10"/>
        <rFont val="宋体"/>
        <charset val="134"/>
      </rPr>
      <t>号</t>
    </r>
    <r>
      <rPr>
        <sz val="10"/>
        <rFont val="Times New Roman"/>
        <charset val="134"/>
      </rPr>
      <t>4.77</t>
    </r>
    <r>
      <rPr>
        <sz val="10"/>
        <rFont val="宋体"/>
        <charset val="134"/>
      </rPr>
      <t>千瓦分布式光伏发电项目</t>
    </r>
  </si>
  <si>
    <t>李德祥</t>
  </si>
  <si>
    <r>
      <rPr>
        <sz val="10"/>
        <rFont val="宋体"/>
        <charset val="134"/>
      </rPr>
      <t>李德祥佛山市顺德区容桂镇长兴路</t>
    </r>
    <r>
      <rPr>
        <sz val="10"/>
        <rFont val="Times New Roman"/>
        <charset val="134"/>
      </rPr>
      <t>15</t>
    </r>
    <r>
      <rPr>
        <sz val="10"/>
        <rFont val="宋体"/>
        <charset val="134"/>
      </rPr>
      <t>号</t>
    </r>
    <r>
      <rPr>
        <sz val="10"/>
        <rFont val="Times New Roman"/>
        <charset val="134"/>
      </rPr>
      <t>5.565</t>
    </r>
    <r>
      <rPr>
        <sz val="10"/>
        <rFont val="宋体"/>
        <charset val="134"/>
      </rPr>
      <t>千瓦分布式光伏发电项目</t>
    </r>
  </si>
  <si>
    <t>李赓乐</t>
  </si>
  <si>
    <r>
      <rPr>
        <sz val="10"/>
        <rFont val="宋体"/>
        <charset val="134"/>
      </rPr>
      <t>李赓乐龙江镇新华西村委会华西大道东四巷</t>
    </r>
    <r>
      <rPr>
        <sz val="10"/>
        <rFont val="Times New Roman"/>
        <charset val="134"/>
      </rPr>
      <t>7</t>
    </r>
    <r>
      <rPr>
        <sz val="10"/>
        <rFont val="宋体"/>
        <charset val="134"/>
      </rPr>
      <t>号</t>
    </r>
    <r>
      <rPr>
        <sz val="10"/>
        <rFont val="Times New Roman"/>
        <charset val="134"/>
      </rPr>
      <t>9.18</t>
    </r>
    <r>
      <rPr>
        <sz val="10"/>
        <rFont val="宋体"/>
        <charset val="134"/>
      </rPr>
      <t>千瓦分布式光伏发电项目</t>
    </r>
  </si>
  <si>
    <t>何永纲</t>
  </si>
  <si>
    <r>
      <rPr>
        <sz val="10"/>
        <rFont val="宋体"/>
        <charset val="134"/>
      </rPr>
      <t>何永纲佛山市顺德区杏坛镇西北村委会新地坊大路二巷</t>
    </r>
    <r>
      <rPr>
        <sz val="10"/>
        <rFont val="Times New Roman"/>
        <charset val="134"/>
      </rPr>
      <t>13</t>
    </r>
    <r>
      <rPr>
        <sz val="10"/>
        <rFont val="宋体"/>
        <charset val="134"/>
      </rPr>
      <t>号</t>
    </r>
    <r>
      <rPr>
        <sz val="10"/>
        <rFont val="Times New Roman"/>
        <charset val="134"/>
      </rPr>
      <t>12.72</t>
    </r>
    <r>
      <rPr>
        <sz val="10"/>
        <rFont val="宋体"/>
        <charset val="134"/>
      </rPr>
      <t>千瓦分布式光伏发电项目</t>
    </r>
  </si>
  <si>
    <t>林振邦</t>
  </si>
  <si>
    <r>
      <rPr>
        <sz val="10"/>
        <rFont val="宋体"/>
        <charset val="134"/>
      </rPr>
      <t>林振邦大良云路居委会立田路东乐花园</t>
    </r>
    <r>
      <rPr>
        <sz val="10"/>
        <rFont val="Times New Roman"/>
        <charset val="134"/>
      </rPr>
      <t>5</t>
    </r>
    <r>
      <rPr>
        <sz val="10"/>
        <rFont val="宋体"/>
        <charset val="134"/>
      </rPr>
      <t>号</t>
    </r>
    <r>
      <rPr>
        <sz val="10"/>
        <rFont val="Times New Roman"/>
        <charset val="134"/>
      </rPr>
      <t>10</t>
    </r>
    <r>
      <rPr>
        <sz val="10"/>
        <rFont val="宋体"/>
        <charset val="134"/>
      </rPr>
      <t>千瓦分布式光伏发电项目</t>
    </r>
  </si>
  <si>
    <t>陈桂芬</t>
  </si>
  <si>
    <r>
      <rPr>
        <sz val="10"/>
        <rFont val="宋体"/>
        <charset val="134"/>
      </rPr>
      <t>陈桂芬广东省佛山市顺德区大良新桂区云桂</t>
    </r>
    <r>
      <rPr>
        <sz val="10"/>
        <rFont val="Times New Roman"/>
        <charset val="134"/>
      </rPr>
      <t>9</t>
    </r>
    <r>
      <rPr>
        <sz val="10"/>
        <rFont val="宋体"/>
        <charset val="134"/>
      </rPr>
      <t>街</t>
    </r>
    <r>
      <rPr>
        <sz val="10"/>
        <rFont val="Times New Roman"/>
        <charset val="134"/>
      </rPr>
      <t>3</t>
    </r>
    <r>
      <rPr>
        <sz val="10"/>
        <rFont val="宋体"/>
        <charset val="134"/>
      </rPr>
      <t>巷</t>
    </r>
    <r>
      <rPr>
        <sz val="10"/>
        <rFont val="Times New Roman"/>
        <charset val="134"/>
      </rPr>
      <t>1</t>
    </r>
    <r>
      <rPr>
        <sz val="10"/>
        <rFont val="宋体"/>
        <charset val="134"/>
      </rPr>
      <t>号</t>
    </r>
    <r>
      <rPr>
        <sz val="10"/>
        <rFont val="Times New Roman"/>
        <charset val="134"/>
      </rPr>
      <t>7.5</t>
    </r>
    <r>
      <rPr>
        <sz val="10"/>
        <rFont val="宋体"/>
        <charset val="134"/>
      </rPr>
      <t>千瓦分布式光伏发电项目</t>
    </r>
  </si>
  <si>
    <t>胡俸基</t>
  </si>
  <si>
    <r>
      <rPr>
        <sz val="10"/>
        <rFont val="宋体"/>
        <charset val="134"/>
      </rPr>
      <t>胡俸基广东省佛山市顺德区杏坛镇高赞村委会默轩新街一巷</t>
    </r>
    <r>
      <rPr>
        <sz val="10"/>
        <rFont val="Times New Roman"/>
        <charset val="134"/>
      </rPr>
      <t>7</t>
    </r>
    <r>
      <rPr>
        <sz val="10"/>
        <rFont val="宋体"/>
        <charset val="134"/>
      </rPr>
      <t>号</t>
    </r>
    <r>
      <rPr>
        <sz val="10"/>
        <rFont val="Times New Roman"/>
        <charset val="134"/>
      </rPr>
      <t>11.2</t>
    </r>
    <r>
      <rPr>
        <sz val="10"/>
        <rFont val="宋体"/>
        <charset val="134"/>
      </rPr>
      <t>千瓦分布式光伏发电项目</t>
    </r>
  </si>
  <si>
    <t>吴志如</t>
  </si>
  <si>
    <r>
      <rPr>
        <sz val="10"/>
        <rFont val="宋体"/>
        <charset val="134"/>
      </rPr>
      <t>吴志如广东省佛山市顺德区大良街道办事处近良居委会祥兴直街竣逸轩</t>
    </r>
    <r>
      <rPr>
        <sz val="10"/>
        <rFont val="Times New Roman"/>
        <charset val="134"/>
      </rPr>
      <t>A7</t>
    </r>
    <r>
      <rPr>
        <sz val="10"/>
        <rFont val="宋体"/>
        <charset val="134"/>
      </rPr>
      <t>房</t>
    </r>
    <r>
      <rPr>
        <sz val="10"/>
        <rFont val="Times New Roman"/>
        <charset val="134"/>
      </rPr>
      <t>6.63</t>
    </r>
    <r>
      <rPr>
        <sz val="10"/>
        <rFont val="宋体"/>
        <charset val="134"/>
      </rPr>
      <t>千瓦分布式光伏发电项目</t>
    </r>
  </si>
  <si>
    <t>钟广元</t>
  </si>
  <si>
    <r>
      <rPr>
        <sz val="10"/>
        <rFont val="宋体"/>
        <charset val="134"/>
      </rPr>
      <t>钟广元佛山市顺德区勒流街道办事处大晚社区居民委员会基头大路</t>
    </r>
    <r>
      <rPr>
        <sz val="10"/>
        <rFont val="Times New Roman"/>
        <charset val="134"/>
      </rPr>
      <t>8</t>
    </r>
    <r>
      <rPr>
        <sz val="10"/>
        <rFont val="宋体"/>
        <charset val="134"/>
      </rPr>
      <t>号</t>
    </r>
    <r>
      <rPr>
        <sz val="10"/>
        <rFont val="Times New Roman"/>
        <charset val="134"/>
      </rPr>
      <t>4.86</t>
    </r>
    <r>
      <rPr>
        <sz val="10"/>
        <rFont val="宋体"/>
        <charset val="134"/>
      </rPr>
      <t>千瓦分布式光伏发电项目</t>
    </r>
  </si>
  <si>
    <t>宗勇</t>
  </si>
  <si>
    <r>
      <rPr>
        <sz val="10"/>
        <rFont val="宋体"/>
        <charset val="134"/>
      </rPr>
      <t>宗勇广东省佛山市顺德区大良街道办事处茶园南街</t>
    </r>
    <r>
      <rPr>
        <sz val="10"/>
        <rFont val="Times New Roman"/>
        <charset val="134"/>
      </rPr>
      <t>5</t>
    </r>
    <r>
      <rPr>
        <sz val="10"/>
        <rFont val="宋体"/>
        <charset val="134"/>
      </rPr>
      <t>巷</t>
    </r>
    <r>
      <rPr>
        <sz val="10"/>
        <rFont val="Times New Roman"/>
        <charset val="134"/>
      </rPr>
      <t>20</t>
    </r>
    <r>
      <rPr>
        <sz val="10"/>
        <rFont val="宋体"/>
        <charset val="134"/>
      </rPr>
      <t>号</t>
    </r>
    <r>
      <rPr>
        <sz val="10"/>
        <rFont val="Times New Roman"/>
        <charset val="134"/>
      </rPr>
      <t>8.12</t>
    </r>
    <r>
      <rPr>
        <sz val="10"/>
        <rFont val="宋体"/>
        <charset val="134"/>
      </rPr>
      <t>千瓦分布式光伏发电项目</t>
    </r>
  </si>
  <si>
    <t>黄赞光</t>
  </si>
  <si>
    <r>
      <rPr>
        <sz val="10"/>
        <rFont val="宋体"/>
        <charset val="134"/>
      </rPr>
      <t>黄赞光龙江镇左滩村委会沙冲大道步云里</t>
    </r>
    <r>
      <rPr>
        <sz val="10"/>
        <rFont val="Times New Roman"/>
        <charset val="134"/>
      </rPr>
      <t>6</t>
    </r>
    <r>
      <rPr>
        <sz val="10"/>
        <rFont val="宋体"/>
        <charset val="134"/>
      </rPr>
      <t>号</t>
    </r>
    <r>
      <rPr>
        <sz val="10"/>
        <rFont val="Times New Roman"/>
        <charset val="134"/>
      </rPr>
      <t>10.44</t>
    </r>
    <r>
      <rPr>
        <sz val="10"/>
        <rFont val="宋体"/>
        <charset val="134"/>
      </rPr>
      <t>千瓦分布式光伏发电项目</t>
    </r>
  </si>
  <si>
    <t>张敏佳</t>
  </si>
  <si>
    <r>
      <rPr>
        <sz val="10"/>
        <rFont val="宋体"/>
        <charset val="134"/>
      </rPr>
      <t>张敏佳顺德区容桂大福基龙兴路</t>
    </r>
    <r>
      <rPr>
        <sz val="10"/>
        <rFont val="Times New Roman"/>
        <charset val="134"/>
      </rPr>
      <t>2</t>
    </r>
    <r>
      <rPr>
        <sz val="10"/>
        <rFont val="宋体"/>
        <charset val="134"/>
      </rPr>
      <t>巷</t>
    </r>
    <r>
      <rPr>
        <sz val="10"/>
        <rFont val="Times New Roman"/>
        <charset val="134"/>
      </rPr>
      <t>3</t>
    </r>
    <r>
      <rPr>
        <sz val="10"/>
        <rFont val="宋体"/>
        <charset val="134"/>
      </rPr>
      <t>号</t>
    </r>
    <r>
      <rPr>
        <sz val="10"/>
        <rFont val="Times New Roman"/>
        <charset val="134"/>
      </rPr>
      <t>6</t>
    </r>
    <r>
      <rPr>
        <sz val="10"/>
        <rFont val="宋体"/>
        <charset val="134"/>
      </rPr>
      <t>千瓦光伏发电项目</t>
    </r>
  </si>
  <si>
    <r>
      <rPr>
        <sz val="10"/>
        <rFont val="宋体"/>
        <charset val="134"/>
      </rPr>
      <t>陈耀文顺德容桂华容三路</t>
    </r>
    <r>
      <rPr>
        <sz val="10"/>
        <rFont val="Times New Roman"/>
        <charset val="134"/>
      </rPr>
      <t>15</t>
    </r>
    <r>
      <rPr>
        <sz val="10"/>
        <rFont val="宋体"/>
        <charset val="134"/>
      </rPr>
      <t>巷</t>
    </r>
    <r>
      <rPr>
        <sz val="10"/>
        <rFont val="Times New Roman"/>
        <charset val="134"/>
      </rPr>
      <t>4</t>
    </r>
    <r>
      <rPr>
        <sz val="10"/>
        <rFont val="宋体"/>
        <charset val="134"/>
      </rPr>
      <t>号</t>
    </r>
    <r>
      <rPr>
        <sz val="10"/>
        <rFont val="Times New Roman"/>
        <charset val="134"/>
      </rPr>
      <t>9.8</t>
    </r>
    <r>
      <rPr>
        <sz val="10"/>
        <rFont val="宋体"/>
        <charset val="134"/>
      </rPr>
      <t>千瓦分布式光伏发电项目</t>
    </r>
  </si>
  <si>
    <t>袁先平</t>
  </si>
  <si>
    <r>
      <rPr>
        <sz val="10"/>
        <rFont val="宋体"/>
        <charset val="134"/>
      </rPr>
      <t>袁先平容桂街道办事处东逸湾东岸林庭路</t>
    </r>
    <r>
      <rPr>
        <sz val="10"/>
        <rFont val="Times New Roman"/>
        <charset val="134"/>
      </rPr>
      <t>3</t>
    </r>
    <r>
      <rPr>
        <sz val="10"/>
        <rFont val="宋体"/>
        <charset val="134"/>
      </rPr>
      <t>号水漾林庭</t>
    </r>
    <r>
      <rPr>
        <sz val="10"/>
        <rFont val="Times New Roman"/>
        <charset val="134"/>
      </rPr>
      <t>1</t>
    </r>
    <r>
      <rPr>
        <sz val="10"/>
        <rFont val="宋体"/>
        <charset val="134"/>
      </rPr>
      <t>区一街</t>
    </r>
    <r>
      <rPr>
        <sz val="10"/>
        <rFont val="Times New Roman"/>
        <charset val="134"/>
      </rPr>
      <t>25</t>
    </r>
    <r>
      <rPr>
        <sz val="10"/>
        <rFont val="宋体"/>
        <charset val="134"/>
      </rPr>
      <t>号</t>
    </r>
    <r>
      <rPr>
        <sz val="10"/>
        <rFont val="Times New Roman"/>
        <charset val="134"/>
      </rPr>
      <t>12.6</t>
    </r>
    <r>
      <rPr>
        <sz val="10"/>
        <rFont val="宋体"/>
        <charset val="134"/>
      </rPr>
      <t>千瓦分布式光伏发电项目</t>
    </r>
  </si>
  <si>
    <t>黄超英</t>
  </si>
  <si>
    <r>
      <rPr>
        <sz val="10"/>
        <rFont val="宋体"/>
        <charset val="134"/>
      </rPr>
      <t>黄超英广东省佛山市顺德区容桂小黄圃海明路一街</t>
    </r>
    <r>
      <rPr>
        <sz val="10"/>
        <rFont val="Times New Roman"/>
        <charset val="134"/>
      </rPr>
      <t>4</t>
    </r>
    <r>
      <rPr>
        <sz val="10"/>
        <rFont val="宋体"/>
        <charset val="134"/>
      </rPr>
      <t>号</t>
    </r>
    <r>
      <rPr>
        <sz val="10"/>
        <rFont val="Times New Roman"/>
        <charset val="134"/>
      </rPr>
      <t>5.04</t>
    </r>
    <r>
      <rPr>
        <sz val="10"/>
        <rFont val="宋体"/>
        <charset val="134"/>
      </rPr>
      <t>千瓦分布式光伏发电项目</t>
    </r>
  </si>
  <si>
    <t>李提心</t>
  </si>
  <si>
    <r>
      <rPr>
        <sz val="10"/>
        <rFont val="宋体"/>
        <charset val="134"/>
      </rPr>
      <t>李提心容桂四基东安路</t>
    </r>
    <r>
      <rPr>
        <sz val="10"/>
        <rFont val="Times New Roman"/>
        <charset val="134"/>
      </rPr>
      <t>38</t>
    </r>
    <r>
      <rPr>
        <sz val="10"/>
        <rFont val="宋体"/>
        <charset val="134"/>
      </rPr>
      <t>号福安花苑</t>
    </r>
    <r>
      <rPr>
        <sz val="10"/>
        <rFont val="Times New Roman"/>
        <charset val="134"/>
      </rPr>
      <t>A14</t>
    </r>
    <r>
      <rPr>
        <sz val="10"/>
        <rFont val="宋体"/>
        <charset val="134"/>
      </rPr>
      <t>号</t>
    </r>
    <r>
      <rPr>
        <sz val="10"/>
        <rFont val="Times New Roman"/>
        <charset val="134"/>
      </rPr>
      <t>10</t>
    </r>
    <r>
      <rPr>
        <sz val="10"/>
        <rFont val="宋体"/>
        <charset val="134"/>
      </rPr>
      <t>千瓦分布式光伏发电项目</t>
    </r>
  </si>
  <si>
    <t>欧艳红</t>
  </si>
  <si>
    <r>
      <rPr>
        <sz val="10"/>
        <rFont val="宋体"/>
        <charset val="134"/>
      </rPr>
      <t>欧艳红顺德容桂风华路东丽花园七街</t>
    </r>
    <r>
      <rPr>
        <sz val="10"/>
        <rFont val="Times New Roman"/>
        <charset val="134"/>
      </rPr>
      <t>6</t>
    </r>
    <r>
      <rPr>
        <sz val="10"/>
        <rFont val="宋体"/>
        <charset val="134"/>
      </rPr>
      <t>号</t>
    </r>
    <r>
      <rPr>
        <sz val="10"/>
        <rFont val="Times New Roman"/>
        <charset val="134"/>
      </rPr>
      <t>8.25</t>
    </r>
    <r>
      <rPr>
        <sz val="10"/>
        <rFont val="宋体"/>
        <charset val="134"/>
      </rPr>
      <t>千瓦分布式光伏发电项目</t>
    </r>
  </si>
  <si>
    <t>李淑容</t>
  </si>
  <si>
    <r>
      <rPr>
        <sz val="10"/>
        <rFont val="宋体"/>
        <charset val="134"/>
      </rPr>
      <t>李淑容广东省佛山市顺德区容桂四基平安路</t>
    </r>
    <r>
      <rPr>
        <sz val="10"/>
        <rFont val="Times New Roman"/>
        <charset val="134"/>
      </rPr>
      <t>22</t>
    </r>
    <r>
      <rPr>
        <sz val="10"/>
        <rFont val="宋体"/>
        <charset val="134"/>
      </rPr>
      <t>号</t>
    </r>
    <r>
      <rPr>
        <sz val="10"/>
        <rFont val="Times New Roman"/>
        <charset val="134"/>
      </rPr>
      <t>6.96</t>
    </r>
    <r>
      <rPr>
        <sz val="10"/>
        <rFont val="宋体"/>
        <charset val="134"/>
      </rPr>
      <t>千瓦分布式光伏发电项目</t>
    </r>
  </si>
  <si>
    <t>梁绍鹏</t>
  </si>
  <si>
    <r>
      <rPr>
        <sz val="10"/>
        <rFont val="宋体"/>
        <charset val="134"/>
      </rPr>
      <t>梁绍鹏广东省佛山市顺德区大良昌宏路</t>
    </r>
    <r>
      <rPr>
        <sz val="10"/>
        <rFont val="Times New Roman"/>
        <charset val="134"/>
      </rPr>
      <t>2</t>
    </r>
    <r>
      <rPr>
        <sz val="10"/>
        <rFont val="宋体"/>
        <charset val="134"/>
      </rPr>
      <t>号美图苑</t>
    </r>
    <r>
      <rPr>
        <sz val="10"/>
        <rFont val="Times New Roman"/>
        <charset val="134"/>
      </rPr>
      <t>6</t>
    </r>
    <r>
      <rPr>
        <sz val="10"/>
        <rFont val="宋体"/>
        <charset val="134"/>
      </rPr>
      <t>栋</t>
    </r>
    <r>
      <rPr>
        <sz val="10"/>
        <rFont val="Times New Roman"/>
        <charset val="134"/>
      </rPr>
      <t>7</t>
    </r>
    <r>
      <rPr>
        <sz val="10"/>
        <rFont val="宋体"/>
        <charset val="134"/>
      </rPr>
      <t>号</t>
    </r>
    <r>
      <rPr>
        <sz val="10"/>
        <rFont val="Times New Roman"/>
        <charset val="134"/>
      </rPr>
      <t>3.12</t>
    </r>
    <r>
      <rPr>
        <sz val="10"/>
        <rFont val="宋体"/>
        <charset val="134"/>
      </rPr>
      <t>千瓦分布式光伏发电项目</t>
    </r>
  </si>
  <si>
    <t>朱永鸿</t>
  </si>
  <si>
    <r>
      <rPr>
        <sz val="10"/>
        <rFont val="宋体"/>
        <charset val="134"/>
      </rPr>
      <t>朱永鸿佛山市顺德区陈村镇勒竹社区居民委员会云贵路</t>
    </r>
    <r>
      <rPr>
        <sz val="10"/>
        <rFont val="Times New Roman"/>
        <charset val="134"/>
      </rPr>
      <t>4</t>
    </r>
    <r>
      <rPr>
        <sz val="10"/>
        <rFont val="宋体"/>
        <charset val="134"/>
      </rPr>
      <t>号</t>
    </r>
    <r>
      <rPr>
        <sz val="10"/>
        <rFont val="Times New Roman"/>
        <charset val="134"/>
      </rPr>
      <t>3.3</t>
    </r>
    <r>
      <rPr>
        <sz val="10"/>
        <rFont val="宋体"/>
        <charset val="134"/>
      </rPr>
      <t>千瓦分布式光伏发电项目</t>
    </r>
  </si>
  <si>
    <t>区凤如</t>
  </si>
  <si>
    <r>
      <rPr>
        <sz val="10"/>
        <rFont val="宋体"/>
        <charset val="134"/>
      </rPr>
      <t>区凤如佛山市顺德区陈村镇弼教村委会西街</t>
    </r>
    <r>
      <rPr>
        <sz val="10"/>
        <rFont val="Times New Roman"/>
        <charset val="134"/>
      </rPr>
      <t>2</t>
    </r>
    <r>
      <rPr>
        <sz val="10"/>
        <rFont val="宋体"/>
        <charset val="134"/>
      </rPr>
      <t>巷</t>
    </r>
    <r>
      <rPr>
        <sz val="10"/>
        <rFont val="Times New Roman"/>
        <charset val="134"/>
      </rPr>
      <t>1</t>
    </r>
    <r>
      <rPr>
        <sz val="10"/>
        <rFont val="宋体"/>
        <charset val="134"/>
      </rPr>
      <t>号</t>
    </r>
    <r>
      <rPr>
        <sz val="10"/>
        <rFont val="Times New Roman"/>
        <charset val="134"/>
      </rPr>
      <t>8.55</t>
    </r>
    <r>
      <rPr>
        <sz val="10"/>
        <rFont val="宋体"/>
        <charset val="134"/>
      </rPr>
      <t>千瓦分布式光伏发电项目</t>
    </r>
  </si>
  <si>
    <t>罗丽姬</t>
  </si>
  <si>
    <r>
      <rPr>
        <sz val="10"/>
        <rFont val="宋体"/>
        <charset val="134"/>
      </rPr>
      <t>罗丽姬广东省佛山市顺德区大良街道办事处观光路</t>
    </r>
    <r>
      <rPr>
        <sz val="10"/>
        <rFont val="Times New Roman"/>
        <charset val="134"/>
      </rPr>
      <t>19</t>
    </r>
    <r>
      <rPr>
        <sz val="10"/>
        <rFont val="宋体"/>
        <charset val="134"/>
      </rPr>
      <t>街</t>
    </r>
    <r>
      <rPr>
        <sz val="10"/>
        <rFont val="Times New Roman"/>
        <charset val="134"/>
      </rPr>
      <t>3</t>
    </r>
    <r>
      <rPr>
        <sz val="10"/>
        <rFont val="宋体"/>
        <charset val="134"/>
      </rPr>
      <t>巷</t>
    </r>
    <r>
      <rPr>
        <sz val="10"/>
        <rFont val="Times New Roman"/>
        <charset val="134"/>
      </rPr>
      <t>3</t>
    </r>
    <r>
      <rPr>
        <sz val="10"/>
        <rFont val="宋体"/>
        <charset val="134"/>
      </rPr>
      <t>号</t>
    </r>
    <r>
      <rPr>
        <sz val="10"/>
        <rFont val="Times New Roman"/>
        <charset val="134"/>
      </rPr>
      <t>9.69</t>
    </r>
    <r>
      <rPr>
        <sz val="10"/>
        <rFont val="宋体"/>
        <charset val="134"/>
      </rPr>
      <t>千瓦分布式光伏发电项目</t>
    </r>
  </si>
  <si>
    <t>梁伟煊</t>
  </si>
  <si>
    <r>
      <rPr>
        <sz val="10"/>
        <rFont val="宋体"/>
        <charset val="134"/>
      </rPr>
      <t>梁伟煊顺德区陈村镇大都西小区联谊中路</t>
    </r>
    <r>
      <rPr>
        <sz val="10"/>
        <rFont val="Times New Roman"/>
        <charset val="134"/>
      </rPr>
      <t>1</t>
    </r>
    <r>
      <rPr>
        <sz val="10"/>
        <rFont val="宋体"/>
        <charset val="134"/>
      </rPr>
      <t>号</t>
    </r>
    <r>
      <rPr>
        <sz val="10"/>
        <rFont val="Times New Roman"/>
        <charset val="134"/>
      </rPr>
      <t>6.84</t>
    </r>
    <r>
      <rPr>
        <sz val="10"/>
        <rFont val="宋体"/>
        <charset val="134"/>
      </rPr>
      <t>千瓦分布式光伏发电项目</t>
    </r>
  </si>
  <si>
    <t>区顺好</t>
  </si>
  <si>
    <r>
      <rPr>
        <sz val="10"/>
        <rFont val="宋体"/>
        <charset val="134"/>
      </rPr>
      <t>区顺好佛山市顺德区陈村镇大都村委会西小区联谊二巷</t>
    </r>
    <r>
      <rPr>
        <sz val="10"/>
        <rFont val="Times New Roman"/>
        <charset val="134"/>
      </rPr>
      <t>2</t>
    </r>
    <r>
      <rPr>
        <sz val="10"/>
        <rFont val="宋体"/>
        <charset val="134"/>
      </rPr>
      <t>号</t>
    </r>
    <r>
      <rPr>
        <sz val="10"/>
        <rFont val="Times New Roman"/>
        <charset val="134"/>
      </rPr>
      <t>6.84</t>
    </r>
    <r>
      <rPr>
        <sz val="10"/>
        <rFont val="宋体"/>
        <charset val="134"/>
      </rPr>
      <t>千瓦分布式光伏发电项目</t>
    </r>
  </si>
  <si>
    <t>黄叶华</t>
  </si>
  <si>
    <r>
      <rPr>
        <sz val="10"/>
        <rFont val="宋体"/>
        <charset val="134"/>
      </rPr>
      <t>黄叶华广东省佛山市顺德区乐从镇劳村村委会花园东街</t>
    </r>
    <r>
      <rPr>
        <sz val="10"/>
        <rFont val="Times New Roman"/>
        <charset val="134"/>
      </rPr>
      <t>8</t>
    </r>
    <r>
      <rPr>
        <sz val="10"/>
        <rFont val="宋体"/>
        <charset val="134"/>
      </rPr>
      <t>号</t>
    </r>
    <r>
      <rPr>
        <sz val="10"/>
        <rFont val="Times New Roman"/>
        <charset val="134"/>
      </rPr>
      <t>11.55</t>
    </r>
    <r>
      <rPr>
        <sz val="10"/>
        <rFont val="宋体"/>
        <charset val="134"/>
      </rPr>
      <t>千瓦分布式光伏发电项目</t>
    </r>
  </si>
  <si>
    <t>叶志坤</t>
  </si>
  <si>
    <r>
      <rPr>
        <sz val="10"/>
        <rFont val="宋体"/>
        <charset val="134"/>
      </rPr>
      <t>叶志坤佛山市顺德区陈村镇庄头村委会太平路罗巷</t>
    </r>
    <r>
      <rPr>
        <sz val="10"/>
        <rFont val="Times New Roman"/>
        <charset val="134"/>
      </rPr>
      <t>2</t>
    </r>
    <r>
      <rPr>
        <sz val="10"/>
        <rFont val="宋体"/>
        <charset val="134"/>
      </rPr>
      <t>号</t>
    </r>
    <r>
      <rPr>
        <sz val="10"/>
        <rFont val="Times New Roman"/>
        <charset val="134"/>
      </rPr>
      <t>17.32</t>
    </r>
    <r>
      <rPr>
        <sz val="10"/>
        <rFont val="宋体"/>
        <charset val="134"/>
      </rPr>
      <t>千瓦分布式光伏发电项目</t>
    </r>
  </si>
  <si>
    <t>张湛均</t>
  </si>
  <si>
    <r>
      <rPr>
        <sz val="10"/>
        <rFont val="宋体"/>
        <charset val="134"/>
      </rPr>
      <t>张湛均佛山市顺德区陈村镇绀现村委会绀现一华巷路</t>
    </r>
    <r>
      <rPr>
        <sz val="10"/>
        <rFont val="Times New Roman"/>
        <charset val="134"/>
      </rPr>
      <t>13</t>
    </r>
    <r>
      <rPr>
        <sz val="10"/>
        <rFont val="宋体"/>
        <charset val="134"/>
      </rPr>
      <t>号</t>
    </r>
    <r>
      <rPr>
        <sz val="10"/>
        <rFont val="Times New Roman"/>
        <charset val="134"/>
      </rPr>
      <t>5.94</t>
    </r>
    <r>
      <rPr>
        <sz val="10"/>
        <rFont val="宋体"/>
        <charset val="134"/>
      </rPr>
      <t>千瓦分布式光伏发电项目</t>
    </r>
  </si>
  <si>
    <t>梁瑞燕</t>
  </si>
  <si>
    <r>
      <rPr>
        <sz val="10"/>
        <rFont val="宋体"/>
        <charset val="134"/>
      </rPr>
      <t>梁瑞燕佛山市顺德区陈村镇大都村委会西小区联新大道</t>
    </r>
    <r>
      <rPr>
        <sz val="10"/>
        <rFont val="Times New Roman"/>
        <charset val="134"/>
      </rPr>
      <t>8</t>
    </r>
    <r>
      <rPr>
        <sz val="10"/>
        <rFont val="宋体"/>
        <charset val="134"/>
      </rPr>
      <t>号</t>
    </r>
    <r>
      <rPr>
        <sz val="10"/>
        <rFont val="Times New Roman"/>
        <charset val="134"/>
      </rPr>
      <t>15.96</t>
    </r>
    <r>
      <rPr>
        <sz val="10"/>
        <rFont val="宋体"/>
        <charset val="134"/>
      </rPr>
      <t>千瓦分布式光伏发电项目</t>
    </r>
  </si>
  <si>
    <t>林炎志</t>
  </si>
  <si>
    <r>
      <rPr>
        <sz val="10"/>
        <rFont val="宋体"/>
        <charset val="134"/>
      </rPr>
      <t>林炎志北滘镇碧桂园社区居委会碧桂园泮翠庭三街</t>
    </r>
    <r>
      <rPr>
        <sz val="10"/>
        <rFont val="Times New Roman"/>
        <charset val="134"/>
      </rPr>
      <t>3</t>
    </r>
    <r>
      <rPr>
        <sz val="10"/>
        <rFont val="宋体"/>
        <charset val="134"/>
      </rPr>
      <t>座</t>
    </r>
    <r>
      <rPr>
        <sz val="10"/>
        <rFont val="Times New Roman"/>
        <charset val="134"/>
      </rPr>
      <t>2704</t>
    </r>
    <r>
      <rPr>
        <sz val="10"/>
        <rFont val="宋体"/>
        <charset val="134"/>
      </rPr>
      <t>号</t>
    </r>
    <r>
      <rPr>
        <sz val="10"/>
        <rFont val="Times New Roman"/>
        <charset val="134"/>
      </rPr>
      <t>12.24</t>
    </r>
    <r>
      <rPr>
        <sz val="10"/>
        <rFont val="宋体"/>
        <charset val="134"/>
      </rPr>
      <t>千瓦分布式光伏发电项目</t>
    </r>
  </si>
  <si>
    <t>黎钜添</t>
  </si>
  <si>
    <r>
      <rPr>
        <sz val="10"/>
        <rFont val="宋体"/>
        <charset val="134"/>
      </rPr>
      <t>黎钜添北滘镇桃村村委会圩心兰石大街</t>
    </r>
    <r>
      <rPr>
        <sz val="10"/>
        <rFont val="Times New Roman"/>
        <charset val="134"/>
      </rPr>
      <t>13</t>
    </r>
    <r>
      <rPr>
        <sz val="10"/>
        <rFont val="宋体"/>
        <charset val="134"/>
      </rPr>
      <t>号</t>
    </r>
    <r>
      <rPr>
        <sz val="10"/>
        <rFont val="Times New Roman"/>
        <charset val="134"/>
      </rPr>
      <t>8.25</t>
    </r>
    <r>
      <rPr>
        <sz val="10"/>
        <rFont val="宋体"/>
        <charset val="134"/>
      </rPr>
      <t>千瓦分布式光伏发电项目</t>
    </r>
  </si>
  <si>
    <t>韩风琴</t>
  </si>
  <si>
    <r>
      <rPr>
        <sz val="10"/>
        <rFont val="宋体"/>
        <charset val="134"/>
      </rPr>
      <t>韩风琴顺德区北滘镇碧桂园社区居委会碧桂园泮翠庭三街</t>
    </r>
    <r>
      <rPr>
        <sz val="10"/>
        <rFont val="Times New Roman"/>
        <charset val="134"/>
      </rPr>
      <t>3</t>
    </r>
    <r>
      <rPr>
        <sz val="10"/>
        <rFont val="宋体"/>
        <charset val="134"/>
      </rPr>
      <t>座</t>
    </r>
    <r>
      <rPr>
        <sz val="10"/>
        <rFont val="Times New Roman"/>
        <charset val="134"/>
      </rPr>
      <t>2802</t>
    </r>
    <r>
      <rPr>
        <sz val="10"/>
        <rFont val="宋体"/>
        <charset val="134"/>
      </rPr>
      <t>号</t>
    </r>
    <r>
      <rPr>
        <sz val="10"/>
        <rFont val="Times New Roman"/>
        <charset val="134"/>
      </rPr>
      <t>15.3</t>
    </r>
    <r>
      <rPr>
        <sz val="10"/>
        <rFont val="宋体"/>
        <charset val="134"/>
      </rPr>
      <t>千瓦分布式光伏发电项目</t>
    </r>
  </si>
  <si>
    <t>李蓉</t>
  </si>
  <si>
    <r>
      <rPr>
        <sz val="10"/>
        <rFont val="宋体"/>
        <charset val="134"/>
      </rPr>
      <t>李蓉北滘镇碧桂园社区居委会碧桂园泮翠庭三街</t>
    </r>
    <r>
      <rPr>
        <sz val="10"/>
        <rFont val="Times New Roman"/>
        <charset val="134"/>
      </rPr>
      <t>3</t>
    </r>
    <r>
      <rPr>
        <sz val="10"/>
        <rFont val="宋体"/>
        <charset val="134"/>
      </rPr>
      <t>座</t>
    </r>
    <r>
      <rPr>
        <sz val="10"/>
        <rFont val="Times New Roman"/>
        <charset val="134"/>
      </rPr>
      <t>2703</t>
    </r>
    <r>
      <rPr>
        <sz val="10"/>
        <rFont val="宋体"/>
        <charset val="134"/>
      </rPr>
      <t>号</t>
    </r>
    <r>
      <rPr>
        <sz val="10"/>
        <rFont val="Times New Roman"/>
        <charset val="134"/>
      </rPr>
      <t>5.1</t>
    </r>
    <r>
      <rPr>
        <sz val="10"/>
        <rFont val="宋体"/>
        <charset val="134"/>
      </rPr>
      <t>千瓦分布式光伏发电项目</t>
    </r>
  </si>
  <si>
    <t>梁彦康</t>
  </si>
  <si>
    <r>
      <rPr>
        <sz val="10"/>
        <rFont val="宋体"/>
        <charset val="134"/>
      </rPr>
      <t>梁彦康广东省佛山市顺德区大良街道办事处沙田</t>
    </r>
    <r>
      <rPr>
        <sz val="10"/>
        <rFont val="Times New Roman"/>
        <charset val="134"/>
      </rPr>
      <t>1</t>
    </r>
    <r>
      <rPr>
        <sz val="10"/>
        <rFont val="宋体"/>
        <charset val="134"/>
      </rPr>
      <t>街</t>
    </r>
    <r>
      <rPr>
        <sz val="10"/>
        <rFont val="Times New Roman"/>
        <charset val="134"/>
      </rPr>
      <t>8</t>
    </r>
    <r>
      <rPr>
        <sz val="10"/>
        <rFont val="宋体"/>
        <charset val="134"/>
      </rPr>
      <t>号之</t>
    </r>
    <r>
      <rPr>
        <sz val="10"/>
        <rFont val="Times New Roman"/>
        <charset val="134"/>
      </rPr>
      <t>323.1</t>
    </r>
    <r>
      <rPr>
        <sz val="10"/>
        <rFont val="宋体"/>
        <charset val="134"/>
      </rPr>
      <t>千瓦分布式光伏发电项目</t>
    </r>
  </si>
  <si>
    <t>佛山市千倍光能设备有限公司</t>
  </si>
  <si>
    <r>
      <rPr>
        <sz val="10"/>
        <rFont val="宋体"/>
        <charset val="134"/>
      </rPr>
      <t>佛山市顺德区天佑城实业有限公司顺德区容桂街道桂州大道中</t>
    </r>
    <r>
      <rPr>
        <sz val="10"/>
        <rFont val="Times New Roman"/>
        <charset val="134"/>
      </rPr>
      <t>63</t>
    </r>
    <r>
      <rPr>
        <sz val="10"/>
        <rFont val="宋体"/>
        <charset val="134"/>
      </rPr>
      <t>号</t>
    </r>
    <r>
      <rPr>
        <sz val="10"/>
        <rFont val="Times New Roman"/>
        <charset val="134"/>
      </rPr>
      <t>1250</t>
    </r>
    <r>
      <rPr>
        <sz val="10"/>
        <rFont val="宋体"/>
        <charset val="134"/>
      </rPr>
      <t>千瓦分布式光伏发电项目</t>
    </r>
  </si>
  <si>
    <t>广东圣大电子有限公司</t>
  </si>
  <si>
    <r>
      <rPr>
        <sz val="10"/>
        <rFont val="宋体"/>
        <charset val="134"/>
      </rPr>
      <t>广东圣大电子有限公司顺德区伦教街道工业大道新熹四路北二号</t>
    </r>
    <r>
      <rPr>
        <sz val="10"/>
        <rFont val="Times New Roman"/>
        <charset val="134"/>
      </rPr>
      <t>504</t>
    </r>
    <r>
      <rPr>
        <sz val="10"/>
        <rFont val="宋体"/>
        <charset val="134"/>
      </rPr>
      <t>千瓦分布式光伏发电项目</t>
    </r>
  </si>
  <si>
    <t>刘琏</t>
  </si>
  <si>
    <r>
      <rPr>
        <sz val="10"/>
        <rFont val="宋体"/>
        <charset val="134"/>
      </rPr>
      <t>刘琏北滘镇碧桂园豪园居三街</t>
    </r>
    <r>
      <rPr>
        <sz val="10"/>
        <rFont val="Times New Roman"/>
        <charset val="134"/>
      </rPr>
      <t>19</t>
    </r>
    <r>
      <rPr>
        <sz val="10"/>
        <rFont val="宋体"/>
        <charset val="134"/>
      </rPr>
      <t>号</t>
    </r>
    <r>
      <rPr>
        <sz val="10"/>
        <rFont val="Times New Roman"/>
        <charset val="134"/>
      </rPr>
      <t>10</t>
    </r>
    <r>
      <rPr>
        <sz val="10"/>
        <rFont val="宋体"/>
        <charset val="134"/>
      </rPr>
      <t>千瓦分布式光伏发电项目</t>
    </r>
  </si>
  <si>
    <t>何湛泉</t>
  </si>
  <si>
    <r>
      <rPr>
        <sz val="10"/>
        <rFont val="宋体"/>
        <charset val="134"/>
      </rPr>
      <t>何湛泉顺德区容桂乐善安源路</t>
    </r>
    <r>
      <rPr>
        <sz val="10"/>
        <rFont val="Times New Roman"/>
        <charset val="134"/>
      </rPr>
      <t>20</t>
    </r>
    <r>
      <rPr>
        <sz val="10"/>
        <rFont val="宋体"/>
        <charset val="134"/>
      </rPr>
      <t>号</t>
    </r>
    <r>
      <rPr>
        <sz val="10"/>
        <rFont val="Times New Roman"/>
        <charset val="134"/>
      </rPr>
      <t>13.57</t>
    </r>
    <r>
      <rPr>
        <sz val="10"/>
        <rFont val="宋体"/>
        <charset val="134"/>
      </rPr>
      <t>千瓦分布式光伏发电项目</t>
    </r>
  </si>
  <si>
    <t>何伟元</t>
  </si>
  <si>
    <r>
      <rPr>
        <sz val="10"/>
        <rFont val="宋体"/>
        <charset val="134"/>
      </rPr>
      <t>何伟元佛山市顺德区伦教街道办事处三洲社区居委会新圩路永强巷</t>
    </r>
    <r>
      <rPr>
        <sz val="10"/>
        <rFont val="Times New Roman"/>
        <charset val="134"/>
      </rPr>
      <t>12</t>
    </r>
    <r>
      <rPr>
        <sz val="10"/>
        <rFont val="宋体"/>
        <charset val="134"/>
      </rPr>
      <t>号之一</t>
    </r>
    <r>
      <rPr>
        <sz val="10"/>
        <rFont val="Times New Roman"/>
        <charset val="134"/>
      </rPr>
      <t>6.5</t>
    </r>
    <r>
      <rPr>
        <sz val="10"/>
        <rFont val="宋体"/>
        <charset val="134"/>
      </rPr>
      <t>千瓦分布式光伏发电项目</t>
    </r>
  </si>
  <si>
    <t>李福初</t>
  </si>
  <si>
    <r>
      <rPr>
        <sz val="10"/>
        <rFont val="宋体"/>
        <charset val="134"/>
      </rPr>
      <t>李福初顺德均安镇南浦东头大涌巷</t>
    </r>
    <r>
      <rPr>
        <sz val="10"/>
        <rFont val="Times New Roman"/>
        <charset val="134"/>
      </rPr>
      <t>9</t>
    </r>
    <r>
      <rPr>
        <sz val="10"/>
        <rFont val="宋体"/>
        <charset val="134"/>
      </rPr>
      <t>号</t>
    </r>
    <r>
      <rPr>
        <sz val="10"/>
        <rFont val="Times New Roman"/>
        <charset val="134"/>
      </rPr>
      <t>10</t>
    </r>
    <r>
      <rPr>
        <sz val="10"/>
        <rFont val="宋体"/>
        <charset val="134"/>
      </rPr>
      <t>千瓦分布式光伏发电项目</t>
    </r>
  </si>
  <si>
    <t>何仲军</t>
  </si>
  <si>
    <r>
      <rPr>
        <sz val="10"/>
        <rFont val="宋体"/>
        <charset val="134"/>
      </rPr>
      <t>何仲军广东省佛山市顺德区大良街道办事处近良居委会祥兴直街</t>
    </r>
    <r>
      <rPr>
        <sz val="10"/>
        <rFont val="Times New Roman"/>
        <charset val="134"/>
      </rPr>
      <t>4</t>
    </r>
    <r>
      <rPr>
        <sz val="10"/>
        <rFont val="宋体"/>
        <charset val="134"/>
      </rPr>
      <t>巷</t>
    </r>
    <r>
      <rPr>
        <sz val="10"/>
        <rFont val="Times New Roman"/>
        <charset val="134"/>
      </rPr>
      <t>2</t>
    </r>
    <r>
      <rPr>
        <sz val="10"/>
        <rFont val="宋体"/>
        <charset val="134"/>
      </rPr>
      <t>号</t>
    </r>
    <r>
      <rPr>
        <sz val="10"/>
        <rFont val="Times New Roman"/>
        <charset val="134"/>
      </rPr>
      <t>15</t>
    </r>
    <r>
      <rPr>
        <sz val="10"/>
        <rFont val="宋体"/>
        <charset val="134"/>
      </rPr>
      <t>千瓦分布式光伏发电项目</t>
    </r>
  </si>
  <si>
    <t>胡松林</t>
  </si>
  <si>
    <r>
      <rPr>
        <sz val="10"/>
        <rFont val="宋体"/>
        <charset val="134"/>
      </rPr>
      <t>胡松林广东省佛山市顺德区伦教街道办事处鸡洲村委会长丰苑长兴西六街</t>
    </r>
    <r>
      <rPr>
        <sz val="10"/>
        <rFont val="Times New Roman"/>
        <charset val="134"/>
      </rPr>
      <t>2</t>
    </r>
    <r>
      <rPr>
        <sz val="10"/>
        <rFont val="宋体"/>
        <charset val="134"/>
      </rPr>
      <t>号</t>
    </r>
    <r>
      <rPr>
        <sz val="10"/>
        <rFont val="Times New Roman"/>
        <charset val="134"/>
      </rPr>
      <t>15.12</t>
    </r>
    <r>
      <rPr>
        <sz val="10"/>
        <rFont val="宋体"/>
        <charset val="134"/>
      </rPr>
      <t>千瓦分布式光伏发电项目</t>
    </r>
  </si>
  <si>
    <t>李丽娟</t>
  </si>
  <si>
    <r>
      <rPr>
        <sz val="10"/>
        <rFont val="宋体"/>
        <charset val="134"/>
      </rPr>
      <t>李丽娟佛山市顺德区大良街道办事处新松社区居民委员会建设路二街</t>
    </r>
    <r>
      <rPr>
        <sz val="10"/>
        <rFont val="Times New Roman"/>
        <charset val="134"/>
      </rPr>
      <t>9</t>
    </r>
    <r>
      <rPr>
        <sz val="10"/>
        <rFont val="宋体"/>
        <charset val="134"/>
      </rPr>
      <t>号</t>
    </r>
    <r>
      <rPr>
        <sz val="10"/>
        <rFont val="Times New Roman"/>
        <charset val="134"/>
      </rPr>
      <t>8.85</t>
    </r>
    <r>
      <rPr>
        <sz val="10"/>
        <rFont val="宋体"/>
        <charset val="134"/>
      </rPr>
      <t>千瓦分布式光伏发电项目</t>
    </r>
  </si>
  <si>
    <t>陈自国</t>
  </si>
  <si>
    <r>
      <rPr>
        <sz val="10"/>
        <rFont val="宋体"/>
        <charset val="134"/>
      </rPr>
      <t>陈自国佛山市顺德区杏坛镇桥头坊</t>
    </r>
    <r>
      <rPr>
        <sz val="10"/>
        <rFont val="Times New Roman"/>
        <charset val="134"/>
      </rPr>
      <t>11</t>
    </r>
    <r>
      <rPr>
        <sz val="10"/>
        <rFont val="宋体"/>
        <charset val="134"/>
      </rPr>
      <t>号</t>
    </r>
    <r>
      <rPr>
        <sz val="10"/>
        <rFont val="Times New Roman"/>
        <charset val="134"/>
      </rPr>
      <t>10</t>
    </r>
    <r>
      <rPr>
        <sz val="10"/>
        <rFont val="宋体"/>
        <charset val="134"/>
      </rPr>
      <t>千瓦分布式光伏发电项目</t>
    </r>
  </si>
  <si>
    <t>周卓新</t>
  </si>
  <si>
    <r>
      <rPr>
        <sz val="10"/>
        <rFont val="宋体"/>
        <charset val="134"/>
      </rPr>
      <t>周卓新佛山市顺德区乐从镇腾冲周宅新村二街</t>
    </r>
    <r>
      <rPr>
        <sz val="10"/>
        <rFont val="Times New Roman"/>
        <charset val="134"/>
      </rPr>
      <t>4</t>
    </r>
    <r>
      <rPr>
        <sz val="10"/>
        <rFont val="宋体"/>
        <charset val="134"/>
      </rPr>
      <t>号</t>
    </r>
    <r>
      <rPr>
        <sz val="10"/>
        <rFont val="Times New Roman"/>
        <charset val="134"/>
      </rPr>
      <t>5</t>
    </r>
    <r>
      <rPr>
        <sz val="10"/>
        <rFont val="宋体"/>
        <charset val="134"/>
      </rPr>
      <t>千瓦分布式光伏发电项目</t>
    </r>
  </si>
  <si>
    <t>麦丽红</t>
  </si>
  <si>
    <r>
      <rPr>
        <sz val="10"/>
        <rFont val="宋体"/>
        <charset val="134"/>
      </rPr>
      <t>麦丽红佛山市顺德区大良漕渔新村公园路南</t>
    </r>
    <r>
      <rPr>
        <sz val="10"/>
        <rFont val="Times New Roman"/>
        <charset val="134"/>
      </rPr>
      <t>8</t>
    </r>
    <r>
      <rPr>
        <sz val="10"/>
        <rFont val="宋体"/>
        <charset val="134"/>
      </rPr>
      <t>街</t>
    </r>
    <r>
      <rPr>
        <sz val="10"/>
        <rFont val="Times New Roman"/>
        <charset val="134"/>
      </rPr>
      <t>26</t>
    </r>
    <r>
      <rPr>
        <sz val="10"/>
        <rFont val="宋体"/>
        <charset val="134"/>
      </rPr>
      <t>号</t>
    </r>
    <r>
      <rPr>
        <sz val="10"/>
        <rFont val="Times New Roman"/>
        <charset val="134"/>
      </rPr>
      <t>18</t>
    </r>
    <r>
      <rPr>
        <sz val="10"/>
        <rFont val="宋体"/>
        <charset val="134"/>
      </rPr>
      <t>千瓦分布式光伏发电项目</t>
    </r>
  </si>
  <si>
    <t>唐运泽</t>
  </si>
  <si>
    <r>
      <rPr>
        <sz val="10"/>
        <rFont val="宋体"/>
        <charset val="134"/>
      </rPr>
      <t>唐运泽广东省佛山市顺德区容桂街道办事处红星社区居委会文全路</t>
    </r>
    <r>
      <rPr>
        <sz val="10"/>
        <rFont val="Times New Roman"/>
        <charset val="134"/>
      </rPr>
      <t>20</t>
    </r>
    <r>
      <rPr>
        <sz val="10"/>
        <rFont val="宋体"/>
        <charset val="134"/>
      </rPr>
      <t>号</t>
    </r>
    <r>
      <rPr>
        <sz val="10"/>
        <rFont val="Times New Roman"/>
        <charset val="134"/>
      </rPr>
      <t>9.97</t>
    </r>
    <r>
      <rPr>
        <sz val="10"/>
        <rFont val="宋体"/>
        <charset val="134"/>
      </rPr>
      <t>千瓦分布式光伏发电项目</t>
    </r>
  </si>
  <si>
    <t>梁纯标</t>
  </si>
  <si>
    <r>
      <rPr>
        <sz val="10"/>
        <rFont val="宋体"/>
        <charset val="134"/>
      </rPr>
      <t>梁纯标佛山市顺德区容桂南区居委会上南路南鹏里巷</t>
    </r>
    <r>
      <rPr>
        <sz val="10"/>
        <rFont val="Times New Roman"/>
        <charset val="134"/>
      </rPr>
      <t>3</t>
    </r>
    <r>
      <rPr>
        <sz val="10"/>
        <rFont val="宋体"/>
        <charset val="134"/>
      </rPr>
      <t>号</t>
    </r>
    <r>
      <rPr>
        <sz val="10"/>
        <rFont val="Times New Roman"/>
        <charset val="134"/>
      </rPr>
      <t>19.09</t>
    </r>
    <r>
      <rPr>
        <sz val="10"/>
        <rFont val="宋体"/>
        <charset val="134"/>
      </rPr>
      <t>千瓦分布式光伏发电项目</t>
    </r>
  </si>
  <si>
    <t>吴开全</t>
  </si>
  <si>
    <r>
      <rPr>
        <sz val="10"/>
        <rFont val="宋体"/>
        <charset val="134"/>
      </rPr>
      <t>吴开全佛山市顺德区勒流街道龙眼村龙腾二路一街</t>
    </r>
    <r>
      <rPr>
        <sz val="10"/>
        <rFont val="Times New Roman"/>
        <charset val="134"/>
      </rPr>
      <t>9</t>
    </r>
    <r>
      <rPr>
        <sz val="10"/>
        <rFont val="宋体"/>
        <charset val="134"/>
      </rPr>
      <t>号</t>
    </r>
    <r>
      <rPr>
        <sz val="10"/>
        <rFont val="Times New Roman"/>
        <charset val="134"/>
      </rPr>
      <t>23.65</t>
    </r>
    <r>
      <rPr>
        <sz val="10"/>
        <rFont val="宋体"/>
        <charset val="134"/>
      </rPr>
      <t>千瓦分布式光伏发电项目</t>
    </r>
  </si>
  <si>
    <t>麦银芳</t>
  </si>
  <si>
    <r>
      <rPr>
        <sz val="10"/>
        <rFont val="宋体"/>
        <charset val="134"/>
      </rPr>
      <t>麦银芳容桂容边天河住宅新区金河路</t>
    </r>
    <r>
      <rPr>
        <sz val="10"/>
        <rFont val="Times New Roman"/>
        <charset val="134"/>
      </rPr>
      <t>7</t>
    </r>
    <r>
      <rPr>
        <sz val="10"/>
        <rFont val="宋体"/>
        <charset val="134"/>
      </rPr>
      <t>号</t>
    </r>
    <r>
      <rPr>
        <sz val="10"/>
        <rFont val="Times New Roman"/>
        <charset val="134"/>
      </rPr>
      <t>21</t>
    </r>
    <r>
      <rPr>
        <sz val="10"/>
        <rFont val="宋体"/>
        <charset val="134"/>
      </rPr>
      <t>千瓦分布式光伏发电项目</t>
    </r>
  </si>
  <si>
    <t>林兆全</t>
  </si>
  <si>
    <r>
      <rPr>
        <sz val="10"/>
        <rFont val="宋体"/>
        <charset val="134"/>
      </rPr>
      <t>林兆全顺德区容桂新源路</t>
    </r>
    <r>
      <rPr>
        <sz val="10"/>
        <rFont val="Times New Roman"/>
        <charset val="134"/>
      </rPr>
      <t>3</t>
    </r>
    <r>
      <rPr>
        <sz val="10"/>
        <rFont val="宋体"/>
        <charset val="134"/>
      </rPr>
      <t>巷</t>
    </r>
    <r>
      <rPr>
        <sz val="10"/>
        <rFont val="Times New Roman"/>
        <charset val="134"/>
      </rPr>
      <t>12</t>
    </r>
    <r>
      <rPr>
        <sz val="10"/>
        <rFont val="宋体"/>
        <charset val="134"/>
      </rPr>
      <t>号</t>
    </r>
    <r>
      <rPr>
        <sz val="10"/>
        <rFont val="Times New Roman"/>
        <charset val="134"/>
      </rPr>
      <t>12.96</t>
    </r>
    <r>
      <rPr>
        <sz val="10"/>
        <rFont val="宋体"/>
        <charset val="134"/>
      </rPr>
      <t>千瓦分布式光伏发电项目</t>
    </r>
  </si>
  <si>
    <t>卢敦和</t>
  </si>
  <si>
    <r>
      <rPr>
        <sz val="10"/>
        <rFont val="宋体"/>
        <charset val="134"/>
      </rPr>
      <t>卢敦和容桂广南路九巷</t>
    </r>
    <r>
      <rPr>
        <sz val="10"/>
        <rFont val="Times New Roman"/>
        <charset val="134"/>
      </rPr>
      <t>6</t>
    </r>
    <r>
      <rPr>
        <sz val="10"/>
        <rFont val="宋体"/>
        <charset val="134"/>
      </rPr>
      <t>号</t>
    </r>
    <r>
      <rPr>
        <sz val="10"/>
        <rFont val="Times New Roman"/>
        <charset val="134"/>
      </rPr>
      <t>20</t>
    </r>
    <r>
      <rPr>
        <sz val="10"/>
        <rFont val="宋体"/>
        <charset val="134"/>
      </rPr>
      <t>千瓦分布式光伏发电项目</t>
    </r>
  </si>
  <si>
    <t>赵汝凌</t>
  </si>
  <si>
    <r>
      <rPr>
        <sz val="10"/>
        <rFont val="宋体"/>
        <charset val="134"/>
      </rPr>
      <t>赵汝凌佛山市顺德区杏坛镇逢简村委会东涌街</t>
    </r>
    <r>
      <rPr>
        <sz val="10"/>
        <rFont val="Times New Roman"/>
        <charset val="134"/>
      </rPr>
      <t>9</t>
    </r>
    <r>
      <rPr>
        <sz val="10"/>
        <rFont val="宋体"/>
        <charset val="134"/>
      </rPr>
      <t>号</t>
    </r>
    <r>
      <rPr>
        <sz val="10"/>
        <rFont val="Times New Roman"/>
        <charset val="134"/>
      </rPr>
      <t>14.575</t>
    </r>
    <r>
      <rPr>
        <sz val="10"/>
        <rFont val="宋体"/>
        <charset val="134"/>
      </rPr>
      <t>千瓦分布式光伏发电项目</t>
    </r>
  </si>
  <si>
    <t>卢美月</t>
  </si>
  <si>
    <r>
      <rPr>
        <sz val="10"/>
        <rFont val="宋体"/>
        <charset val="134"/>
      </rPr>
      <t>卢美月佛山市顺德区勒流街道众涌村委会桥西新村一巷</t>
    </r>
    <r>
      <rPr>
        <sz val="10"/>
        <rFont val="Times New Roman"/>
        <charset val="134"/>
      </rPr>
      <t>1</t>
    </r>
    <r>
      <rPr>
        <sz val="10"/>
        <rFont val="宋体"/>
        <charset val="134"/>
      </rPr>
      <t>号</t>
    </r>
    <r>
      <rPr>
        <sz val="10"/>
        <rFont val="Times New Roman"/>
        <charset val="134"/>
      </rPr>
      <t>20.14</t>
    </r>
    <r>
      <rPr>
        <sz val="10"/>
        <rFont val="宋体"/>
        <charset val="134"/>
      </rPr>
      <t>千瓦分布式光伏发电项目</t>
    </r>
  </si>
  <si>
    <t>陈艺锋</t>
  </si>
  <si>
    <r>
      <rPr>
        <sz val="10"/>
        <rFont val="宋体"/>
        <charset val="134"/>
      </rPr>
      <t>陈艺锋容桂容边天河住宅新区太平坊一路十巷</t>
    </r>
    <r>
      <rPr>
        <sz val="10"/>
        <rFont val="Times New Roman"/>
        <charset val="134"/>
      </rPr>
      <t>67</t>
    </r>
    <r>
      <rPr>
        <sz val="10"/>
        <rFont val="宋体"/>
        <charset val="134"/>
      </rPr>
      <t>号千瓦分布式光伏发电项目</t>
    </r>
  </si>
  <si>
    <t>李沃成</t>
  </si>
  <si>
    <r>
      <rPr>
        <sz val="10"/>
        <rFont val="宋体"/>
        <charset val="134"/>
      </rPr>
      <t>李沃成广东省佛山市顺德区大良街道办事处大门社区居民委员会桥头</t>
    </r>
    <r>
      <rPr>
        <sz val="10"/>
        <rFont val="Times New Roman"/>
        <charset val="134"/>
      </rPr>
      <t>1</t>
    </r>
    <r>
      <rPr>
        <sz val="10"/>
        <rFont val="宋体"/>
        <charset val="134"/>
      </rPr>
      <t>街</t>
    </r>
    <r>
      <rPr>
        <sz val="10"/>
        <rFont val="Times New Roman"/>
        <charset val="134"/>
      </rPr>
      <t>1</t>
    </r>
    <r>
      <rPr>
        <sz val="10"/>
        <rFont val="宋体"/>
        <charset val="134"/>
      </rPr>
      <t>巷</t>
    </r>
    <r>
      <rPr>
        <sz val="10"/>
        <rFont val="Times New Roman"/>
        <charset val="134"/>
      </rPr>
      <t>7</t>
    </r>
    <r>
      <rPr>
        <sz val="10"/>
        <rFont val="宋体"/>
        <charset val="134"/>
      </rPr>
      <t>号</t>
    </r>
    <r>
      <rPr>
        <sz val="10"/>
        <rFont val="Times New Roman"/>
        <charset val="134"/>
      </rPr>
      <t>17.1</t>
    </r>
    <r>
      <rPr>
        <sz val="10"/>
        <rFont val="宋体"/>
        <charset val="134"/>
      </rPr>
      <t>千瓦分布式光伏发电项目</t>
    </r>
  </si>
  <si>
    <t>杨迎远</t>
  </si>
  <si>
    <r>
      <rPr>
        <sz val="10"/>
        <rFont val="宋体"/>
        <charset val="134"/>
      </rPr>
      <t>杨迎远容桂幸福居委会立新南路十三街五巷</t>
    </r>
    <r>
      <rPr>
        <sz val="10"/>
        <rFont val="Times New Roman"/>
        <charset val="134"/>
      </rPr>
      <t>3</t>
    </r>
    <r>
      <rPr>
        <sz val="10"/>
        <rFont val="宋体"/>
        <charset val="134"/>
      </rPr>
      <t>号之一</t>
    </r>
    <r>
      <rPr>
        <sz val="10"/>
        <rFont val="Times New Roman"/>
        <charset val="134"/>
      </rPr>
      <t>17</t>
    </r>
    <r>
      <rPr>
        <sz val="10"/>
        <rFont val="宋体"/>
        <charset val="134"/>
      </rPr>
      <t>千瓦分布式光伏发电项目</t>
    </r>
  </si>
  <si>
    <t>霍焕转</t>
  </si>
  <si>
    <r>
      <rPr>
        <sz val="10"/>
        <rFont val="宋体"/>
        <charset val="134"/>
      </rPr>
      <t>霍焕转顺德区伦教街道办事处新塘村委会祥景路成景街北一巷</t>
    </r>
    <r>
      <rPr>
        <sz val="10"/>
        <rFont val="Times New Roman"/>
        <charset val="134"/>
      </rPr>
      <t>1</t>
    </r>
    <r>
      <rPr>
        <sz val="10"/>
        <rFont val="宋体"/>
        <charset val="134"/>
      </rPr>
      <t>号</t>
    </r>
    <r>
      <rPr>
        <sz val="10"/>
        <rFont val="Times New Roman"/>
        <charset val="134"/>
      </rPr>
      <t>3.975</t>
    </r>
    <r>
      <rPr>
        <sz val="10"/>
        <rFont val="宋体"/>
        <charset val="134"/>
      </rPr>
      <t>千瓦分布式光伏发电项目</t>
    </r>
  </si>
  <si>
    <t>冯耀荣</t>
  </si>
  <si>
    <r>
      <rPr>
        <sz val="10"/>
        <rFont val="宋体"/>
        <charset val="134"/>
      </rPr>
      <t>冯耀荣容桂街道办事处高黎社区居委会容桂荣兴东路</t>
    </r>
    <r>
      <rPr>
        <sz val="10"/>
        <rFont val="Times New Roman"/>
        <charset val="134"/>
      </rPr>
      <t>7</t>
    </r>
    <r>
      <rPr>
        <sz val="10"/>
        <rFont val="宋体"/>
        <charset val="134"/>
      </rPr>
      <t>巷</t>
    </r>
    <r>
      <rPr>
        <sz val="10"/>
        <rFont val="Times New Roman"/>
        <charset val="134"/>
      </rPr>
      <t>10</t>
    </r>
    <r>
      <rPr>
        <sz val="10"/>
        <rFont val="宋体"/>
        <charset val="134"/>
      </rPr>
      <t>号</t>
    </r>
    <r>
      <rPr>
        <sz val="10"/>
        <rFont val="Times New Roman"/>
        <charset val="134"/>
      </rPr>
      <t>15.39</t>
    </r>
    <r>
      <rPr>
        <sz val="10"/>
        <rFont val="宋体"/>
        <charset val="134"/>
      </rPr>
      <t>千瓦分布式光伏发电项目</t>
    </r>
  </si>
  <si>
    <t>陈秋文</t>
  </si>
  <si>
    <r>
      <rPr>
        <sz val="10"/>
        <rFont val="宋体"/>
        <charset val="134"/>
      </rPr>
      <t>陈秋文容桂容边天何住宅新区金河路</t>
    </r>
    <r>
      <rPr>
        <sz val="10"/>
        <rFont val="Times New Roman"/>
        <charset val="134"/>
      </rPr>
      <t>8</t>
    </r>
    <r>
      <rPr>
        <sz val="10"/>
        <rFont val="宋体"/>
        <charset val="134"/>
      </rPr>
      <t>号</t>
    </r>
    <r>
      <rPr>
        <sz val="10"/>
        <rFont val="Times New Roman"/>
        <charset val="134"/>
      </rPr>
      <t>25.36</t>
    </r>
    <r>
      <rPr>
        <sz val="10"/>
        <rFont val="宋体"/>
        <charset val="134"/>
      </rPr>
      <t>千瓦分布式光伏发电项目</t>
    </r>
  </si>
  <si>
    <t>彭建辉</t>
  </si>
  <si>
    <r>
      <rPr>
        <sz val="10"/>
        <rFont val="宋体"/>
        <charset val="134"/>
      </rPr>
      <t>彭建辉顺德区容桂街道办事处红旗社区居委会桂福路十三街</t>
    </r>
    <r>
      <rPr>
        <sz val="10"/>
        <rFont val="Times New Roman"/>
        <charset val="134"/>
      </rPr>
      <t>5</t>
    </r>
    <r>
      <rPr>
        <sz val="10"/>
        <rFont val="宋体"/>
        <charset val="134"/>
      </rPr>
      <t>号</t>
    </r>
    <r>
      <rPr>
        <sz val="10"/>
        <rFont val="Times New Roman"/>
        <charset val="134"/>
      </rPr>
      <t>26.22</t>
    </r>
    <r>
      <rPr>
        <sz val="10"/>
        <rFont val="宋体"/>
        <charset val="134"/>
      </rPr>
      <t>千瓦分布式光伏发电项目</t>
    </r>
  </si>
  <si>
    <t>梁志强</t>
  </si>
  <si>
    <r>
      <rPr>
        <sz val="10"/>
        <rFont val="宋体"/>
        <charset val="134"/>
      </rPr>
      <t>梁志强容桂大福基桂福路孖豆大街</t>
    </r>
    <r>
      <rPr>
        <sz val="10"/>
        <rFont val="Times New Roman"/>
        <charset val="134"/>
      </rPr>
      <t>9</t>
    </r>
    <r>
      <rPr>
        <sz val="10"/>
        <rFont val="宋体"/>
        <charset val="134"/>
      </rPr>
      <t>号</t>
    </r>
    <r>
      <rPr>
        <sz val="10"/>
        <rFont val="Times New Roman"/>
        <charset val="134"/>
      </rPr>
      <t>15.1</t>
    </r>
    <r>
      <rPr>
        <sz val="10"/>
        <rFont val="宋体"/>
        <charset val="134"/>
      </rPr>
      <t>千瓦分布式光伏发电项目</t>
    </r>
  </si>
  <si>
    <t>李瑞心</t>
  </si>
  <si>
    <r>
      <rPr>
        <sz val="10"/>
        <rFont val="宋体"/>
        <charset val="134"/>
      </rPr>
      <t>李瑞心容桂长桥东街</t>
    </r>
    <r>
      <rPr>
        <sz val="10"/>
        <rFont val="Times New Roman"/>
        <charset val="134"/>
      </rPr>
      <t>8</t>
    </r>
    <r>
      <rPr>
        <sz val="10"/>
        <rFont val="宋体"/>
        <charset val="134"/>
      </rPr>
      <t>巷</t>
    </r>
    <r>
      <rPr>
        <sz val="10"/>
        <rFont val="Times New Roman"/>
        <charset val="134"/>
      </rPr>
      <t>1</t>
    </r>
    <r>
      <rPr>
        <sz val="10"/>
        <rFont val="宋体"/>
        <charset val="134"/>
      </rPr>
      <t>号</t>
    </r>
    <r>
      <rPr>
        <sz val="10"/>
        <rFont val="Times New Roman"/>
        <charset val="134"/>
      </rPr>
      <t>17.64</t>
    </r>
    <r>
      <rPr>
        <sz val="10"/>
        <rFont val="宋体"/>
        <charset val="134"/>
      </rPr>
      <t>千瓦分布式光伏发电项目</t>
    </r>
  </si>
  <si>
    <t>冯日</t>
  </si>
  <si>
    <r>
      <rPr>
        <sz val="10"/>
        <rFont val="宋体"/>
        <charset val="134"/>
      </rPr>
      <t>冯日容桂高黎文兴中路</t>
    </r>
    <r>
      <rPr>
        <sz val="10"/>
        <rFont val="Times New Roman"/>
        <charset val="134"/>
      </rPr>
      <t>16</t>
    </r>
    <r>
      <rPr>
        <sz val="10"/>
        <rFont val="宋体"/>
        <charset val="134"/>
      </rPr>
      <t>号</t>
    </r>
    <r>
      <rPr>
        <sz val="10"/>
        <rFont val="Times New Roman"/>
        <charset val="134"/>
      </rPr>
      <t>17.38</t>
    </r>
    <r>
      <rPr>
        <sz val="10"/>
        <rFont val="宋体"/>
        <charset val="134"/>
      </rPr>
      <t>千瓦分布式光伏发电项目</t>
    </r>
  </si>
  <si>
    <r>
      <rPr>
        <sz val="10"/>
        <rFont val="宋体"/>
        <charset val="134"/>
      </rPr>
      <t>黄锦洪广东省佛山市顺德区容桂街道办事处上佳市社区居委会兴源路</t>
    </r>
    <r>
      <rPr>
        <sz val="10"/>
        <rFont val="Times New Roman"/>
        <charset val="134"/>
      </rPr>
      <t>13</t>
    </r>
    <r>
      <rPr>
        <sz val="10"/>
        <rFont val="宋体"/>
        <charset val="134"/>
      </rPr>
      <t>巷</t>
    </r>
    <r>
      <rPr>
        <sz val="10"/>
        <rFont val="Times New Roman"/>
        <charset val="134"/>
      </rPr>
      <t>2</t>
    </r>
    <r>
      <rPr>
        <sz val="10"/>
        <rFont val="宋体"/>
        <charset val="134"/>
      </rPr>
      <t>号</t>
    </r>
    <r>
      <rPr>
        <sz val="10"/>
        <rFont val="Times New Roman"/>
        <charset val="134"/>
      </rPr>
      <t>10.26</t>
    </r>
    <r>
      <rPr>
        <sz val="10"/>
        <rFont val="宋体"/>
        <charset val="134"/>
      </rPr>
      <t>千瓦分布式光伏发电项目</t>
    </r>
  </si>
  <si>
    <t>周惠萍</t>
  </si>
  <si>
    <r>
      <rPr>
        <sz val="10"/>
        <rFont val="宋体"/>
        <charset val="134"/>
      </rPr>
      <t>周惠萍容桂竹山观云街十六巷</t>
    </r>
    <r>
      <rPr>
        <sz val="10"/>
        <rFont val="Times New Roman"/>
        <charset val="134"/>
      </rPr>
      <t>8</t>
    </r>
    <r>
      <rPr>
        <sz val="10"/>
        <rFont val="宋体"/>
        <charset val="134"/>
      </rPr>
      <t>号</t>
    </r>
    <r>
      <rPr>
        <sz val="10"/>
        <rFont val="Times New Roman"/>
        <charset val="134"/>
      </rPr>
      <t>19.66</t>
    </r>
    <r>
      <rPr>
        <sz val="10"/>
        <rFont val="宋体"/>
        <charset val="134"/>
      </rPr>
      <t>千瓦分布式光伏发电项目</t>
    </r>
  </si>
  <si>
    <t>张均成</t>
  </si>
  <si>
    <r>
      <rPr>
        <sz val="10"/>
        <rFont val="宋体"/>
        <charset val="134"/>
      </rPr>
      <t>张均成佛山市顺德区杏坛镇齐杏社区居民委员会金登路</t>
    </r>
    <r>
      <rPr>
        <sz val="10"/>
        <rFont val="Times New Roman"/>
        <charset val="134"/>
      </rPr>
      <t>10</t>
    </r>
    <r>
      <rPr>
        <sz val="10"/>
        <rFont val="宋体"/>
        <charset val="134"/>
      </rPr>
      <t>号</t>
    </r>
    <r>
      <rPr>
        <sz val="10"/>
        <rFont val="Times New Roman"/>
        <charset val="134"/>
      </rPr>
      <t>10.4</t>
    </r>
    <r>
      <rPr>
        <sz val="10"/>
        <rFont val="宋体"/>
        <charset val="134"/>
      </rPr>
      <t>千瓦分布式光伏发电项目</t>
    </r>
  </si>
  <si>
    <t>潘镜钊</t>
  </si>
  <si>
    <r>
      <rPr>
        <sz val="10"/>
        <rFont val="宋体"/>
        <charset val="134"/>
      </rPr>
      <t>潘镜钊广东省佛山市顺德区容桂街道办事处振华社区居委会南街</t>
    </r>
    <r>
      <rPr>
        <sz val="10"/>
        <rFont val="Times New Roman"/>
        <charset val="134"/>
      </rPr>
      <t>41</t>
    </r>
    <r>
      <rPr>
        <sz val="10"/>
        <rFont val="宋体"/>
        <charset val="134"/>
      </rPr>
      <t>号</t>
    </r>
    <r>
      <rPr>
        <sz val="10"/>
        <rFont val="Times New Roman"/>
        <charset val="134"/>
      </rPr>
      <t>12.54</t>
    </r>
    <r>
      <rPr>
        <sz val="10"/>
        <rFont val="宋体"/>
        <charset val="134"/>
      </rPr>
      <t>千瓦分布式光伏发电项目</t>
    </r>
  </si>
  <si>
    <t>何俞颢</t>
  </si>
  <si>
    <r>
      <rPr>
        <sz val="10"/>
        <rFont val="宋体"/>
        <charset val="134"/>
      </rPr>
      <t>何俞颢广东省佛山市顺德区大良街道办事处桑园</t>
    </r>
    <r>
      <rPr>
        <sz val="10"/>
        <rFont val="Times New Roman"/>
        <charset val="134"/>
      </rPr>
      <t>4</t>
    </r>
    <r>
      <rPr>
        <sz val="10"/>
        <rFont val="宋体"/>
        <charset val="134"/>
      </rPr>
      <t>巷</t>
    </r>
    <r>
      <rPr>
        <sz val="10"/>
        <rFont val="Times New Roman"/>
        <charset val="134"/>
      </rPr>
      <t>3</t>
    </r>
    <r>
      <rPr>
        <sz val="10"/>
        <rFont val="宋体"/>
        <charset val="134"/>
      </rPr>
      <t>座</t>
    </r>
    <r>
      <rPr>
        <sz val="10"/>
        <rFont val="Times New Roman"/>
        <charset val="134"/>
      </rPr>
      <t>2</t>
    </r>
    <r>
      <rPr>
        <sz val="10"/>
        <rFont val="宋体"/>
        <charset val="134"/>
      </rPr>
      <t>号</t>
    </r>
    <r>
      <rPr>
        <sz val="10"/>
        <rFont val="Times New Roman"/>
        <charset val="134"/>
      </rPr>
      <t>23.76</t>
    </r>
    <r>
      <rPr>
        <sz val="10"/>
        <rFont val="宋体"/>
        <charset val="134"/>
      </rPr>
      <t>千瓦分布式光伏发电项目</t>
    </r>
  </si>
  <si>
    <t>冼满友</t>
  </si>
  <si>
    <r>
      <rPr>
        <sz val="10"/>
        <rFont val="宋体"/>
        <charset val="134"/>
      </rPr>
      <t>冼满友容桂容边天河住宅新区广兴坊二路</t>
    </r>
    <r>
      <rPr>
        <sz val="10"/>
        <rFont val="Times New Roman"/>
        <charset val="134"/>
      </rPr>
      <t>1</t>
    </r>
    <r>
      <rPr>
        <sz val="10"/>
        <rFont val="宋体"/>
        <charset val="134"/>
      </rPr>
      <t>巷</t>
    </r>
    <r>
      <rPr>
        <sz val="10"/>
        <rFont val="Times New Roman"/>
        <charset val="134"/>
      </rPr>
      <t>1</t>
    </r>
    <r>
      <rPr>
        <sz val="10"/>
        <rFont val="宋体"/>
        <charset val="134"/>
      </rPr>
      <t>号</t>
    </r>
    <r>
      <rPr>
        <sz val="10"/>
        <rFont val="Times New Roman"/>
        <charset val="134"/>
      </rPr>
      <t>10.8</t>
    </r>
    <r>
      <rPr>
        <sz val="10"/>
        <rFont val="宋体"/>
        <charset val="134"/>
      </rPr>
      <t>千瓦分布式光伏发电项目</t>
    </r>
  </si>
  <si>
    <t>刘德荣</t>
  </si>
  <si>
    <r>
      <rPr>
        <sz val="10"/>
        <rFont val="宋体"/>
        <charset val="134"/>
      </rPr>
      <t>刘德荣佛山市顺德区杏坛镇逢简村委会高第社青云巷</t>
    </r>
    <r>
      <rPr>
        <sz val="10"/>
        <rFont val="Times New Roman"/>
        <charset val="134"/>
      </rPr>
      <t>3</t>
    </r>
    <r>
      <rPr>
        <sz val="10"/>
        <rFont val="宋体"/>
        <charset val="134"/>
      </rPr>
      <t>号</t>
    </r>
    <r>
      <rPr>
        <sz val="10"/>
        <rFont val="Times New Roman"/>
        <charset val="134"/>
      </rPr>
      <t>15</t>
    </r>
    <r>
      <rPr>
        <sz val="10"/>
        <rFont val="宋体"/>
        <charset val="134"/>
      </rPr>
      <t>千瓦分布式光伏发电项目</t>
    </r>
  </si>
  <si>
    <t>夏福文</t>
  </si>
  <si>
    <r>
      <rPr>
        <sz val="10"/>
        <rFont val="宋体"/>
        <charset val="134"/>
      </rPr>
      <t>夏福文顺德区容桂穗香永宁路六巷</t>
    </r>
    <r>
      <rPr>
        <sz val="10"/>
        <rFont val="Times New Roman"/>
        <charset val="134"/>
      </rPr>
      <t>7</t>
    </r>
    <r>
      <rPr>
        <sz val="10"/>
        <rFont val="宋体"/>
        <charset val="134"/>
      </rPr>
      <t>号</t>
    </r>
    <r>
      <rPr>
        <sz val="10"/>
        <rFont val="Times New Roman"/>
        <charset val="134"/>
      </rPr>
      <t>13.52</t>
    </r>
    <r>
      <rPr>
        <sz val="10"/>
        <rFont val="宋体"/>
        <charset val="134"/>
      </rPr>
      <t>千瓦分布式光伏发电项目</t>
    </r>
  </si>
  <si>
    <t>刘朝晖</t>
  </si>
  <si>
    <r>
      <rPr>
        <sz val="10"/>
        <rFont val="宋体"/>
        <charset val="134"/>
      </rPr>
      <t>刘朝晖龙江镇沙富村委会攀门坊大街</t>
    </r>
    <r>
      <rPr>
        <sz val="10"/>
        <rFont val="Times New Roman"/>
        <charset val="134"/>
      </rPr>
      <t>30</t>
    </r>
    <r>
      <rPr>
        <sz val="10"/>
        <rFont val="宋体"/>
        <charset val="134"/>
      </rPr>
      <t>号</t>
    </r>
    <r>
      <rPr>
        <sz val="10"/>
        <rFont val="Times New Roman"/>
        <charset val="134"/>
      </rPr>
      <t>20.075</t>
    </r>
    <r>
      <rPr>
        <sz val="10"/>
        <rFont val="宋体"/>
        <charset val="134"/>
      </rPr>
      <t>千瓦分布式光伏发电项目</t>
    </r>
  </si>
  <si>
    <t>伍耀堂</t>
  </si>
  <si>
    <r>
      <rPr>
        <sz val="10"/>
        <rFont val="宋体"/>
        <charset val="134"/>
      </rPr>
      <t>伍耀堂广东省佛山市顺德区乐从镇岳步村委会吴家地街七巷</t>
    </r>
    <r>
      <rPr>
        <sz val="10"/>
        <rFont val="Times New Roman"/>
        <charset val="134"/>
      </rPr>
      <t>4</t>
    </r>
    <r>
      <rPr>
        <sz val="10"/>
        <rFont val="宋体"/>
        <charset val="134"/>
      </rPr>
      <t>号</t>
    </r>
    <r>
      <rPr>
        <sz val="10"/>
        <rFont val="Times New Roman"/>
        <charset val="134"/>
      </rPr>
      <t>13</t>
    </r>
    <r>
      <rPr>
        <sz val="10"/>
        <rFont val="宋体"/>
        <charset val="134"/>
      </rPr>
      <t>千瓦分布式光伏发电项目</t>
    </r>
  </si>
  <si>
    <r>
      <rPr>
        <sz val="10"/>
        <rFont val="宋体"/>
        <charset val="134"/>
      </rPr>
      <t>黎志华广东省佛山市顺德区乐从镇水藤村委会横涌七巷</t>
    </r>
    <r>
      <rPr>
        <sz val="10"/>
        <rFont val="Times New Roman"/>
        <charset val="134"/>
      </rPr>
      <t>13</t>
    </r>
    <r>
      <rPr>
        <sz val="10"/>
        <rFont val="宋体"/>
        <charset val="134"/>
      </rPr>
      <t>号</t>
    </r>
    <r>
      <rPr>
        <sz val="10"/>
        <rFont val="Times New Roman"/>
        <charset val="134"/>
      </rPr>
      <t>7.7</t>
    </r>
    <r>
      <rPr>
        <sz val="10"/>
        <rFont val="宋体"/>
        <charset val="134"/>
      </rPr>
      <t>千瓦分布式光伏发电项目</t>
    </r>
  </si>
  <si>
    <t>洪瑞华</t>
  </si>
  <si>
    <r>
      <rPr>
        <sz val="10"/>
        <rFont val="宋体"/>
        <charset val="134"/>
      </rPr>
      <t>洪瑞华佛山市顺德区勒流街道稔海村委会沿江一路四巷</t>
    </r>
    <r>
      <rPr>
        <sz val="10"/>
        <rFont val="Times New Roman"/>
        <charset val="134"/>
      </rPr>
      <t>2</t>
    </r>
    <r>
      <rPr>
        <sz val="10"/>
        <rFont val="宋体"/>
        <charset val="134"/>
      </rPr>
      <t>号</t>
    </r>
    <r>
      <rPr>
        <sz val="10"/>
        <rFont val="Times New Roman"/>
        <charset val="134"/>
      </rPr>
      <t>18.7</t>
    </r>
    <r>
      <rPr>
        <sz val="10"/>
        <rFont val="宋体"/>
        <charset val="134"/>
      </rPr>
      <t>千瓦分布式光伏发电项目</t>
    </r>
  </si>
  <si>
    <t>区剑峰</t>
  </si>
  <si>
    <r>
      <rPr>
        <sz val="10"/>
        <rFont val="宋体"/>
        <charset val="134"/>
      </rPr>
      <t>区剑峰北滘镇西滘村委会桥东路</t>
    </r>
    <r>
      <rPr>
        <sz val="10"/>
        <rFont val="Times New Roman"/>
        <charset val="134"/>
      </rPr>
      <t>29</t>
    </r>
    <r>
      <rPr>
        <sz val="10"/>
        <rFont val="宋体"/>
        <charset val="134"/>
      </rPr>
      <t>号</t>
    </r>
    <r>
      <rPr>
        <sz val="10"/>
        <rFont val="Times New Roman"/>
        <charset val="134"/>
      </rPr>
      <t>12.1</t>
    </r>
    <r>
      <rPr>
        <sz val="10"/>
        <rFont val="宋体"/>
        <charset val="134"/>
      </rPr>
      <t>千瓦分布式光伏发电项目</t>
    </r>
  </si>
  <si>
    <t>杨顺葵</t>
  </si>
  <si>
    <r>
      <rPr>
        <sz val="10"/>
        <rFont val="宋体"/>
        <charset val="134"/>
      </rPr>
      <t>杨顺葵北滘镇高村大道青云街二巷</t>
    </r>
    <r>
      <rPr>
        <sz val="10"/>
        <rFont val="Times New Roman"/>
        <charset val="134"/>
      </rPr>
      <t>3</t>
    </r>
    <r>
      <rPr>
        <sz val="10"/>
        <rFont val="宋体"/>
        <charset val="134"/>
      </rPr>
      <t>号</t>
    </r>
    <r>
      <rPr>
        <sz val="10"/>
        <rFont val="Times New Roman"/>
        <charset val="134"/>
      </rPr>
      <t>11.28</t>
    </r>
    <r>
      <rPr>
        <sz val="10"/>
        <rFont val="宋体"/>
        <charset val="134"/>
      </rPr>
      <t>千瓦分布式光伏发电项目</t>
    </r>
  </si>
  <si>
    <t>周志强</t>
  </si>
  <si>
    <r>
      <rPr>
        <sz val="10"/>
        <rFont val="宋体"/>
        <charset val="134"/>
      </rPr>
      <t>周志强佛山市顺德区勒流街道稔海村环村中路七巷</t>
    </r>
    <r>
      <rPr>
        <sz val="10"/>
        <rFont val="Times New Roman"/>
        <charset val="134"/>
      </rPr>
      <t>6</t>
    </r>
    <r>
      <rPr>
        <sz val="10"/>
        <rFont val="宋体"/>
        <charset val="134"/>
      </rPr>
      <t>号</t>
    </r>
    <r>
      <rPr>
        <sz val="10"/>
        <rFont val="Times New Roman"/>
        <charset val="134"/>
      </rPr>
      <t>9.9</t>
    </r>
    <r>
      <rPr>
        <sz val="10"/>
        <rFont val="宋体"/>
        <charset val="134"/>
      </rPr>
      <t>千瓦分布式光伏发电项目</t>
    </r>
  </si>
  <si>
    <t>梁祖安</t>
  </si>
  <si>
    <r>
      <rPr>
        <sz val="10"/>
        <rFont val="宋体"/>
        <charset val="134"/>
      </rPr>
      <t>梁祖安广东省佛山市顺德区乐从镇水藤村委会横涌大街</t>
    </r>
    <r>
      <rPr>
        <sz val="10"/>
        <rFont val="Times New Roman"/>
        <charset val="134"/>
      </rPr>
      <t>4</t>
    </r>
    <r>
      <rPr>
        <sz val="10"/>
        <rFont val="宋体"/>
        <charset val="134"/>
      </rPr>
      <t>号</t>
    </r>
    <r>
      <rPr>
        <sz val="10"/>
        <rFont val="Times New Roman"/>
        <charset val="134"/>
      </rPr>
      <t>5.5</t>
    </r>
    <r>
      <rPr>
        <sz val="10"/>
        <rFont val="宋体"/>
        <charset val="134"/>
      </rPr>
      <t>千瓦分布式光伏发电项目</t>
    </r>
  </si>
  <si>
    <t>陈毅轩</t>
  </si>
  <si>
    <r>
      <rPr>
        <sz val="10"/>
        <rFont val="宋体"/>
        <charset val="134"/>
      </rPr>
      <t>陈毅轩广东省佛山市顺德区乐从镇乐从居委会河滨花园河滨园七巷</t>
    </r>
    <r>
      <rPr>
        <sz val="10"/>
        <rFont val="Times New Roman"/>
        <charset val="134"/>
      </rPr>
      <t>4</t>
    </r>
    <r>
      <rPr>
        <sz val="10"/>
        <rFont val="宋体"/>
        <charset val="134"/>
      </rPr>
      <t>号</t>
    </r>
    <r>
      <rPr>
        <sz val="10"/>
        <rFont val="Times New Roman"/>
        <charset val="134"/>
      </rPr>
      <t>8.5</t>
    </r>
    <r>
      <rPr>
        <sz val="10"/>
        <rFont val="宋体"/>
        <charset val="134"/>
      </rPr>
      <t>千瓦分布式光伏发电项目</t>
    </r>
  </si>
  <si>
    <t>梁成坚</t>
  </si>
  <si>
    <r>
      <rPr>
        <sz val="10"/>
        <rFont val="宋体"/>
        <charset val="134"/>
      </rPr>
      <t>梁成坚广东省佛山市顺德区乐从镇水藤村委会横涌六巷</t>
    </r>
    <r>
      <rPr>
        <sz val="10"/>
        <rFont val="Times New Roman"/>
        <charset val="134"/>
      </rPr>
      <t>11</t>
    </r>
    <r>
      <rPr>
        <sz val="10"/>
        <rFont val="宋体"/>
        <charset val="134"/>
      </rPr>
      <t>号</t>
    </r>
    <r>
      <rPr>
        <sz val="10"/>
        <rFont val="Times New Roman"/>
        <charset val="134"/>
      </rPr>
      <t>3.3</t>
    </r>
    <r>
      <rPr>
        <sz val="10"/>
        <rFont val="宋体"/>
        <charset val="134"/>
      </rPr>
      <t>千瓦分布式光伏发电项目</t>
    </r>
  </si>
  <si>
    <t>黄凤华</t>
  </si>
  <si>
    <r>
      <rPr>
        <sz val="10"/>
        <rFont val="宋体"/>
        <charset val="134"/>
      </rPr>
      <t>黄凤华广东省佛山市顺德区乐从镇水藤村委会东屯忠地巷</t>
    </r>
    <r>
      <rPr>
        <sz val="10"/>
        <rFont val="Times New Roman"/>
        <charset val="134"/>
      </rPr>
      <t>13</t>
    </r>
    <r>
      <rPr>
        <sz val="10"/>
        <rFont val="宋体"/>
        <charset val="134"/>
      </rPr>
      <t>号</t>
    </r>
    <r>
      <rPr>
        <sz val="10"/>
        <rFont val="Times New Roman"/>
        <charset val="134"/>
      </rPr>
      <t>6.45</t>
    </r>
    <r>
      <rPr>
        <sz val="10"/>
        <rFont val="宋体"/>
        <charset val="134"/>
      </rPr>
      <t>千瓦分布式光伏发电项目</t>
    </r>
  </si>
  <si>
    <t>林盛强</t>
  </si>
  <si>
    <r>
      <rPr>
        <sz val="10"/>
        <rFont val="宋体"/>
        <charset val="134"/>
      </rPr>
      <t>林盛强龙江镇东头村委会西畔路涌尾大街</t>
    </r>
    <r>
      <rPr>
        <sz val="10"/>
        <rFont val="Times New Roman"/>
        <charset val="134"/>
      </rPr>
      <t>1</t>
    </r>
    <r>
      <rPr>
        <sz val="10"/>
        <rFont val="宋体"/>
        <charset val="134"/>
      </rPr>
      <t>号</t>
    </r>
    <r>
      <rPr>
        <sz val="10"/>
        <rFont val="Times New Roman"/>
        <charset val="134"/>
      </rPr>
      <t>10.45</t>
    </r>
    <r>
      <rPr>
        <sz val="10"/>
        <rFont val="宋体"/>
        <charset val="134"/>
      </rPr>
      <t>千瓦分布式光伏发电项目</t>
    </r>
  </si>
  <si>
    <t>苏锦源</t>
  </si>
  <si>
    <r>
      <rPr>
        <sz val="10"/>
        <rFont val="宋体"/>
        <charset val="134"/>
      </rPr>
      <t>苏锦源广东省佛山市顺德区乐从镇岳步村委会岳僚路二巷</t>
    </r>
    <r>
      <rPr>
        <sz val="10"/>
        <rFont val="Times New Roman"/>
        <charset val="134"/>
      </rPr>
      <t>2</t>
    </r>
    <r>
      <rPr>
        <sz val="10"/>
        <rFont val="宋体"/>
        <charset val="134"/>
      </rPr>
      <t>号</t>
    </r>
    <r>
      <rPr>
        <sz val="10"/>
        <rFont val="Times New Roman"/>
        <charset val="134"/>
      </rPr>
      <t>6.6</t>
    </r>
    <r>
      <rPr>
        <sz val="10"/>
        <rFont val="宋体"/>
        <charset val="134"/>
      </rPr>
      <t>千瓦分布式光伏发电项目</t>
    </r>
  </si>
  <si>
    <r>
      <rPr>
        <sz val="10"/>
        <rFont val="宋体"/>
        <charset val="134"/>
      </rPr>
      <t>苏锦源广东省佛山市顺德区乐从镇岳步村委会岳僚路二巷</t>
    </r>
    <r>
      <rPr>
        <sz val="10"/>
        <rFont val="Times New Roman"/>
        <charset val="134"/>
      </rPr>
      <t>4</t>
    </r>
    <r>
      <rPr>
        <sz val="10"/>
        <rFont val="宋体"/>
        <charset val="134"/>
      </rPr>
      <t>号</t>
    </r>
    <r>
      <rPr>
        <sz val="10"/>
        <rFont val="Times New Roman"/>
        <charset val="134"/>
      </rPr>
      <t>13</t>
    </r>
    <r>
      <rPr>
        <sz val="10"/>
        <rFont val="宋体"/>
        <charset val="134"/>
      </rPr>
      <t>千瓦分布式光伏发电项目</t>
    </r>
  </si>
  <si>
    <t>邓玉环</t>
  </si>
  <si>
    <r>
      <rPr>
        <sz val="10"/>
        <rFont val="宋体"/>
        <charset val="134"/>
      </rPr>
      <t>邓玉环广东省佛山市顺德区乐从镇沙边村委会仁和里</t>
    </r>
    <r>
      <rPr>
        <sz val="10"/>
        <rFont val="Times New Roman"/>
        <charset val="134"/>
      </rPr>
      <t>24</t>
    </r>
    <r>
      <rPr>
        <sz val="10"/>
        <rFont val="宋体"/>
        <charset val="134"/>
      </rPr>
      <t>号</t>
    </r>
    <r>
      <rPr>
        <sz val="10"/>
        <rFont val="Times New Roman"/>
        <charset val="134"/>
      </rPr>
      <t>6.48</t>
    </r>
    <r>
      <rPr>
        <sz val="10"/>
        <rFont val="宋体"/>
        <charset val="134"/>
      </rPr>
      <t>千瓦分布式光伏发电项目</t>
    </r>
  </si>
  <si>
    <t>陈育强</t>
  </si>
  <si>
    <r>
      <rPr>
        <sz val="10"/>
        <rFont val="宋体"/>
        <charset val="134"/>
      </rPr>
      <t>陈育强广东省佛山市顺德区乐从镇沙滘居委会北区聚星里大街</t>
    </r>
    <r>
      <rPr>
        <sz val="10"/>
        <rFont val="Times New Roman"/>
        <charset val="134"/>
      </rPr>
      <t>4</t>
    </r>
    <r>
      <rPr>
        <sz val="10"/>
        <rFont val="宋体"/>
        <charset val="134"/>
      </rPr>
      <t>号</t>
    </r>
    <r>
      <rPr>
        <sz val="10"/>
        <rFont val="Times New Roman"/>
        <charset val="134"/>
      </rPr>
      <t>11.4</t>
    </r>
    <r>
      <rPr>
        <sz val="10"/>
        <rFont val="宋体"/>
        <charset val="134"/>
      </rPr>
      <t>千瓦分布式光伏发电项目</t>
    </r>
  </si>
  <si>
    <t>黎兆生</t>
  </si>
  <si>
    <r>
      <rPr>
        <sz val="10"/>
        <rFont val="宋体"/>
        <charset val="134"/>
      </rPr>
      <t>黎兆生广东省佛山市顺德区乐从镇路州村委会路都住宅区</t>
    </r>
    <r>
      <rPr>
        <sz val="10"/>
        <rFont val="Times New Roman"/>
        <charset val="134"/>
      </rPr>
      <t>12</t>
    </r>
    <r>
      <rPr>
        <sz val="10"/>
        <rFont val="宋体"/>
        <charset val="134"/>
      </rPr>
      <t>号</t>
    </r>
    <r>
      <rPr>
        <sz val="10"/>
        <rFont val="Times New Roman"/>
        <charset val="134"/>
      </rPr>
      <t>13.75</t>
    </r>
    <r>
      <rPr>
        <sz val="10"/>
        <rFont val="宋体"/>
        <charset val="134"/>
      </rPr>
      <t>千瓦分布式光伏发电项目</t>
    </r>
  </si>
  <si>
    <r>
      <rPr>
        <sz val="10"/>
        <rFont val="宋体"/>
        <charset val="134"/>
      </rPr>
      <t>陈育强广东省佛山市顺德区乐从镇沙滘居委会北村峡水南街一巷</t>
    </r>
    <r>
      <rPr>
        <sz val="10"/>
        <rFont val="Times New Roman"/>
        <charset val="134"/>
      </rPr>
      <t>4</t>
    </r>
    <r>
      <rPr>
        <sz val="10"/>
        <rFont val="宋体"/>
        <charset val="134"/>
      </rPr>
      <t>号</t>
    </r>
    <r>
      <rPr>
        <sz val="10"/>
        <rFont val="Times New Roman"/>
        <charset val="134"/>
      </rPr>
      <t>11</t>
    </r>
    <r>
      <rPr>
        <sz val="10"/>
        <rFont val="宋体"/>
        <charset val="134"/>
      </rPr>
      <t>千瓦分布式光伏发电项目</t>
    </r>
  </si>
  <si>
    <t>梁建铭</t>
  </si>
  <si>
    <r>
      <rPr>
        <sz val="10"/>
        <rFont val="宋体"/>
        <charset val="134"/>
      </rPr>
      <t>梁建铭广东省佛山市顺德区乐从镇大闸村委会东风三街</t>
    </r>
    <r>
      <rPr>
        <sz val="10"/>
        <rFont val="Times New Roman"/>
        <charset val="134"/>
      </rPr>
      <t>33</t>
    </r>
    <r>
      <rPr>
        <sz val="10"/>
        <rFont val="宋体"/>
        <charset val="134"/>
      </rPr>
      <t>号</t>
    </r>
    <r>
      <rPr>
        <sz val="10"/>
        <rFont val="Times New Roman"/>
        <charset val="134"/>
      </rPr>
      <t>20.95</t>
    </r>
    <r>
      <rPr>
        <sz val="10"/>
        <rFont val="宋体"/>
        <charset val="134"/>
      </rPr>
      <t>千瓦分布式光伏发电项目</t>
    </r>
  </si>
  <si>
    <t>霍永干</t>
  </si>
  <si>
    <r>
      <rPr>
        <sz val="10"/>
        <rFont val="宋体"/>
        <charset val="134"/>
      </rPr>
      <t>霍永干佛山市顺德区陈村镇半岛碧桂园水蓝天二区六街</t>
    </r>
    <r>
      <rPr>
        <sz val="10"/>
        <rFont val="Times New Roman"/>
        <charset val="134"/>
      </rPr>
      <t>28</t>
    </r>
    <r>
      <rPr>
        <sz val="10"/>
        <rFont val="宋体"/>
        <charset val="134"/>
      </rPr>
      <t>号</t>
    </r>
    <r>
      <rPr>
        <sz val="10"/>
        <rFont val="Times New Roman"/>
        <charset val="134"/>
      </rPr>
      <t>15.66</t>
    </r>
    <r>
      <rPr>
        <sz val="10"/>
        <rFont val="宋体"/>
        <charset val="134"/>
      </rPr>
      <t>千瓦分布式光伏发电项目</t>
    </r>
  </si>
  <si>
    <t>林志松</t>
  </si>
  <si>
    <r>
      <rPr>
        <sz val="10"/>
        <rFont val="宋体"/>
        <charset val="134"/>
      </rPr>
      <t>林志松顺德区容桂中华路翠湖山庄</t>
    </r>
    <r>
      <rPr>
        <sz val="10"/>
        <rFont val="Times New Roman"/>
        <charset val="134"/>
      </rPr>
      <t>31</t>
    </r>
    <r>
      <rPr>
        <sz val="10"/>
        <rFont val="宋体"/>
        <charset val="134"/>
      </rPr>
      <t>号</t>
    </r>
    <r>
      <rPr>
        <sz val="10"/>
        <rFont val="Times New Roman"/>
        <charset val="134"/>
      </rPr>
      <t>16.5</t>
    </r>
    <r>
      <rPr>
        <sz val="10"/>
        <rFont val="宋体"/>
        <charset val="134"/>
      </rPr>
      <t>千瓦分布式光伏发电项目</t>
    </r>
  </si>
  <si>
    <t>黎明兆</t>
  </si>
  <si>
    <r>
      <rPr>
        <sz val="10"/>
        <rFont val="宋体"/>
        <charset val="134"/>
      </rPr>
      <t>黎明兆广东省佛山市顺德区乐从镇路州村委会西街直街西七巷</t>
    </r>
    <r>
      <rPr>
        <sz val="10"/>
        <rFont val="Times New Roman"/>
        <charset val="134"/>
      </rPr>
      <t>3</t>
    </r>
    <r>
      <rPr>
        <sz val="10"/>
        <rFont val="宋体"/>
        <charset val="134"/>
      </rPr>
      <t>号</t>
    </r>
    <r>
      <rPr>
        <sz val="10"/>
        <rFont val="Times New Roman"/>
        <charset val="134"/>
      </rPr>
      <t>7.56</t>
    </r>
    <r>
      <rPr>
        <sz val="10"/>
        <rFont val="宋体"/>
        <charset val="134"/>
      </rPr>
      <t>千瓦分布式光伏发电项目</t>
    </r>
  </si>
  <si>
    <t>梁成敏</t>
  </si>
  <si>
    <r>
      <rPr>
        <sz val="10"/>
        <rFont val="宋体"/>
        <charset val="134"/>
      </rPr>
      <t>梁成敏广东省佛山市顺德区乐从镇水藤村委会南便大街</t>
    </r>
    <r>
      <rPr>
        <sz val="10"/>
        <rFont val="Times New Roman"/>
        <charset val="134"/>
      </rPr>
      <t>1</t>
    </r>
    <r>
      <rPr>
        <sz val="10"/>
        <rFont val="宋体"/>
        <charset val="134"/>
      </rPr>
      <t>号</t>
    </r>
    <r>
      <rPr>
        <sz val="10"/>
        <rFont val="Times New Roman"/>
        <charset val="134"/>
      </rPr>
      <t>12.93</t>
    </r>
    <r>
      <rPr>
        <sz val="10"/>
        <rFont val="宋体"/>
        <charset val="134"/>
      </rPr>
      <t>千瓦分布式光伏发电项目</t>
    </r>
  </si>
  <si>
    <t>黄万华</t>
  </si>
  <si>
    <r>
      <rPr>
        <sz val="10"/>
        <rFont val="宋体"/>
        <charset val="134"/>
      </rPr>
      <t>黄万华广东省佛山市顺德区乐从镇良教农场省救助安置中心西区光明路</t>
    </r>
    <r>
      <rPr>
        <sz val="10"/>
        <rFont val="Times New Roman"/>
        <charset val="134"/>
      </rPr>
      <t>H</t>
    </r>
    <r>
      <rPr>
        <sz val="10"/>
        <rFont val="宋体"/>
        <charset val="134"/>
      </rPr>
      <t>座</t>
    </r>
    <r>
      <rPr>
        <sz val="10"/>
        <rFont val="Times New Roman"/>
        <charset val="134"/>
      </rPr>
      <t>1</t>
    </r>
    <r>
      <rPr>
        <sz val="10"/>
        <rFont val="宋体"/>
        <charset val="134"/>
      </rPr>
      <t>号</t>
    </r>
    <r>
      <rPr>
        <sz val="10"/>
        <rFont val="Times New Roman"/>
        <charset val="134"/>
      </rPr>
      <t>22.28</t>
    </r>
    <r>
      <rPr>
        <sz val="10"/>
        <rFont val="宋体"/>
        <charset val="134"/>
      </rPr>
      <t>千瓦分布式光伏发电项目</t>
    </r>
  </si>
  <si>
    <t>孔杏洁</t>
  </si>
  <si>
    <r>
      <rPr>
        <sz val="10"/>
        <rFont val="宋体"/>
        <charset val="134"/>
      </rPr>
      <t>孔杏洁广东省佛山市顺德区乐从镇葛岸村仁寿大街三巷一号</t>
    </r>
    <r>
      <rPr>
        <sz val="10"/>
        <rFont val="Times New Roman"/>
        <charset val="134"/>
      </rPr>
      <t>7.56</t>
    </r>
    <r>
      <rPr>
        <sz val="10"/>
        <rFont val="宋体"/>
        <charset val="134"/>
      </rPr>
      <t>千瓦分布式光伏发电项目</t>
    </r>
  </si>
  <si>
    <t>林淑琼</t>
  </si>
  <si>
    <r>
      <rPr>
        <sz val="10"/>
        <rFont val="宋体"/>
        <charset val="134"/>
      </rPr>
      <t>林淑琼广东省佛山市顺德区乐从镇大闸村委会盛大新邨</t>
    </r>
    <r>
      <rPr>
        <sz val="10"/>
        <rFont val="Times New Roman"/>
        <charset val="134"/>
      </rPr>
      <t>1</t>
    </r>
    <r>
      <rPr>
        <sz val="10"/>
        <rFont val="宋体"/>
        <charset val="134"/>
      </rPr>
      <t>区</t>
    </r>
    <r>
      <rPr>
        <sz val="10"/>
        <rFont val="Times New Roman"/>
        <charset val="134"/>
      </rPr>
      <t>G90</t>
    </r>
    <r>
      <rPr>
        <sz val="10"/>
        <rFont val="宋体"/>
        <charset val="134"/>
      </rPr>
      <t>号</t>
    </r>
    <r>
      <rPr>
        <sz val="10"/>
        <rFont val="Times New Roman"/>
        <charset val="134"/>
      </rPr>
      <t>15.13</t>
    </r>
    <r>
      <rPr>
        <sz val="10"/>
        <rFont val="宋体"/>
        <charset val="134"/>
      </rPr>
      <t>千瓦分布式光伏发电项目</t>
    </r>
  </si>
  <si>
    <t>劳家梁</t>
  </si>
  <si>
    <r>
      <rPr>
        <sz val="10"/>
        <rFont val="宋体"/>
        <charset val="134"/>
      </rPr>
      <t>劳家梁广东省佛山市顺德区乐从镇劳村村委会壶天祠后街二巷</t>
    </r>
    <r>
      <rPr>
        <sz val="10"/>
        <rFont val="Times New Roman"/>
        <charset val="134"/>
      </rPr>
      <t>5</t>
    </r>
    <r>
      <rPr>
        <sz val="10"/>
        <rFont val="宋体"/>
        <charset val="134"/>
      </rPr>
      <t>号</t>
    </r>
    <r>
      <rPr>
        <sz val="10"/>
        <rFont val="Times New Roman"/>
        <charset val="134"/>
      </rPr>
      <t>9.9</t>
    </r>
    <r>
      <rPr>
        <sz val="10"/>
        <rFont val="宋体"/>
        <charset val="134"/>
      </rPr>
      <t>千瓦分布式光伏发电项目</t>
    </r>
  </si>
  <si>
    <t>邓素霞</t>
  </si>
  <si>
    <r>
      <rPr>
        <sz val="10"/>
        <rFont val="宋体"/>
        <charset val="134"/>
      </rPr>
      <t>邓素霞广东省佛山市顺德区乐从镇水藤村委会横街北二巷</t>
    </r>
    <r>
      <rPr>
        <sz val="10"/>
        <rFont val="Times New Roman"/>
        <charset val="134"/>
      </rPr>
      <t>4</t>
    </r>
    <r>
      <rPr>
        <sz val="10"/>
        <rFont val="宋体"/>
        <charset val="134"/>
      </rPr>
      <t>号</t>
    </r>
    <r>
      <rPr>
        <sz val="10"/>
        <rFont val="Times New Roman"/>
        <charset val="134"/>
      </rPr>
      <t>11</t>
    </r>
    <r>
      <rPr>
        <sz val="10"/>
        <rFont val="宋体"/>
        <charset val="134"/>
      </rPr>
      <t>千瓦分布式光伏发电项目</t>
    </r>
  </si>
  <si>
    <t>郭炎英</t>
  </si>
  <si>
    <r>
      <rPr>
        <sz val="10"/>
        <rFont val="宋体"/>
        <charset val="134"/>
      </rPr>
      <t>郭炎英广东省佛山市顺德区乐从镇平步居委会北街</t>
    </r>
    <r>
      <rPr>
        <sz val="10"/>
        <rFont val="Times New Roman"/>
        <charset val="134"/>
      </rPr>
      <t>4</t>
    </r>
    <r>
      <rPr>
        <sz val="10"/>
        <rFont val="宋体"/>
        <charset val="134"/>
      </rPr>
      <t>号</t>
    </r>
    <r>
      <rPr>
        <sz val="10"/>
        <rFont val="Times New Roman"/>
        <charset val="134"/>
      </rPr>
      <t>16.3</t>
    </r>
    <r>
      <rPr>
        <sz val="10"/>
        <rFont val="宋体"/>
        <charset val="134"/>
      </rPr>
      <t>千瓦分布式光伏发电项目</t>
    </r>
  </si>
  <si>
    <t>劳绮云</t>
  </si>
  <si>
    <r>
      <rPr>
        <sz val="10"/>
        <rFont val="宋体"/>
        <charset val="134"/>
      </rPr>
      <t>劳绮云广东省佛山市顺德区乐从镇平步社区居民委员会东区北街</t>
    </r>
    <r>
      <rPr>
        <sz val="10"/>
        <rFont val="Times New Roman"/>
        <charset val="134"/>
      </rPr>
      <t>2</t>
    </r>
    <r>
      <rPr>
        <sz val="10"/>
        <rFont val="宋体"/>
        <charset val="134"/>
      </rPr>
      <t>号</t>
    </r>
    <r>
      <rPr>
        <sz val="10"/>
        <rFont val="Times New Roman"/>
        <charset val="134"/>
      </rPr>
      <t>17.87</t>
    </r>
    <r>
      <rPr>
        <sz val="10"/>
        <rFont val="宋体"/>
        <charset val="134"/>
      </rPr>
      <t>千瓦分布式光伏发电项目</t>
    </r>
  </si>
  <si>
    <t>苏镜源</t>
  </si>
  <si>
    <r>
      <rPr>
        <sz val="10"/>
        <rFont val="宋体"/>
        <charset val="134"/>
      </rPr>
      <t>苏镜源广东省佛山市顺德区乐从镇平步居委会东荣大街</t>
    </r>
    <r>
      <rPr>
        <sz val="10"/>
        <rFont val="Times New Roman"/>
        <charset val="134"/>
      </rPr>
      <t>3</t>
    </r>
    <r>
      <rPr>
        <sz val="10"/>
        <rFont val="宋体"/>
        <charset val="134"/>
      </rPr>
      <t>号</t>
    </r>
    <r>
      <rPr>
        <sz val="10"/>
        <rFont val="Times New Roman"/>
        <charset val="134"/>
      </rPr>
      <t>19.25</t>
    </r>
    <r>
      <rPr>
        <sz val="10"/>
        <rFont val="宋体"/>
        <charset val="134"/>
      </rPr>
      <t>千瓦分布式光伏发电项目</t>
    </r>
  </si>
  <si>
    <t>何锦光</t>
  </si>
  <si>
    <r>
      <rPr>
        <sz val="10"/>
        <rFont val="宋体"/>
        <charset val="134"/>
      </rPr>
      <t>何锦光广东省佛山市顺德区乐从镇乐德路二街</t>
    </r>
    <r>
      <rPr>
        <sz val="10"/>
        <rFont val="Times New Roman"/>
        <charset val="134"/>
      </rPr>
      <t>2</t>
    </r>
    <r>
      <rPr>
        <sz val="10"/>
        <rFont val="宋体"/>
        <charset val="134"/>
      </rPr>
      <t>号</t>
    </r>
    <r>
      <rPr>
        <sz val="10"/>
        <rFont val="Times New Roman"/>
        <charset val="134"/>
      </rPr>
      <t>6.6</t>
    </r>
    <r>
      <rPr>
        <sz val="10"/>
        <rFont val="宋体"/>
        <charset val="134"/>
      </rPr>
      <t>千瓦分布式光伏发电项目</t>
    </r>
  </si>
  <si>
    <r>
      <rPr>
        <sz val="10"/>
        <rFont val="宋体"/>
        <charset val="134"/>
      </rPr>
      <t>何志强广东省佛山市顺德区乐从镇良教村委会华宝中街七巷</t>
    </r>
    <r>
      <rPr>
        <sz val="10"/>
        <rFont val="Times New Roman"/>
        <charset val="134"/>
      </rPr>
      <t>1</t>
    </r>
    <r>
      <rPr>
        <sz val="10"/>
        <rFont val="宋体"/>
        <charset val="134"/>
      </rPr>
      <t>号</t>
    </r>
    <r>
      <rPr>
        <sz val="10"/>
        <rFont val="Times New Roman"/>
        <charset val="134"/>
      </rPr>
      <t>6.6</t>
    </r>
    <r>
      <rPr>
        <sz val="10"/>
        <rFont val="宋体"/>
        <charset val="134"/>
      </rPr>
      <t>千瓦分布式光伏发电项目</t>
    </r>
  </si>
  <si>
    <t>蔡鉴新</t>
  </si>
  <si>
    <r>
      <rPr>
        <sz val="10"/>
        <rFont val="宋体"/>
        <charset val="134"/>
      </rPr>
      <t>蔡鉴新广东省佛山市顺德区乐从镇岳步村委会大地古道四巷</t>
    </r>
    <r>
      <rPr>
        <sz val="10"/>
        <rFont val="Times New Roman"/>
        <charset val="134"/>
      </rPr>
      <t>18</t>
    </r>
    <r>
      <rPr>
        <sz val="10"/>
        <rFont val="宋体"/>
        <charset val="134"/>
      </rPr>
      <t>号</t>
    </r>
    <r>
      <rPr>
        <sz val="10"/>
        <rFont val="Times New Roman"/>
        <charset val="134"/>
      </rPr>
      <t>14.85</t>
    </r>
    <r>
      <rPr>
        <sz val="10"/>
        <rFont val="宋体"/>
        <charset val="134"/>
      </rPr>
      <t>千瓦分布式光伏发电项目</t>
    </r>
  </si>
  <si>
    <t>刘金洪</t>
  </si>
  <si>
    <r>
      <rPr>
        <sz val="10"/>
        <rFont val="宋体"/>
        <charset val="134"/>
      </rPr>
      <t>刘金洪广东省佛山市顺德区乐从镇腾冲居委会村东坊北便街一巷</t>
    </r>
    <r>
      <rPr>
        <sz val="10"/>
        <rFont val="Times New Roman"/>
        <charset val="134"/>
      </rPr>
      <t>3</t>
    </r>
    <r>
      <rPr>
        <sz val="10"/>
        <rFont val="宋体"/>
        <charset val="134"/>
      </rPr>
      <t>号</t>
    </r>
    <r>
      <rPr>
        <sz val="10"/>
        <rFont val="Times New Roman"/>
        <charset val="134"/>
      </rPr>
      <t>8</t>
    </r>
    <r>
      <rPr>
        <sz val="10"/>
        <rFont val="宋体"/>
        <charset val="134"/>
      </rPr>
      <t>千瓦分布式光伏发电项目</t>
    </r>
  </si>
  <si>
    <t>何景孝</t>
  </si>
  <si>
    <r>
      <rPr>
        <sz val="10"/>
        <rFont val="宋体"/>
        <charset val="134"/>
      </rPr>
      <t>何景孝广东省佛山市顺德区乐从镇水藤村委会横街涌边大街</t>
    </r>
    <r>
      <rPr>
        <sz val="10"/>
        <rFont val="Times New Roman"/>
        <charset val="134"/>
      </rPr>
      <t>2</t>
    </r>
    <r>
      <rPr>
        <sz val="10"/>
        <rFont val="宋体"/>
        <charset val="134"/>
      </rPr>
      <t>号</t>
    </r>
    <r>
      <rPr>
        <sz val="10"/>
        <rFont val="Times New Roman"/>
        <charset val="134"/>
      </rPr>
      <t>5</t>
    </r>
    <r>
      <rPr>
        <sz val="10"/>
        <rFont val="宋体"/>
        <charset val="134"/>
      </rPr>
      <t>千瓦分布式光伏发电项目</t>
    </r>
  </si>
  <si>
    <t>区洁贞</t>
  </si>
  <si>
    <r>
      <rPr>
        <sz val="10"/>
        <rFont val="宋体"/>
        <charset val="134"/>
      </rPr>
      <t>区洁贞广东省佛山市顺德区乐从镇水藤村委会葵林八巷</t>
    </r>
    <r>
      <rPr>
        <sz val="10"/>
        <rFont val="Times New Roman"/>
        <charset val="134"/>
      </rPr>
      <t>9</t>
    </r>
    <r>
      <rPr>
        <sz val="10"/>
        <rFont val="宋体"/>
        <charset val="134"/>
      </rPr>
      <t>号</t>
    </r>
    <r>
      <rPr>
        <sz val="10"/>
        <rFont val="Times New Roman"/>
        <charset val="134"/>
      </rPr>
      <t>4.95</t>
    </r>
    <r>
      <rPr>
        <sz val="10"/>
        <rFont val="宋体"/>
        <charset val="134"/>
      </rPr>
      <t>千瓦分布式光伏发电项目</t>
    </r>
  </si>
  <si>
    <t>韦智城</t>
  </si>
  <si>
    <r>
      <rPr>
        <sz val="10"/>
        <rFont val="宋体"/>
        <charset val="134"/>
      </rPr>
      <t>韦智城广东省佛山市顺德区乐从镇路州村路都住宅新村</t>
    </r>
    <r>
      <rPr>
        <sz val="10"/>
        <rFont val="Times New Roman"/>
        <charset val="134"/>
      </rPr>
      <t>19</t>
    </r>
    <r>
      <rPr>
        <sz val="10"/>
        <rFont val="宋体"/>
        <charset val="134"/>
      </rPr>
      <t>号</t>
    </r>
    <r>
      <rPr>
        <sz val="10"/>
        <rFont val="Times New Roman"/>
        <charset val="134"/>
      </rPr>
      <t>14.3</t>
    </r>
    <r>
      <rPr>
        <sz val="10"/>
        <rFont val="宋体"/>
        <charset val="134"/>
      </rPr>
      <t>千瓦分布式光伏发电项目</t>
    </r>
  </si>
  <si>
    <t>梁成辉</t>
  </si>
  <si>
    <r>
      <rPr>
        <sz val="10"/>
        <rFont val="宋体"/>
        <charset val="134"/>
      </rPr>
      <t>梁成辉广东省佛山市顺德区乐从镇水藤村勒子园葵林三巷</t>
    </r>
    <r>
      <rPr>
        <sz val="10"/>
        <rFont val="Times New Roman"/>
        <charset val="134"/>
      </rPr>
      <t>15</t>
    </r>
    <r>
      <rPr>
        <sz val="10"/>
        <rFont val="宋体"/>
        <charset val="134"/>
      </rPr>
      <t>号</t>
    </r>
    <r>
      <rPr>
        <sz val="10"/>
        <rFont val="Times New Roman"/>
        <charset val="134"/>
      </rPr>
      <t>9.9</t>
    </r>
    <r>
      <rPr>
        <sz val="10"/>
        <rFont val="宋体"/>
        <charset val="134"/>
      </rPr>
      <t>千瓦分布式光伏发电项目</t>
    </r>
  </si>
  <si>
    <t>梁立基</t>
  </si>
  <si>
    <r>
      <rPr>
        <sz val="10"/>
        <rFont val="宋体"/>
        <charset val="134"/>
      </rPr>
      <t>梁立基广东省佛山市顺德区乐从镇罗沙村委会新基十五巷</t>
    </r>
    <r>
      <rPr>
        <sz val="10"/>
        <rFont val="Times New Roman"/>
        <charset val="134"/>
      </rPr>
      <t>2</t>
    </r>
    <r>
      <rPr>
        <sz val="10"/>
        <rFont val="宋体"/>
        <charset val="134"/>
      </rPr>
      <t>号</t>
    </r>
    <r>
      <rPr>
        <sz val="10"/>
        <rFont val="Times New Roman"/>
        <charset val="134"/>
      </rPr>
      <t>6.88</t>
    </r>
    <r>
      <rPr>
        <sz val="10"/>
        <rFont val="宋体"/>
        <charset val="134"/>
      </rPr>
      <t>千瓦分布式光伏发电项目</t>
    </r>
  </si>
  <si>
    <t>甘国兴</t>
  </si>
  <si>
    <r>
      <rPr>
        <sz val="10"/>
        <rFont val="宋体"/>
        <charset val="134"/>
      </rPr>
      <t>甘国兴顺德区陈村镇绀村登树路一巷</t>
    </r>
    <r>
      <rPr>
        <sz val="10"/>
        <rFont val="Times New Roman"/>
        <charset val="134"/>
      </rPr>
      <t>4</t>
    </r>
    <r>
      <rPr>
        <sz val="10"/>
        <rFont val="宋体"/>
        <charset val="134"/>
      </rPr>
      <t>号</t>
    </r>
    <r>
      <rPr>
        <sz val="10"/>
        <rFont val="Times New Roman"/>
        <charset val="134"/>
      </rPr>
      <t>9.97</t>
    </r>
    <r>
      <rPr>
        <sz val="10"/>
        <rFont val="宋体"/>
        <charset val="134"/>
      </rPr>
      <t>千瓦分布式光伏发电项目</t>
    </r>
  </si>
  <si>
    <t>梁惠葵</t>
  </si>
  <si>
    <r>
      <rPr>
        <sz val="10"/>
        <rFont val="宋体"/>
        <charset val="134"/>
      </rPr>
      <t>梁惠葵广东省佛山市顺德区乐从镇水藤村委会横涌四巷一横巷</t>
    </r>
    <r>
      <rPr>
        <sz val="10"/>
        <rFont val="Times New Roman"/>
        <charset val="134"/>
      </rPr>
      <t>6</t>
    </r>
    <r>
      <rPr>
        <sz val="10"/>
        <rFont val="宋体"/>
        <charset val="134"/>
      </rPr>
      <t>号</t>
    </r>
    <r>
      <rPr>
        <sz val="10"/>
        <rFont val="Times New Roman"/>
        <charset val="134"/>
      </rPr>
      <t>5</t>
    </r>
    <r>
      <rPr>
        <sz val="10"/>
        <rFont val="宋体"/>
        <charset val="134"/>
      </rPr>
      <t>千瓦分布式光伏发电项目</t>
    </r>
  </si>
  <si>
    <t>蔡伟江</t>
  </si>
  <si>
    <r>
      <rPr>
        <sz val="10"/>
        <rFont val="宋体"/>
        <charset val="134"/>
      </rPr>
      <t>蔡伟江龙江镇世埠社区居民委员会上涌路挹秀里</t>
    </r>
    <r>
      <rPr>
        <sz val="10"/>
        <rFont val="Times New Roman"/>
        <charset val="134"/>
      </rPr>
      <t>4</t>
    </r>
    <r>
      <rPr>
        <sz val="10"/>
        <rFont val="宋体"/>
        <charset val="134"/>
      </rPr>
      <t>号</t>
    </r>
    <r>
      <rPr>
        <sz val="10"/>
        <rFont val="Times New Roman"/>
        <charset val="134"/>
      </rPr>
      <t>11.5</t>
    </r>
    <r>
      <rPr>
        <sz val="10"/>
        <rFont val="宋体"/>
        <charset val="134"/>
      </rPr>
      <t>千瓦分布式光伏发电项目</t>
    </r>
  </si>
  <si>
    <t>罗清云</t>
  </si>
  <si>
    <r>
      <rPr>
        <sz val="10"/>
        <rFont val="宋体"/>
        <charset val="134"/>
      </rPr>
      <t>罗清云顺德大良镇大围六街</t>
    </r>
    <r>
      <rPr>
        <sz val="10"/>
        <rFont val="Times New Roman"/>
        <charset val="134"/>
      </rPr>
      <t>23</t>
    </r>
    <r>
      <rPr>
        <sz val="10"/>
        <rFont val="宋体"/>
        <charset val="134"/>
      </rPr>
      <t>巷</t>
    </r>
    <r>
      <rPr>
        <sz val="10"/>
        <rFont val="Times New Roman"/>
        <charset val="134"/>
      </rPr>
      <t>12</t>
    </r>
    <r>
      <rPr>
        <sz val="10"/>
        <rFont val="宋体"/>
        <charset val="134"/>
      </rPr>
      <t>号</t>
    </r>
    <r>
      <rPr>
        <sz val="10"/>
        <rFont val="Times New Roman"/>
        <charset val="134"/>
      </rPr>
      <t>13</t>
    </r>
    <r>
      <rPr>
        <sz val="10"/>
        <rFont val="宋体"/>
        <charset val="134"/>
      </rPr>
      <t>千瓦分布式光伏发电项目</t>
    </r>
  </si>
  <si>
    <t>张长</t>
  </si>
  <si>
    <r>
      <rPr>
        <sz val="10"/>
        <rFont val="宋体"/>
        <charset val="134"/>
      </rPr>
      <t>张长龙江镇世埠西华直街西华里</t>
    </r>
    <r>
      <rPr>
        <sz val="10"/>
        <rFont val="Times New Roman"/>
        <charset val="134"/>
      </rPr>
      <t>13</t>
    </r>
    <r>
      <rPr>
        <sz val="10"/>
        <rFont val="宋体"/>
        <charset val="134"/>
      </rPr>
      <t>号</t>
    </r>
    <r>
      <rPr>
        <sz val="10"/>
        <rFont val="Times New Roman"/>
        <charset val="134"/>
      </rPr>
      <t>10</t>
    </r>
    <r>
      <rPr>
        <sz val="10"/>
        <rFont val="宋体"/>
        <charset val="134"/>
      </rPr>
      <t>千瓦分布式光伏发电项目</t>
    </r>
  </si>
  <si>
    <t>卢志钊</t>
  </si>
  <si>
    <r>
      <rPr>
        <sz val="10"/>
        <rFont val="宋体"/>
        <charset val="134"/>
      </rPr>
      <t>卢志钊顺德区北滘镇林头合成街一巷</t>
    </r>
    <r>
      <rPr>
        <sz val="10"/>
        <rFont val="Times New Roman"/>
        <charset val="134"/>
      </rPr>
      <t>8</t>
    </r>
    <r>
      <rPr>
        <sz val="10"/>
        <rFont val="宋体"/>
        <charset val="134"/>
      </rPr>
      <t>号</t>
    </r>
    <r>
      <rPr>
        <sz val="10"/>
        <rFont val="Times New Roman"/>
        <charset val="134"/>
      </rPr>
      <t>3</t>
    </r>
    <r>
      <rPr>
        <sz val="10"/>
        <rFont val="宋体"/>
        <charset val="134"/>
      </rPr>
      <t>千瓦分布式光伏发电项目</t>
    </r>
  </si>
  <si>
    <t>卢应褀</t>
  </si>
  <si>
    <r>
      <rPr>
        <sz val="10"/>
        <rFont val="宋体"/>
        <charset val="134"/>
      </rPr>
      <t>卢应褀伦教街道办事处荔村村委会北街新兴街</t>
    </r>
    <r>
      <rPr>
        <sz val="10"/>
        <rFont val="Times New Roman"/>
        <charset val="134"/>
      </rPr>
      <t>49</t>
    </r>
    <r>
      <rPr>
        <sz val="10"/>
        <rFont val="宋体"/>
        <charset val="134"/>
      </rPr>
      <t>号</t>
    </r>
    <r>
      <rPr>
        <sz val="10"/>
        <rFont val="Times New Roman"/>
        <charset val="134"/>
      </rPr>
      <t>8</t>
    </r>
    <r>
      <rPr>
        <sz val="10"/>
        <rFont val="宋体"/>
        <charset val="134"/>
      </rPr>
      <t>千瓦分布式光伏发电项目</t>
    </r>
  </si>
  <si>
    <t>周少源</t>
  </si>
  <si>
    <r>
      <rPr>
        <sz val="10"/>
        <rFont val="宋体"/>
        <charset val="134"/>
      </rPr>
      <t>周少源广东省佛山市顺德区陈村镇永兴镇北新村三巷</t>
    </r>
    <r>
      <rPr>
        <sz val="10"/>
        <rFont val="Times New Roman"/>
        <charset val="134"/>
      </rPr>
      <t>8</t>
    </r>
    <r>
      <rPr>
        <sz val="10"/>
        <rFont val="宋体"/>
        <charset val="134"/>
      </rPr>
      <t>号</t>
    </r>
    <r>
      <rPr>
        <sz val="10"/>
        <rFont val="Times New Roman"/>
        <charset val="134"/>
      </rPr>
      <t>4</t>
    </r>
    <r>
      <rPr>
        <sz val="10"/>
        <rFont val="宋体"/>
        <charset val="134"/>
      </rPr>
      <t>千瓦分布式光伏发电项目</t>
    </r>
  </si>
  <si>
    <t>李锦源</t>
  </si>
  <si>
    <r>
      <rPr>
        <sz val="10"/>
        <rFont val="宋体"/>
        <charset val="134"/>
      </rPr>
      <t>李锦源顺德区杏坛镇东村杏龙新村</t>
    </r>
    <r>
      <rPr>
        <sz val="10"/>
        <rFont val="Times New Roman"/>
        <charset val="134"/>
      </rPr>
      <t>3</t>
    </r>
    <r>
      <rPr>
        <sz val="10"/>
        <rFont val="宋体"/>
        <charset val="134"/>
      </rPr>
      <t>号</t>
    </r>
    <r>
      <rPr>
        <sz val="10"/>
        <rFont val="Times New Roman"/>
        <charset val="134"/>
      </rPr>
      <t>25</t>
    </r>
    <r>
      <rPr>
        <sz val="10"/>
        <rFont val="宋体"/>
        <charset val="134"/>
      </rPr>
      <t>千瓦分布式光伏发电项目</t>
    </r>
  </si>
  <si>
    <t>刘翠玉</t>
  </si>
  <si>
    <r>
      <rPr>
        <sz val="10"/>
        <rFont val="宋体"/>
        <charset val="134"/>
      </rPr>
      <t>刘翠玉顺德区杏坛镇齐杏居委会河北六路</t>
    </r>
    <r>
      <rPr>
        <sz val="10"/>
        <rFont val="Times New Roman"/>
        <charset val="134"/>
      </rPr>
      <t>28</t>
    </r>
    <r>
      <rPr>
        <sz val="10"/>
        <rFont val="宋体"/>
        <charset val="134"/>
      </rPr>
      <t>号</t>
    </r>
    <r>
      <rPr>
        <sz val="10"/>
        <rFont val="Times New Roman"/>
        <charset val="134"/>
      </rPr>
      <t>13</t>
    </r>
    <r>
      <rPr>
        <sz val="10"/>
        <rFont val="宋体"/>
        <charset val="134"/>
      </rPr>
      <t>千瓦分布式光伏发电项目</t>
    </r>
  </si>
  <si>
    <t>梁启新</t>
  </si>
  <si>
    <r>
      <rPr>
        <sz val="10"/>
        <rFont val="宋体"/>
        <charset val="134"/>
      </rPr>
      <t>梁启新杏坛镇齐宁路</t>
    </r>
    <r>
      <rPr>
        <sz val="10"/>
        <rFont val="Times New Roman"/>
        <charset val="134"/>
      </rPr>
      <t>12</t>
    </r>
    <r>
      <rPr>
        <sz val="10"/>
        <rFont val="宋体"/>
        <charset val="134"/>
      </rPr>
      <t>号</t>
    </r>
    <r>
      <rPr>
        <sz val="10"/>
        <rFont val="Times New Roman"/>
        <charset val="134"/>
      </rPr>
      <t>15</t>
    </r>
    <r>
      <rPr>
        <sz val="10"/>
        <rFont val="宋体"/>
        <charset val="134"/>
      </rPr>
      <t>千瓦分布式光伏发电项目</t>
    </r>
  </si>
  <si>
    <t>周淑贞</t>
  </si>
  <si>
    <r>
      <rPr>
        <sz val="10"/>
        <rFont val="宋体"/>
        <charset val="134"/>
      </rPr>
      <t>周淑贞佛山市顺德区大良金桂花园桉林</t>
    </r>
    <r>
      <rPr>
        <sz val="10"/>
        <rFont val="Times New Roman"/>
        <charset val="134"/>
      </rPr>
      <t>4</t>
    </r>
    <r>
      <rPr>
        <sz val="10"/>
        <rFont val="宋体"/>
        <charset val="134"/>
      </rPr>
      <t>街</t>
    </r>
    <r>
      <rPr>
        <sz val="10"/>
        <rFont val="Times New Roman"/>
        <charset val="134"/>
      </rPr>
      <t>803</t>
    </r>
    <r>
      <rPr>
        <sz val="10"/>
        <rFont val="宋体"/>
        <charset val="134"/>
      </rPr>
      <t>号</t>
    </r>
    <r>
      <rPr>
        <sz val="10"/>
        <rFont val="Times New Roman"/>
        <charset val="134"/>
      </rPr>
      <t>10</t>
    </r>
    <r>
      <rPr>
        <sz val="10"/>
        <rFont val="宋体"/>
        <charset val="134"/>
      </rPr>
      <t>千瓦分布式光伏发电项目</t>
    </r>
  </si>
  <si>
    <t>梁小坚</t>
  </si>
  <si>
    <r>
      <rPr>
        <sz val="10"/>
        <rFont val="宋体"/>
        <charset val="134"/>
      </rPr>
      <t>梁小坚佛山市顺德区大良祥乐</t>
    </r>
    <r>
      <rPr>
        <sz val="10"/>
        <rFont val="Times New Roman"/>
        <charset val="134"/>
      </rPr>
      <t>2</t>
    </r>
    <r>
      <rPr>
        <sz val="10"/>
        <rFont val="宋体"/>
        <charset val="134"/>
      </rPr>
      <t>街</t>
    </r>
    <r>
      <rPr>
        <sz val="10"/>
        <rFont val="Times New Roman"/>
        <charset val="134"/>
      </rPr>
      <t>27</t>
    </r>
    <r>
      <rPr>
        <sz val="10"/>
        <rFont val="宋体"/>
        <charset val="134"/>
      </rPr>
      <t>号</t>
    </r>
    <r>
      <rPr>
        <sz val="10"/>
        <rFont val="Times New Roman"/>
        <charset val="134"/>
      </rPr>
      <t>7.25</t>
    </r>
    <r>
      <rPr>
        <sz val="10"/>
        <rFont val="宋体"/>
        <charset val="134"/>
      </rPr>
      <t>千瓦分布式光伏发电项目</t>
    </r>
  </si>
  <si>
    <t>潘城</t>
  </si>
  <si>
    <r>
      <rPr>
        <sz val="10"/>
        <rFont val="宋体"/>
        <charset val="134"/>
      </rPr>
      <t>潘城佛山市顺德区六勒流街道冲鹤村委会元福五巷</t>
    </r>
    <r>
      <rPr>
        <sz val="10"/>
        <rFont val="Times New Roman"/>
        <charset val="134"/>
      </rPr>
      <t>5</t>
    </r>
    <r>
      <rPr>
        <sz val="10"/>
        <rFont val="宋体"/>
        <charset val="134"/>
      </rPr>
      <t>号</t>
    </r>
    <r>
      <rPr>
        <sz val="10"/>
        <rFont val="Times New Roman"/>
        <charset val="134"/>
      </rPr>
      <t>6</t>
    </r>
    <r>
      <rPr>
        <sz val="10"/>
        <rFont val="宋体"/>
        <charset val="134"/>
      </rPr>
      <t>千瓦分布式光伏发电项目</t>
    </r>
  </si>
  <si>
    <t>廖健行</t>
  </si>
  <si>
    <r>
      <rPr>
        <sz val="10"/>
        <rFont val="宋体"/>
        <charset val="134"/>
      </rPr>
      <t>廖健行佛山市顺德区勒流街道勒北村委会北星聚源里</t>
    </r>
    <r>
      <rPr>
        <sz val="10"/>
        <rFont val="Times New Roman"/>
        <charset val="134"/>
      </rPr>
      <t>5</t>
    </r>
    <r>
      <rPr>
        <sz val="10"/>
        <rFont val="宋体"/>
        <charset val="134"/>
      </rPr>
      <t>号</t>
    </r>
    <r>
      <rPr>
        <sz val="10"/>
        <rFont val="Times New Roman"/>
        <charset val="134"/>
      </rPr>
      <t>7.25</t>
    </r>
    <r>
      <rPr>
        <sz val="10"/>
        <rFont val="宋体"/>
        <charset val="134"/>
      </rPr>
      <t>千瓦分布式光伏发电项目</t>
    </r>
  </si>
  <si>
    <t>杨联结</t>
  </si>
  <si>
    <r>
      <rPr>
        <sz val="10"/>
        <rFont val="宋体"/>
        <charset val="134"/>
      </rPr>
      <t>杨联结顺德区伦教街道办事处新民村委会聚龙一街东</t>
    </r>
    <r>
      <rPr>
        <sz val="10"/>
        <rFont val="Times New Roman"/>
        <charset val="134"/>
      </rPr>
      <t>21</t>
    </r>
    <r>
      <rPr>
        <sz val="10"/>
        <rFont val="宋体"/>
        <charset val="134"/>
      </rPr>
      <t>巷</t>
    </r>
    <r>
      <rPr>
        <sz val="10"/>
        <rFont val="Times New Roman"/>
        <charset val="134"/>
      </rPr>
      <t>5</t>
    </r>
    <r>
      <rPr>
        <sz val="10"/>
        <rFont val="宋体"/>
        <charset val="134"/>
      </rPr>
      <t>千瓦分布式光伏发电项目</t>
    </r>
  </si>
  <si>
    <t>何树祥</t>
  </si>
  <si>
    <r>
      <rPr>
        <sz val="10"/>
        <rFont val="宋体"/>
        <charset val="134"/>
      </rPr>
      <t>何树祥北滘镇三桂村委会官赤路</t>
    </r>
    <r>
      <rPr>
        <sz val="10"/>
        <rFont val="Times New Roman"/>
        <charset val="134"/>
      </rPr>
      <t>72</t>
    </r>
    <r>
      <rPr>
        <sz val="10"/>
        <rFont val="宋体"/>
        <charset val="134"/>
      </rPr>
      <t>号之一</t>
    </r>
    <r>
      <rPr>
        <sz val="10"/>
        <rFont val="Times New Roman"/>
        <charset val="134"/>
      </rPr>
      <t>7.08</t>
    </r>
    <r>
      <rPr>
        <sz val="10"/>
        <rFont val="宋体"/>
        <charset val="134"/>
      </rPr>
      <t>千瓦分布式光伏发电项目</t>
    </r>
  </si>
  <si>
    <t>廖毅和</t>
  </si>
  <si>
    <r>
      <rPr>
        <sz val="10"/>
        <rFont val="宋体"/>
        <charset val="134"/>
      </rPr>
      <t>廖毅和龙江镇集北村委会会源路会源六街</t>
    </r>
    <r>
      <rPr>
        <sz val="10"/>
        <rFont val="Times New Roman"/>
        <charset val="134"/>
      </rPr>
      <t>7</t>
    </r>
    <r>
      <rPr>
        <sz val="10"/>
        <rFont val="宋体"/>
        <charset val="134"/>
      </rPr>
      <t>号</t>
    </r>
    <r>
      <rPr>
        <sz val="10"/>
        <rFont val="Times New Roman"/>
        <charset val="134"/>
      </rPr>
      <t>11.76</t>
    </r>
    <r>
      <rPr>
        <sz val="10"/>
        <rFont val="宋体"/>
        <charset val="134"/>
      </rPr>
      <t>千瓦分布式光伏发电项目</t>
    </r>
  </si>
  <si>
    <t>廖国荣</t>
  </si>
  <si>
    <r>
      <rPr>
        <sz val="10"/>
        <rFont val="宋体"/>
        <charset val="134"/>
      </rPr>
      <t>廖国荣佛山市顺德区勒流街道扶闾村委会保宁大路</t>
    </r>
    <r>
      <rPr>
        <sz val="10"/>
        <rFont val="Times New Roman"/>
        <charset val="134"/>
      </rPr>
      <t>18</t>
    </r>
    <r>
      <rPr>
        <sz val="10"/>
        <rFont val="宋体"/>
        <charset val="134"/>
      </rPr>
      <t>号</t>
    </r>
    <r>
      <rPr>
        <sz val="10"/>
        <rFont val="Times New Roman"/>
        <charset val="134"/>
      </rPr>
      <t>16</t>
    </r>
    <r>
      <rPr>
        <sz val="10"/>
        <rFont val="宋体"/>
        <charset val="134"/>
      </rPr>
      <t>千瓦分布式光伏发电项目</t>
    </r>
  </si>
  <si>
    <t>张春华</t>
  </si>
  <si>
    <r>
      <rPr>
        <sz val="10"/>
        <rFont val="宋体"/>
        <charset val="134"/>
      </rPr>
      <t>张春华广东省佛山市顺德区乐从镇大闸盛大新邨</t>
    </r>
    <r>
      <rPr>
        <sz val="10"/>
        <rFont val="Times New Roman"/>
        <charset val="134"/>
      </rPr>
      <t>8</t>
    </r>
    <r>
      <rPr>
        <sz val="10"/>
        <rFont val="宋体"/>
        <charset val="134"/>
      </rPr>
      <t>区</t>
    </r>
    <r>
      <rPr>
        <sz val="10"/>
        <rFont val="Times New Roman"/>
        <charset val="134"/>
      </rPr>
      <t>D25</t>
    </r>
    <r>
      <rPr>
        <sz val="10"/>
        <rFont val="宋体"/>
        <charset val="134"/>
      </rPr>
      <t>号</t>
    </r>
    <r>
      <rPr>
        <sz val="10"/>
        <rFont val="Times New Roman"/>
        <charset val="134"/>
      </rPr>
      <t>10.07</t>
    </r>
    <r>
      <rPr>
        <sz val="10"/>
        <rFont val="宋体"/>
        <charset val="134"/>
      </rPr>
      <t>千瓦分布式光伏发电项目</t>
    </r>
  </si>
  <si>
    <t>冯业聪</t>
  </si>
  <si>
    <r>
      <rPr>
        <sz val="10"/>
        <rFont val="宋体"/>
        <charset val="134"/>
      </rPr>
      <t>冯业聪龙江镇东头村委会新风村中心巷</t>
    </r>
    <r>
      <rPr>
        <sz val="10"/>
        <rFont val="Times New Roman"/>
        <charset val="134"/>
      </rPr>
      <t>2</t>
    </r>
    <r>
      <rPr>
        <sz val="10"/>
        <rFont val="宋体"/>
        <charset val="134"/>
      </rPr>
      <t>号</t>
    </r>
    <r>
      <rPr>
        <sz val="10"/>
        <rFont val="Times New Roman"/>
        <charset val="134"/>
      </rPr>
      <t>22.68</t>
    </r>
    <r>
      <rPr>
        <sz val="10"/>
        <rFont val="宋体"/>
        <charset val="134"/>
      </rPr>
      <t>千瓦分布式光伏发电项目</t>
    </r>
  </si>
  <si>
    <t>杨洁玲</t>
  </si>
  <si>
    <r>
      <rPr>
        <sz val="10"/>
        <rFont val="宋体"/>
        <charset val="134"/>
      </rPr>
      <t>杨洁玲顺德容桂凤安街</t>
    </r>
    <r>
      <rPr>
        <sz val="10"/>
        <rFont val="Times New Roman"/>
        <charset val="134"/>
      </rPr>
      <t>27</t>
    </r>
    <r>
      <rPr>
        <sz val="10"/>
        <rFont val="宋体"/>
        <charset val="134"/>
      </rPr>
      <t>号</t>
    </r>
    <r>
      <rPr>
        <sz val="10"/>
        <rFont val="Times New Roman"/>
        <charset val="134"/>
      </rPr>
      <t>7.5</t>
    </r>
    <r>
      <rPr>
        <sz val="10"/>
        <rFont val="宋体"/>
        <charset val="134"/>
      </rPr>
      <t>千瓦分布式光伏发电项目</t>
    </r>
  </si>
  <si>
    <t>廖泽明</t>
  </si>
  <si>
    <r>
      <rPr>
        <sz val="10"/>
        <rFont val="宋体"/>
        <charset val="134"/>
      </rPr>
      <t>廖泽明佛山市顺德区勒流镇勒流居委会沿江中路</t>
    </r>
    <r>
      <rPr>
        <sz val="10"/>
        <rFont val="Times New Roman"/>
        <charset val="134"/>
      </rPr>
      <t>12</t>
    </r>
    <r>
      <rPr>
        <sz val="10"/>
        <rFont val="宋体"/>
        <charset val="134"/>
      </rPr>
      <t>号</t>
    </r>
    <r>
      <rPr>
        <sz val="10"/>
        <rFont val="Times New Roman"/>
        <charset val="134"/>
      </rPr>
      <t>8.12</t>
    </r>
    <r>
      <rPr>
        <sz val="10"/>
        <rFont val="宋体"/>
        <charset val="134"/>
      </rPr>
      <t>千瓦分布式光伏发电项目</t>
    </r>
  </si>
  <si>
    <t>邓庆津</t>
  </si>
  <si>
    <r>
      <rPr>
        <sz val="10"/>
        <rFont val="宋体"/>
        <charset val="134"/>
      </rPr>
      <t>邓庆津龙江镇排沙社区居民委员会沙洲大道兴贤一巷</t>
    </r>
    <r>
      <rPr>
        <sz val="10"/>
        <rFont val="Times New Roman"/>
        <charset val="134"/>
      </rPr>
      <t>2</t>
    </r>
    <r>
      <rPr>
        <sz val="10"/>
        <rFont val="宋体"/>
        <charset val="134"/>
      </rPr>
      <t>号</t>
    </r>
    <r>
      <rPr>
        <sz val="10"/>
        <rFont val="Times New Roman"/>
        <charset val="134"/>
      </rPr>
      <t>21.56</t>
    </r>
    <r>
      <rPr>
        <sz val="10"/>
        <rFont val="宋体"/>
        <charset val="134"/>
      </rPr>
      <t>千瓦分布式光伏发电项目</t>
    </r>
  </si>
  <si>
    <t>陈健邦</t>
  </si>
  <si>
    <r>
      <rPr>
        <sz val="10"/>
        <rFont val="宋体"/>
        <charset val="134"/>
      </rPr>
      <t>陈健邦北滘镇莘村陈家大街北二巷</t>
    </r>
    <r>
      <rPr>
        <sz val="10"/>
        <rFont val="Times New Roman"/>
        <charset val="134"/>
      </rPr>
      <t>2</t>
    </r>
    <r>
      <rPr>
        <sz val="10"/>
        <rFont val="宋体"/>
        <charset val="134"/>
      </rPr>
      <t>号</t>
    </r>
    <r>
      <rPr>
        <sz val="10"/>
        <rFont val="Times New Roman"/>
        <charset val="134"/>
      </rPr>
      <t>18.48</t>
    </r>
    <r>
      <rPr>
        <sz val="10"/>
        <rFont val="宋体"/>
        <charset val="134"/>
      </rPr>
      <t>千瓦分布式光伏发电项目</t>
    </r>
  </si>
  <si>
    <t>李继联</t>
  </si>
  <si>
    <r>
      <rPr>
        <sz val="10"/>
        <rFont val="宋体"/>
        <charset val="134"/>
      </rPr>
      <t>李继联佛山市顺德区勒流街道冲鹤村冲鹤大道</t>
    </r>
    <r>
      <rPr>
        <sz val="10"/>
        <rFont val="Times New Roman"/>
        <charset val="134"/>
      </rPr>
      <t>16</t>
    </r>
    <r>
      <rPr>
        <sz val="10"/>
        <rFont val="宋体"/>
        <charset val="134"/>
      </rPr>
      <t>号</t>
    </r>
    <r>
      <rPr>
        <sz val="10"/>
        <rFont val="Times New Roman"/>
        <charset val="134"/>
      </rPr>
      <t>20.15</t>
    </r>
    <r>
      <rPr>
        <sz val="10"/>
        <rFont val="宋体"/>
        <charset val="134"/>
      </rPr>
      <t>千瓦分布式光伏发电项目</t>
    </r>
  </si>
  <si>
    <t>潘瑞益</t>
  </si>
  <si>
    <r>
      <rPr>
        <sz val="10"/>
        <rFont val="宋体"/>
        <charset val="134"/>
      </rPr>
      <t>潘瑞益佛山市顺德区勒流街道办事处冲鹤村委会金银大街</t>
    </r>
    <r>
      <rPr>
        <sz val="10"/>
        <rFont val="Times New Roman"/>
        <charset val="134"/>
      </rPr>
      <t>1</t>
    </r>
    <r>
      <rPr>
        <sz val="10"/>
        <rFont val="宋体"/>
        <charset val="134"/>
      </rPr>
      <t>号</t>
    </r>
    <r>
      <rPr>
        <sz val="10"/>
        <rFont val="Times New Roman"/>
        <charset val="134"/>
      </rPr>
      <t>19.04</t>
    </r>
    <r>
      <rPr>
        <sz val="10"/>
        <rFont val="宋体"/>
        <charset val="134"/>
      </rPr>
      <t>千瓦分布式光伏发电项目</t>
    </r>
  </si>
  <si>
    <t>黄杰涛</t>
  </si>
  <si>
    <r>
      <rPr>
        <sz val="10"/>
        <rFont val="宋体"/>
        <charset val="134"/>
      </rPr>
      <t>黄杰涛广东省佛山市顺德区陈村镇庄头村委会太平路</t>
    </r>
    <r>
      <rPr>
        <sz val="10"/>
        <rFont val="Times New Roman"/>
        <charset val="134"/>
      </rPr>
      <t>20</t>
    </r>
    <r>
      <rPr>
        <sz val="10"/>
        <rFont val="宋体"/>
        <charset val="134"/>
      </rPr>
      <t>号</t>
    </r>
    <r>
      <rPr>
        <sz val="10"/>
        <rFont val="Times New Roman"/>
        <charset val="134"/>
      </rPr>
      <t>14.28</t>
    </r>
    <r>
      <rPr>
        <sz val="10"/>
        <rFont val="宋体"/>
        <charset val="134"/>
      </rPr>
      <t>千瓦分布式光伏发电项目</t>
    </r>
  </si>
  <si>
    <t>黄杰鸿</t>
  </si>
  <si>
    <r>
      <rPr>
        <sz val="10"/>
        <rFont val="宋体"/>
        <charset val="134"/>
      </rPr>
      <t>黄杰鸿佛山市顺德区陈村镇庄头村委会太平路</t>
    </r>
    <r>
      <rPr>
        <sz val="10"/>
        <rFont val="Times New Roman"/>
        <charset val="134"/>
      </rPr>
      <t>11</t>
    </r>
    <r>
      <rPr>
        <sz val="10"/>
        <rFont val="宋体"/>
        <charset val="134"/>
      </rPr>
      <t>号</t>
    </r>
    <r>
      <rPr>
        <sz val="10"/>
        <rFont val="Times New Roman"/>
        <charset val="134"/>
      </rPr>
      <t>7.84</t>
    </r>
    <r>
      <rPr>
        <sz val="10"/>
        <rFont val="宋体"/>
        <charset val="134"/>
      </rPr>
      <t>千瓦分布式光伏发电项目</t>
    </r>
  </si>
  <si>
    <t>梁少荘</t>
  </si>
  <si>
    <r>
      <rPr>
        <sz val="10"/>
        <rFont val="宋体"/>
        <charset val="134"/>
      </rPr>
      <t>梁少荘顺德区伦教鸡洲新市良路鸡洲路段尚堤园三街</t>
    </r>
    <r>
      <rPr>
        <sz val="10"/>
        <rFont val="Times New Roman"/>
        <charset val="134"/>
      </rPr>
      <t>307</t>
    </r>
    <r>
      <rPr>
        <sz val="10"/>
        <rFont val="宋体"/>
        <charset val="134"/>
      </rPr>
      <t>号</t>
    </r>
    <r>
      <rPr>
        <sz val="10"/>
        <rFont val="Times New Roman"/>
        <charset val="134"/>
      </rPr>
      <t>15.105</t>
    </r>
    <r>
      <rPr>
        <sz val="10"/>
        <rFont val="宋体"/>
        <charset val="134"/>
      </rPr>
      <t>千瓦分布式光伏发电项目</t>
    </r>
  </si>
  <si>
    <t>周志烽</t>
  </si>
  <si>
    <r>
      <rPr>
        <sz val="10"/>
        <rFont val="宋体"/>
        <charset val="134"/>
      </rPr>
      <t>周志烽顺德区伦教街道办事处羊额村委会福财路</t>
    </r>
    <r>
      <rPr>
        <sz val="10"/>
        <rFont val="Times New Roman"/>
        <charset val="134"/>
      </rPr>
      <t>5</t>
    </r>
    <r>
      <rPr>
        <sz val="10"/>
        <rFont val="宋体"/>
        <charset val="134"/>
      </rPr>
      <t>号</t>
    </r>
    <r>
      <rPr>
        <sz val="10"/>
        <rFont val="Times New Roman"/>
        <charset val="134"/>
      </rPr>
      <t>6.875</t>
    </r>
    <r>
      <rPr>
        <sz val="10"/>
        <rFont val="宋体"/>
        <charset val="134"/>
      </rPr>
      <t>千瓦分布式光伏发电项目</t>
    </r>
  </si>
  <si>
    <t>梁永锋</t>
  </si>
  <si>
    <r>
      <rPr>
        <sz val="10"/>
        <rFont val="宋体"/>
        <charset val="134"/>
      </rPr>
      <t>梁永锋佛山市顺德区大良街道办事处红岗沙田</t>
    </r>
    <r>
      <rPr>
        <sz val="10"/>
        <rFont val="Times New Roman"/>
        <charset val="134"/>
      </rPr>
      <t>2</t>
    </r>
    <r>
      <rPr>
        <sz val="10"/>
        <rFont val="宋体"/>
        <charset val="134"/>
      </rPr>
      <t>街</t>
    </r>
    <r>
      <rPr>
        <sz val="10"/>
        <rFont val="Times New Roman"/>
        <charset val="134"/>
      </rPr>
      <t>10</t>
    </r>
    <r>
      <rPr>
        <sz val="10"/>
        <rFont val="宋体"/>
        <charset val="134"/>
      </rPr>
      <t>号</t>
    </r>
    <r>
      <rPr>
        <sz val="10"/>
        <rFont val="Times New Roman"/>
        <charset val="134"/>
      </rPr>
      <t>23.09</t>
    </r>
    <r>
      <rPr>
        <sz val="10"/>
        <rFont val="宋体"/>
        <charset val="134"/>
      </rPr>
      <t>千瓦分布式光伏发电项目</t>
    </r>
  </si>
  <si>
    <t>陈权荣</t>
  </si>
  <si>
    <r>
      <rPr>
        <sz val="10"/>
        <rFont val="宋体"/>
        <charset val="134"/>
      </rPr>
      <t>陈权荣广东省佛山市顺德区伦教街道办事处熹涌村委会太平路东五巷</t>
    </r>
    <r>
      <rPr>
        <sz val="10"/>
        <rFont val="Times New Roman"/>
        <charset val="134"/>
      </rPr>
      <t>1</t>
    </r>
    <r>
      <rPr>
        <sz val="10"/>
        <rFont val="宋体"/>
        <charset val="134"/>
      </rPr>
      <t>号</t>
    </r>
    <r>
      <rPr>
        <sz val="10"/>
        <rFont val="Times New Roman"/>
        <charset val="134"/>
      </rPr>
      <t>20.16</t>
    </r>
    <r>
      <rPr>
        <sz val="10"/>
        <rFont val="宋体"/>
        <charset val="134"/>
      </rPr>
      <t>千瓦分布式光伏发电项目</t>
    </r>
  </si>
  <si>
    <t>陈权辉</t>
  </si>
  <si>
    <r>
      <rPr>
        <sz val="10"/>
        <rFont val="宋体"/>
        <charset val="134"/>
      </rPr>
      <t>陈权辉佛山市顺德区伦教街道办事处熹涌村委会太平路引芝巷</t>
    </r>
    <r>
      <rPr>
        <sz val="10"/>
        <rFont val="Times New Roman"/>
        <charset val="134"/>
      </rPr>
      <t>6</t>
    </r>
    <r>
      <rPr>
        <sz val="10"/>
        <rFont val="宋体"/>
        <charset val="134"/>
      </rPr>
      <t>号</t>
    </r>
    <r>
      <rPr>
        <sz val="10"/>
        <rFont val="Times New Roman"/>
        <charset val="134"/>
      </rPr>
      <t>21.28</t>
    </r>
    <r>
      <rPr>
        <sz val="10"/>
        <rFont val="宋体"/>
        <charset val="134"/>
      </rPr>
      <t>千瓦分布式光伏发电项目</t>
    </r>
  </si>
  <si>
    <t>何慧灿</t>
  </si>
  <si>
    <r>
      <rPr>
        <sz val="10"/>
        <rFont val="宋体"/>
        <charset val="134"/>
      </rPr>
      <t>何慧灿广东省佛山市顺德区乐从镇良教村委会东信南街</t>
    </r>
    <r>
      <rPr>
        <sz val="10"/>
        <rFont val="Times New Roman"/>
        <charset val="134"/>
      </rPr>
      <t>8</t>
    </r>
    <r>
      <rPr>
        <sz val="10"/>
        <rFont val="宋体"/>
        <charset val="134"/>
      </rPr>
      <t>号</t>
    </r>
    <r>
      <rPr>
        <sz val="10"/>
        <rFont val="Times New Roman"/>
        <charset val="134"/>
      </rPr>
      <t>17</t>
    </r>
    <r>
      <rPr>
        <sz val="10"/>
        <rFont val="宋体"/>
        <charset val="134"/>
      </rPr>
      <t>千瓦分布式光伏发电项目</t>
    </r>
  </si>
  <si>
    <t>陈锐文</t>
  </si>
  <si>
    <r>
      <rPr>
        <sz val="10"/>
        <rFont val="宋体"/>
        <charset val="134"/>
      </rPr>
      <t>陈锐文广东省佛山市顺德区乐从镇上华村委会聚德坊二十二巷</t>
    </r>
    <r>
      <rPr>
        <sz val="10"/>
        <rFont val="Times New Roman"/>
        <charset val="134"/>
      </rPr>
      <t>28</t>
    </r>
    <r>
      <rPr>
        <sz val="10"/>
        <rFont val="宋体"/>
        <charset val="134"/>
      </rPr>
      <t>号</t>
    </r>
    <r>
      <rPr>
        <sz val="10"/>
        <rFont val="Times New Roman"/>
        <charset val="134"/>
      </rPr>
      <t>13</t>
    </r>
    <r>
      <rPr>
        <sz val="10"/>
        <rFont val="宋体"/>
        <charset val="134"/>
      </rPr>
      <t>千瓦分布式光伏发电项目</t>
    </r>
  </si>
  <si>
    <t>冼振辉</t>
  </si>
  <si>
    <r>
      <rPr>
        <sz val="10"/>
        <rFont val="宋体"/>
        <charset val="134"/>
      </rPr>
      <t>冼振辉广东省佛山市顺德区乐从镇良村村委会冼家街南</t>
    </r>
    <r>
      <rPr>
        <sz val="10"/>
        <rFont val="Times New Roman"/>
        <charset val="134"/>
      </rPr>
      <t>3</t>
    </r>
    <r>
      <rPr>
        <sz val="10"/>
        <rFont val="宋体"/>
        <charset val="134"/>
      </rPr>
      <t>号</t>
    </r>
    <r>
      <rPr>
        <sz val="10"/>
        <rFont val="Times New Roman"/>
        <charset val="134"/>
      </rPr>
      <t>11</t>
    </r>
    <r>
      <rPr>
        <sz val="10"/>
        <rFont val="宋体"/>
        <charset val="134"/>
      </rPr>
      <t>千瓦分布式光伏发电项目</t>
    </r>
  </si>
  <si>
    <t>万金发</t>
  </si>
  <si>
    <r>
      <rPr>
        <sz val="10"/>
        <rFont val="宋体"/>
        <charset val="134"/>
      </rPr>
      <t>万金发佛山市顺德区大良金桂花园椰林</t>
    </r>
    <r>
      <rPr>
        <sz val="10"/>
        <rFont val="Times New Roman"/>
        <charset val="134"/>
      </rPr>
      <t>1</t>
    </r>
    <r>
      <rPr>
        <sz val="10"/>
        <rFont val="宋体"/>
        <charset val="134"/>
      </rPr>
      <t>街</t>
    </r>
    <r>
      <rPr>
        <sz val="10"/>
        <rFont val="Times New Roman"/>
        <charset val="134"/>
      </rPr>
      <t>812</t>
    </r>
    <r>
      <rPr>
        <sz val="10"/>
        <rFont val="宋体"/>
        <charset val="134"/>
      </rPr>
      <t>号</t>
    </r>
    <r>
      <rPr>
        <sz val="10"/>
        <rFont val="Times New Roman"/>
        <charset val="134"/>
      </rPr>
      <t>5</t>
    </r>
    <r>
      <rPr>
        <sz val="10"/>
        <rFont val="宋体"/>
        <charset val="134"/>
      </rPr>
      <t>千瓦分布式光伏发电项目</t>
    </r>
  </si>
  <si>
    <t>麦少晃</t>
  </si>
  <si>
    <r>
      <rPr>
        <sz val="10"/>
        <rFont val="宋体"/>
        <charset val="134"/>
      </rPr>
      <t>麦少晃佛山市顺德区杏坛镇居委会建设西二路西</t>
    </r>
    <r>
      <rPr>
        <sz val="10"/>
        <rFont val="Times New Roman"/>
        <charset val="134"/>
      </rPr>
      <t>16</t>
    </r>
    <r>
      <rPr>
        <sz val="10"/>
        <rFont val="宋体"/>
        <charset val="134"/>
      </rPr>
      <t>号</t>
    </r>
    <r>
      <rPr>
        <sz val="10"/>
        <rFont val="Times New Roman"/>
        <charset val="134"/>
      </rPr>
      <t>22</t>
    </r>
    <r>
      <rPr>
        <sz val="10"/>
        <rFont val="宋体"/>
        <charset val="134"/>
      </rPr>
      <t>千瓦分布式光伏发电项目</t>
    </r>
  </si>
  <si>
    <t>陈启河</t>
  </si>
  <si>
    <r>
      <rPr>
        <sz val="10"/>
        <rFont val="宋体"/>
        <charset val="134"/>
      </rPr>
      <t>陈启河佛山市顺德区陈村镇潭州村委会碧桂花城华馨苑一街</t>
    </r>
    <r>
      <rPr>
        <sz val="10"/>
        <rFont val="Times New Roman"/>
        <charset val="134"/>
      </rPr>
      <t>2</t>
    </r>
    <r>
      <rPr>
        <sz val="10"/>
        <rFont val="宋体"/>
        <charset val="134"/>
      </rPr>
      <t>号</t>
    </r>
    <r>
      <rPr>
        <sz val="10"/>
        <rFont val="Times New Roman"/>
        <charset val="134"/>
      </rPr>
      <t>15.93</t>
    </r>
    <r>
      <rPr>
        <sz val="10"/>
        <rFont val="宋体"/>
        <charset val="134"/>
      </rPr>
      <t>千瓦分布式光伏发电项目</t>
    </r>
  </si>
  <si>
    <t>陈光道</t>
  </si>
  <si>
    <r>
      <rPr>
        <sz val="10"/>
        <rFont val="宋体"/>
        <charset val="134"/>
      </rPr>
      <t>陈光道顺德区伦教永丰村委会年一新区二横路</t>
    </r>
    <r>
      <rPr>
        <sz val="10"/>
        <rFont val="Times New Roman"/>
        <charset val="134"/>
      </rPr>
      <t>67</t>
    </r>
    <r>
      <rPr>
        <sz val="10"/>
        <rFont val="宋体"/>
        <charset val="134"/>
      </rPr>
      <t>号</t>
    </r>
    <r>
      <rPr>
        <sz val="10"/>
        <rFont val="Times New Roman"/>
        <charset val="134"/>
      </rPr>
      <t>4</t>
    </r>
    <r>
      <rPr>
        <sz val="10"/>
        <rFont val="宋体"/>
        <charset val="134"/>
      </rPr>
      <t>千瓦分布式光伏发电项目</t>
    </r>
  </si>
  <si>
    <t>岑维禧</t>
  </si>
  <si>
    <r>
      <rPr>
        <sz val="10"/>
        <rFont val="宋体"/>
        <charset val="134"/>
      </rPr>
      <t>岑维禧广东省佛山市顺德区容桂街道办事处海尾社区居民委员会广龙路</t>
    </r>
    <r>
      <rPr>
        <sz val="10"/>
        <rFont val="Times New Roman"/>
        <charset val="134"/>
      </rPr>
      <t>20</t>
    </r>
    <r>
      <rPr>
        <sz val="10"/>
        <rFont val="宋体"/>
        <charset val="134"/>
      </rPr>
      <t>号</t>
    </r>
    <r>
      <rPr>
        <sz val="10"/>
        <rFont val="Times New Roman"/>
        <charset val="134"/>
      </rPr>
      <t>5</t>
    </r>
    <r>
      <rPr>
        <sz val="10"/>
        <rFont val="宋体"/>
        <charset val="134"/>
      </rPr>
      <t>千瓦分布式光伏发电项目</t>
    </r>
  </si>
  <si>
    <t>冯铸胜</t>
  </si>
  <si>
    <r>
      <rPr>
        <sz val="10"/>
        <rFont val="宋体"/>
        <charset val="134"/>
      </rPr>
      <t>冯铸胜佛山市顺德区杏坛镇高赞村委会高桂大道南一路</t>
    </r>
    <r>
      <rPr>
        <sz val="10"/>
        <rFont val="Times New Roman"/>
        <charset val="134"/>
      </rPr>
      <t>1</t>
    </r>
    <r>
      <rPr>
        <sz val="10"/>
        <rFont val="宋体"/>
        <charset val="134"/>
      </rPr>
      <t>号</t>
    </r>
    <r>
      <rPr>
        <sz val="10"/>
        <rFont val="Times New Roman"/>
        <charset val="134"/>
      </rPr>
      <t>5</t>
    </r>
    <r>
      <rPr>
        <sz val="10"/>
        <rFont val="宋体"/>
        <charset val="134"/>
      </rPr>
      <t>千瓦分布式光伏发电项目</t>
    </r>
  </si>
  <si>
    <t>柯美云</t>
  </si>
  <si>
    <r>
      <rPr>
        <sz val="10"/>
        <rFont val="宋体"/>
        <charset val="134"/>
      </rPr>
      <t>柯美云佛山市顺德区陈村镇潭州村委会碧桂花城绿影翠湖</t>
    </r>
    <r>
      <rPr>
        <sz val="10"/>
        <rFont val="Times New Roman"/>
        <charset val="134"/>
      </rPr>
      <t>36</t>
    </r>
    <r>
      <rPr>
        <sz val="10"/>
        <rFont val="宋体"/>
        <charset val="134"/>
      </rPr>
      <t>号</t>
    </r>
    <r>
      <rPr>
        <sz val="10"/>
        <rFont val="Times New Roman"/>
        <charset val="134"/>
      </rPr>
      <t>10.62</t>
    </r>
    <r>
      <rPr>
        <sz val="10"/>
        <rFont val="宋体"/>
        <charset val="134"/>
      </rPr>
      <t>千瓦分布式光伏发电项目</t>
    </r>
  </si>
  <si>
    <t>廖辉和</t>
  </si>
  <si>
    <r>
      <rPr>
        <sz val="10"/>
        <rFont val="宋体"/>
        <charset val="134"/>
      </rPr>
      <t>廖辉和龙江镇西庆村委会祥和路五街</t>
    </r>
    <r>
      <rPr>
        <sz val="10"/>
        <rFont val="Times New Roman"/>
        <charset val="134"/>
      </rPr>
      <t>6</t>
    </r>
    <r>
      <rPr>
        <sz val="10"/>
        <rFont val="宋体"/>
        <charset val="134"/>
      </rPr>
      <t>号</t>
    </r>
    <r>
      <rPr>
        <sz val="10"/>
        <rFont val="Times New Roman"/>
        <charset val="134"/>
      </rPr>
      <t>13.05</t>
    </r>
    <r>
      <rPr>
        <sz val="10"/>
        <rFont val="宋体"/>
        <charset val="134"/>
      </rPr>
      <t>千瓦分布式光伏发电项目</t>
    </r>
  </si>
  <si>
    <t>刘国恒</t>
  </si>
  <si>
    <r>
      <rPr>
        <sz val="10"/>
        <rFont val="宋体"/>
        <charset val="134"/>
      </rPr>
      <t>刘国恒龙江镇世埠社区居民委员会长路直街长聚里</t>
    </r>
    <r>
      <rPr>
        <sz val="10"/>
        <rFont val="Times New Roman"/>
        <charset val="134"/>
      </rPr>
      <t>9</t>
    </r>
    <r>
      <rPr>
        <sz val="10"/>
        <rFont val="宋体"/>
        <charset val="134"/>
      </rPr>
      <t>号</t>
    </r>
    <r>
      <rPr>
        <sz val="10"/>
        <rFont val="Times New Roman"/>
        <charset val="134"/>
      </rPr>
      <t>27</t>
    </r>
    <r>
      <rPr>
        <sz val="10"/>
        <rFont val="宋体"/>
        <charset val="134"/>
      </rPr>
      <t>千瓦分布式光伏发电项目</t>
    </r>
  </si>
  <si>
    <t>谭全勋</t>
  </si>
  <si>
    <r>
      <rPr>
        <sz val="10"/>
        <rFont val="宋体"/>
        <charset val="134"/>
      </rPr>
      <t>谭全勋佛山市顺德区杏坛镇右滩村委会上村直街</t>
    </r>
    <r>
      <rPr>
        <sz val="10"/>
        <rFont val="Times New Roman"/>
        <charset val="134"/>
      </rPr>
      <t>11</t>
    </r>
    <r>
      <rPr>
        <sz val="10"/>
        <rFont val="宋体"/>
        <charset val="134"/>
      </rPr>
      <t>号</t>
    </r>
    <r>
      <rPr>
        <sz val="10"/>
        <rFont val="Times New Roman"/>
        <charset val="134"/>
      </rPr>
      <t>7.6</t>
    </r>
    <r>
      <rPr>
        <sz val="10"/>
        <rFont val="宋体"/>
        <charset val="134"/>
      </rPr>
      <t>千瓦分布式光伏发电项目</t>
    </r>
  </si>
  <si>
    <t>陈志森</t>
  </si>
  <si>
    <r>
      <rPr>
        <sz val="10"/>
        <rFont val="宋体"/>
        <charset val="134"/>
      </rPr>
      <t>陈志森顺德区伦教街道办事处鸡洲村委会四六路</t>
    </r>
    <r>
      <rPr>
        <sz val="10"/>
        <rFont val="Times New Roman"/>
        <charset val="134"/>
      </rPr>
      <t>23</t>
    </r>
    <r>
      <rPr>
        <sz val="10"/>
        <rFont val="宋体"/>
        <charset val="134"/>
      </rPr>
      <t>号</t>
    </r>
    <r>
      <rPr>
        <sz val="10"/>
        <rFont val="Times New Roman"/>
        <charset val="134"/>
      </rPr>
      <t>10</t>
    </r>
    <r>
      <rPr>
        <sz val="10"/>
        <rFont val="宋体"/>
        <charset val="134"/>
      </rPr>
      <t>千瓦分布式光伏发电项目</t>
    </r>
  </si>
  <si>
    <t>李祁杰</t>
  </si>
  <si>
    <r>
      <rPr>
        <sz val="10"/>
        <rFont val="宋体"/>
        <charset val="134"/>
      </rPr>
      <t>李祁杰龙江镇新华西村委会连李路西四巷</t>
    </r>
    <r>
      <rPr>
        <sz val="10"/>
        <rFont val="Times New Roman"/>
        <charset val="134"/>
      </rPr>
      <t>3</t>
    </r>
    <r>
      <rPr>
        <sz val="10"/>
        <rFont val="宋体"/>
        <charset val="134"/>
      </rPr>
      <t>号</t>
    </r>
    <r>
      <rPr>
        <sz val="10"/>
        <rFont val="Times New Roman"/>
        <charset val="134"/>
      </rPr>
      <t>18.85</t>
    </r>
    <r>
      <rPr>
        <sz val="10"/>
        <rFont val="宋体"/>
        <charset val="134"/>
      </rPr>
      <t>千瓦分布式光伏发电项目</t>
    </r>
  </si>
  <si>
    <t>陈子浩</t>
  </si>
  <si>
    <r>
      <rPr>
        <sz val="10"/>
        <rFont val="宋体"/>
        <charset val="134"/>
      </rPr>
      <t>陈子浩顺德区伦教街道办事处永丰村委会年一新区三横路</t>
    </r>
    <r>
      <rPr>
        <sz val="10"/>
        <rFont val="Times New Roman"/>
        <charset val="134"/>
      </rPr>
      <t>18</t>
    </r>
    <r>
      <rPr>
        <sz val="10"/>
        <rFont val="宋体"/>
        <charset val="134"/>
      </rPr>
      <t>号</t>
    </r>
    <r>
      <rPr>
        <sz val="10"/>
        <rFont val="Times New Roman"/>
        <charset val="134"/>
      </rPr>
      <t>6.72</t>
    </r>
    <r>
      <rPr>
        <sz val="10"/>
        <rFont val="宋体"/>
        <charset val="134"/>
      </rPr>
      <t>千瓦分布式光伏发电项目</t>
    </r>
  </si>
  <si>
    <t>蔡均华</t>
  </si>
  <si>
    <r>
      <rPr>
        <sz val="10"/>
        <rFont val="宋体"/>
        <charset val="134"/>
      </rPr>
      <t>蔡均华龙江镇集北村委会东胜路南联街五巷</t>
    </r>
    <r>
      <rPr>
        <sz val="10"/>
        <rFont val="Times New Roman"/>
        <charset val="134"/>
      </rPr>
      <t>2</t>
    </r>
    <r>
      <rPr>
        <sz val="10"/>
        <rFont val="宋体"/>
        <charset val="134"/>
      </rPr>
      <t>号</t>
    </r>
    <r>
      <rPr>
        <sz val="10"/>
        <rFont val="Times New Roman"/>
        <charset val="134"/>
      </rPr>
      <t>11</t>
    </r>
    <r>
      <rPr>
        <sz val="10"/>
        <rFont val="宋体"/>
        <charset val="134"/>
      </rPr>
      <t>千瓦分布式光伏发电项目</t>
    </r>
  </si>
  <si>
    <t>杨郁忠</t>
  </si>
  <si>
    <r>
      <rPr>
        <sz val="10"/>
        <rFont val="宋体"/>
        <charset val="134"/>
      </rPr>
      <t>杨郁忠龙江镇龙山社区居民委员会龙山大道东海路</t>
    </r>
    <r>
      <rPr>
        <sz val="10"/>
        <rFont val="Times New Roman"/>
        <charset val="134"/>
      </rPr>
      <t>12</t>
    </r>
    <r>
      <rPr>
        <sz val="10"/>
        <rFont val="宋体"/>
        <charset val="134"/>
      </rPr>
      <t>号</t>
    </r>
    <r>
      <rPr>
        <sz val="10"/>
        <rFont val="Times New Roman"/>
        <charset val="134"/>
      </rPr>
      <t>27.44</t>
    </r>
    <r>
      <rPr>
        <sz val="10"/>
        <rFont val="宋体"/>
        <charset val="134"/>
      </rPr>
      <t>千瓦分布式光伏发电项目</t>
    </r>
  </si>
  <si>
    <t>卢锡禧</t>
  </si>
  <si>
    <r>
      <rPr>
        <sz val="10"/>
        <rFont val="宋体"/>
        <charset val="134"/>
      </rPr>
      <t>卢锡禧广东省佛山市顺德区容桂街道办事处四基居委会竹山新村连云街</t>
    </r>
    <r>
      <rPr>
        <sz val="10"/>
        <rFont val="Times New Roman"/>
        <charset val="134"/>
      </rPr>
      <t>10</t>
    </r>
    <r>
      <rPr>
        <sz val="10"/>
        <rFont val="宋体"/>
        <charset val="134"/>
      </rPr>
      <t>号</t>
    </r>
    <r>
      <rPr>
        <sz val="10"/>
        <rFont val="Times New Roman"/>
        <charset val="134"/>
      </rPr>
      <t>10</t>
    </r>
    <r>
      <rPr>
        <sz val="10"/>
        <rFont val="宋体"/>
        <charset val="134"/>
      </rPr>
      <t>千瓦分布式光伏发电项目</t>
    </r>
  </si>
  <si>
    <t>梁转喜</t>
  </si>
  <si>
    <r>
      <rPr>
        <sz val="10"/>
        <rFont val="宋体"/>
        <charset val="134"/>
      </rPr>
      <t>梁转喜广东省佛山市顺德区乐从镇大闸村委会盛大新邨</t>
    </r>
    <r>
      <rPr>
        <sz val="10"/>
        <rFont val="Times New Roman"/>
        <charset val="134"/>
      </rPr>
      <t>7</t>
    </r>
    <r>
      <rPr>
        <sz val="10"/>
        <rFont val="宋体"/>
        <charset val="134"/>
      </rPr>
      <t>区</t>
    </r>
    <r>
      <rPr>
        <sz val="10"/>
        <rFont val="Times New Roman"/>
        <charset val="134"/>
      </rPr>
      <t>C13</t>
    </r>
    <r>
      <rPr>
        <sz val="10"/>
        <rFont val="宋体"/>
        <charset val="134"/>
      </rPr>
      <t>号</t>
    </r>
    <r>
      <rPr>
        <sz val="10"/>
        <rFont val="Times New Roman"/>
        <charset val="134"/>
      </rPr>
      <t>21</t>
    </r>
    <r>
      <rPr>
        <sz val="10"/>
        <rFont val="宋体"/>
        <charset val="134"/>
      </rPr>
      <t>千瓦分布式光伏发电项目</t>
    </r>
  </si>
  <si>
    <r>
      <rPr>
        <sz val="10"/>
        <rFont val="宋体"/>
        <charset val="134"/>
      </rPr>
      <t>梁转喜广东省佛山市顺德区乐从镇大闸村委会华湖大街</t>
    </r>
    <r>
      <rPr>
        <sz val="10"/>
        <rFont val="Times New Roman"/>
        <charset val="134"/>
      </rPr>
      <t>2</t>
    </r>
    <r>
      <rPr>
        <sz val="10"/>
        <rFont val="宋体"/>
        <charset val="134"/>
      </rPr>
      <t>号</t>
    </r>
    <r>
      <rPr>
        <sz val="10"/>
        <rFont val="Times New Roman"/>
        <charset val="134"/>
      </rPr>
      <t>14.4</t>
    </r>
    <r>
      <rPr>
        <sz val="10"/>
        <rFont val="宋体"/>
        <charset val="134"/>
      </rPr>
      <t>千瓦分布式光伏发电项目</t>
    </r>
  </si>
  <si>
    <t>刘锡乐</t>
  </si>
  <si>
    <r>
      <rPr>
        <sz val="10"/>
        <rFont val="宋体"/>
        <charset val="134"/>
      </rPr>
      <t>刘锡乐顺德区龙江镇东涌涌口大道天禄初街道一巷</t>
    </r>
    <r>
      <rPr>
        <sz val="10"/>
        <rFont val="Times New Roman"/>
        <charset val="134"/>
      </rPr>
      <t>17</t>
    </r>
    <r>
      <rPr>
        <sz val="10"/>
        <rFont val="宋体"/>
        <charset val="134"/>
      </rPr>
      <t>号</t>
    </r>
    <r>
      <rPr>
        <sz val="10"/>
        <rFont val="Times New Roman"/>
        <charset val="134"/>
      </rPr>
      <t>15</t>
    </r>
    <r>
      <rPr>
        <sz val="10"/>
        <rFont val="宋体"/>
        <charset val="134"/>
      </rPr>
      <t>千瓦分布式光伏发电项目</t>
    </r>
  </si>
  <si>
    <t>何浩荣</t>
  </si>
  <si>
    <r>
      <rPr>
        <sz val="10"/>
        <rFont val="宋体"/>
        <charset val="134"/>
      </rPr>
      <t>何浩荣顺德区乐从镇小布村委会帅府大街南五巷</t>
    </r>
    <r>
      <rPr>
        <sz val="10"/>
        <rFont val="Times New Roman"/>
        <charset val="134"/>
      </rPr>
      <t>1</t>
    </r>
    <r>
      <rPr>
        <sz val="10"/>
        <rFont val="宋体"/>
        <charset val="134"/>
      </rPr>
      <t>号</t>
    </r>
    <r>
      <rPr>
        <sz val="10"/>
        <rFont val="Times New Roman"/>
        <charset val="134"/>
      </rPr>
      <t>5</t>
    </r>
    <r>
      <rPr>
        <sz val="10"/>
        <rFont val="宋体"/>
        <charset val="134"/>
      </rPr>
      <t>千瓦分布式光伏发电项目</t>
    </r>
  </si>
  <si>
    <t>何兆添</t>
  </si>
  <si>
    <r>
      <rPr>
        <sz val="10"/>
        <rFont val="宋体"/>
        <charset val="134"/>
      </rPr>
      <t>何兆添顺德区乐从镇岳步村委会莘基路七巷</t>
    </r>
    <r>
      <rPr>
        <sz val="10"/>
        <rFont val="Times New Roman"/>
        <charset val="134"/>
      </rPr>
      <t>8</t>
    </r>
    <r>
      <rPr>
        <sz val="10"/>
        <rFont val="宋体"/>
        <charset val="134"/>
      </rPr>
      <t>号</t>
    </r>
    <r>
      <rPr>
        <sz val="10"/>
        <rFont val="Times New Roman"/>
        <charset val="134"/>
      </rPr>
      <t>11</t>
    </r>
    <r>
      <rPr>
        <sz val="10"/>
        <rFont val="宋体"/>
        <charset val="134"/>
      </rPr>
      <t>千瓦分布式光伏发电项目</t>
    </r>
  </si>
  <si>
    <t>关秀仪</t>
  </si>
  <si>
    <r>
      <rPr>
        <sz val="10"/>
        <rFont val="宋体"/>
        <charset val="134"/>
      </rPr>
      <t>关秀仪广东省佛山市顺德区乐从镇岳步村委会大地古道三巷</t>
    </r>
    <r>
      <rPr>
        <sz val="10"/>
        <rFont val="Times New Roman"/>
        <charset val="134"/>
      </rPr>
      <t>4</t>
    </r>
    <r>
      <rPr>
        <sz val="10"/>
        <rFont val="宋体"/>
        <charset val="134"/>
      </rPr>
      <t>号</t>
    </r>
    <r>
      <rPr>
        <sz val="10"/>
        <rFont val="Times New Roman"/>
        <charset val="134"/>
      </rPr>
      <t>11</t>
    </r>
    <r>
      <rPr>
        <sz val="10"/>
        <rFont val="宋体"/>
        <charset val="134"/>
      </rPr>
      <t>千瓦分布式光伏发电项目</t>
    </r>
  </si>
  <si>
    <t>卢文辉</t>
  </si>
  <si>
    <r>
      <rPr>
        <sz val="10"/>
        <rFont val="宋体"/>
        <charset val="134"/>
      </rPr>
      <t>卢文辉佛山市顺德区勒流街道众涌村委会桥西一街</t>
    </r>
    <r>
      <rPr>
        <sz val="10"/>
        <rFont val="Times New Roman"/>
        <charset val="134"/>
      </rPr>
      <t>1</t>
    </r>
    <r>
      <rPr>
        <sz val="10"/>
        <rFont val="宋体"/>
        <charset val="134"/>
      </rPr>
      <t>号</t>
    </r>
    <r>
      <rPr>
        <sz val="10"/>
        <rFont val="Times New Roman"/>
        <charset val="134"/>
      </rPr>
      <t>6.36</t>
    </r>
    <r>
      <rPr>
        <sz val="10"/>
        <rFont val="宋体"/>
        <charset val="134"/>
      </rPr>
      <t>千瓦分布式光伏发电项目</t>
    </r>
  </si>
  <si>
    <t>佛山市顺德区宝联五金制品有限公司</t>
  </si>
  <si>
    <r>
      <rPr>
        <sz val="10"/>
        <rFont val="宋体"/>
        <charset val="134"/>
      </rPr>
      <t>佛山市顺德区宝联五金制品有限公司顺德区陈村镇陈村佛陈路</t>
    </r>
    <r>
      <rPr>
        <sz val="10"/>
        <rFont val="Times New Roman"/>
        <charset val="134"/>
      </rPr>
      <t>3</t>
    </r>
    <r>
      <rPr>
        <sz val="10"/>
        <rFont val="宋体"/>
        <charset val="134"/>
      </rPr>
      <t>号</t>
    </r>
    <r>
      <rPr>
        <sz val="10"/>
        <rFont val="Times New Roman"/>
        <charset val="134"/>
      </rPr>
      <t>12.474</t>
    </r>
    <r>
      <rPr>
        <sz val="10"/>
        <rFont val="宋体"/>
        <charset val="134"/>
      </rPr>
      <t>千瓦分布式光伏发电项目</t>
    </r>
  </si>
  <si>
    <t>萧钧源</t>
  </si>
  <si>
    <r>
      <rPr>
        <sz val="10"/>
        <rFont val="宋体"/>
        <charset val="134"/>
      </rPr>
      <t>萧钧源龙江居委会人民南路环桂里</t>
    </r>
    <r>
      <rPr>
        <sz val="10"/>
        <rFont val="Times New Roman"/>
        <charset val="134"/>
      </rPr>
      <t>3</t>
    </r>
    <r>
      <rPr>
        <sz val="10"/>
        <rFont val="宋体"/>
        <charset val="134"/>
      </rPr>
      <t>号</t>
    </r>
    <r>
      <rPr>
        <sz val="10"/>
        <rFont val="Times New Roman"/>
        <charset val="134"/>
      </rPr>
      <t>6</t>
    </r>
    <r>
      <rPr>
        <sz val="10"/>
        <rFont val="宋体"/>
        <charset val="134"/>
      </rPr>
      <t>千瓦分布式光伏发电项目</t>
    </r>
  </si>
  <si>
    <t>蔡凤英</t>
  </si>
  <si>
    <r>
      <rPr>
        <sz val="10"/>
        <rFont val="宋体"/>
        <charset val="134"/>
      </rPr>
      <t>蔡凤英广东省佛山市顺德区大良街道办事处逢沙逢乐街</t>
    </r>
    <r>
      <rPr>
        <sz val="10"/>
        <rFont val="Times New Roman"/>
        <charset val="134"/>
      </rPr>
      <t>10</t>
    </r>
    <r>
      <rPr>
        <sz val="10"/>
        <rFont val="宋体"/>
        <charset val="134"/>
      </rPr>
      <t>号</t>
    </r>
    <r>
      <rPr>
        <sz val="10"/>
        <rFont val="Times New Roman"/>
        <charset val="134"/>
      </rPr>
      <t>7.8</t>
    </r>
    <r>
      <rPr>
        <sz val="10"/>
        <rFont val="宋体"/>
        <charset val="134"/>
      </rPr>
      <t>千瓦分布式光伏发电项目</t>
    </r>
  </si>
  <si>
    <t>郭笑萍</t>
  </si>
  <si>
    <r>
      <rPr>
        <sz val="10"/>
        <rFont val="宋体"/>
        <charset val="134"/>
      </rPr>
      <t>郭笑萍佛山市顺德区大良街道办事处逢沙逢乐街</t>
    </r>
    <r>
      <rPr>
        <sz val="10"/>
        <rFont val="Times New Roman"/>
        <charset val="134"/>
      </rPr>
      <t>12</t>
    </r>
    <r>
      <rPr>
        <sz val="10"/>
        <rFont val="宋体"/>
        <charset val="134"/>
      </rPr>
      <t>号</t>
    </r>
    <r>
      <rPr>
        <sz val="10"/>
        <rFont val="Times New Roman"/>
        <charset val="134"/>
      </rPr>
      <t>10.2</t>
    </r>
    <r>
      <rPr>
        <sz val="10"/>
        <rFont val="宋体"/>
        <charset val="134"/>
      </rPr>
      <t>千瓦分布式光伏发电项目</t>
    </r>
  </si>
  <si>
    <t>梁柳珍</t>
  </si>
  <si>
    <r>
      <rPr>
        <sz val="10"/>
        <rFont val="宋体"/>
        <charset val="134"/>
      </rPr>
      <t>梁柳珍广东省佛山市顺德区大良街道办事处逢沙村委会固化宅基地</t>
    </r>
    <r>
      <rPr>
        <sz val="10"/>
        <rFont val="Times New Roman"/>
        <charset val="134"/>
      </rPr>
      <t>4-18-4</t>
    </r>
    <r>
      <rPr>
        <sz val="10"/>
        <rFont val="宋体"/>
        <charset val="134"/>
      </rPr>
      <t>号地</t>
    </r>
    <r>
      <rPr>
        <sz val="10"/>
        <rFont val="Times New Roman"/>
        <charset val="134"/>
      </rPr>
      <t>3.3</t>
    </r>
    <r>
      <rPr>
        <sz val="10"/>
        <rFont val="宋体"/>
        <charset val="134"/>
      </rPr>
      <t>千瓦分布式光伏发电项目</t>
    </r>
  </si>
  <si>
    <t>何彩花</t>
  </si>
  <si>
    <r>
      <rPr>
        <sz val="10"/>
        <rFont val="宋体"/>
        <charset val="134"/>
      </rPr>
      <t>何彩花佛山市顺德区大良新滘居委会振业路四街</t>
    </r>
    <r>
      <rPr>
        <sz val="10"/>
        <rFont val="Times New Roman"/>
        <charset val="134"/>
      </rPr>
      <t>10</t>
    </r>
    <r>
      <rPr>
        <sz val="10"/>
        <rFont val="宋体"/>
        <charset val="134"/>
      </rPr>
      <t>号</t>
    </r>
    <r>
      <rPr>
        <sz val="10"/>
        <rFont val="Times New Roman"/>
        <charset val="134"/>
      </rPr>
      <t>5</t>
    </r>
    <r>
      <rPr>
        <sz val="10"/>
        <rFont val="宋体"/>
        <charset val="134"/>
      </rPr>
      <t>千瓦分布式光伏发电项目</t>
    </r>
  </si>
  <si>
    <t>潘桐燊</t>
  </si>
  <si>
    <r>
      <rPr>
        <sz val="10"/>
        <rFont val="宋体"/>
        <charset val="134"/>
      </rPr>
      <t>潘桐燊佛山市顺德区大良建设路</t>
    </r>
    <r>
      <rPr>
        <sz val="10"/>
        <rFont val="Times New Roman"/>
        <charset val="134"/>
      </rPr>
      <t>6</t>
    </r>
    <r>
      <rPr>
        <sz val="10"/>
        <rFont val="宋体"/>
        <charset val="134"/>
      </rPr>
      <t>巷</t>
    </r>
    <r>
      <rPr>
        <sz val="10"/>
        <rFont val="Times New Roman"/>
        <charset val="134"/>
      </rPr>
      <t>14</t>
    </r>
    <r>
      <rPr>
        <sz val="10"/>
        <rFont val="宋体"/>
        <charset val="134"/>
      </rPr>
      <t>号</t>
    </r>
    <r>
      <rPr>
        <sz val="10"/>
        <rFont val="Times New Roman"/>
        <charset val="134"/>
      </rPr>
      <t>6</t>
    </r>
    <r>
      <rPr>
        <sz val="10"/>
        <rFont val="宋体"/>
        <charset val="134"/>
      </rPr>
      <t>千瓦分布式光伏发电项目</t>
    </r>
  </si>
  <si>
    <t>龚炳章</t>
  </si>
  <si>
    <r>
      <rPr>
        <sz val="10"/>
        <rFont val="宋体"/>
        <charset val="134"/>
      </rPr>
      <t>龚炳章顺德区容桂龙涌口龙兴路</t>
    </r>
    <r>
      <rPr>
        <sz val="10"/>
        <rFont val="Times New Roman"/>
        <charset val="134"/>
      </rPr>
      <t>50</t>
    </r>
    <r>
      <rPr>
        <sz val="10"/>
        <rFont val="宋体"/>
        <charset val="134"/>
      </rPr>
      <t>号</t>
    </r>
    <r>
      <rPr>
        <sz val="10"/>
        <rFont val="Times New Roman"/>
        <charset val="134"/>
      </rPr>
      <t>25</t>
    </r>
    <r>
      <rPr>
        <sz val="10"/>
        <rFont val="宋体"/>
        <charset val="134"/>
      </rPr>
      <t>千瓦分布式光伏发电项目</t>
    </r>
  </si>
  <si>
    <t>吴德贤</t>
  </si>
  <si>
    <r>
      <rPr>
        <sz val="10"/>
        <rFont val="宋体"/>
        <charset val="134"/>
      </rPr>
      <t>吴德贤顺德区容桂高黎居委会荣兴东路十三巷</t>
    </r>
    <r>
      <rPr>
        <sz val="10"/>
        <rFont val="Times New Roman"/>
        <charset val="134"/>
      </rPr>
      <t>6</t>
    </r>
    <r>
      <rPr>
        <sz val="10"/>
        <rFont val="宋体"/>
        <charset val="134"/>
      </rPr>
      <t>号</t>
    </r>
    <r>
      <rPr>
        <sz val="10"/>
        <rFont val="Times New Roman"/>
        <charset val="134"/>
      </rPr>
      <t>10.15</t>
    </r>
    <r>
      <rPr>
        <sz val="10"/>
        <rFont val="宋体"/>
        <charset val="134"/>
      </rPr>
      <t>千瓦分布式光伏发电项目</t>
    </r>
  </si>
  <si>
    <t>梁建洪</t>
  </si>
  <si>
    <r>
      <rPr>
        <sz val="10"/>
        <rFont val="宋体"/>
        <charset val="134"/>
      </rPr>
      <t>梁建洪佛山市顺德区杏坛镇逢简村委会逢源路</t>
    </r>
    <r>
      <rPr>
        <sz val="10"/>
        <rFont val="Times New Roman"/>
        <charset val="134"/>
      </rPr>
      <t>5</t>
    </r>
    <r>
      <rPr>
        <sz val="10"/>
        <rFont val="宋体"/>
        <charset val="134"/>
      </rPr>
      <t>号</t>
    </r>
    <r>
      <rPr>
        <sz val="10"/>
        <rFont val="Times New Roman"/>
        <charset val="134"/>
      </rPr>
      <t>11</t>
    </r>
    <r>
      <rPr>
        <sz val="10"/>
        <rFont val="宋体"/>
        <charset val="134"/>
      </rPr>
      <t>千瓦分布式光伏发电项目</t>
    </r>
  </si>
  <si>
    <t>何然兴</t>
  </si>
  <si>
    <r>
      <rPr>
        <sz val="10"/>
        <rFont val="宋体"/>
        <charset val="134"/>
      </rPr>
      <t>何然兴广东省佛山市顺德区乐从镇大闸盛大新邨</t>
    </r>
    <r>
      <rPr>
        <sz val="10"/>
        <rFont val="Times New Roman"/>
        <charset val="134"/>
      </rPr>
      <t>1</t>
    </r>
    <r>
      <rPr>
        <sz val="10"/>
        <rFont val="宋体"/>
        <charset val="134"/>
      </rPr>
      <t>区</t>
    </r>
    <r>
      <rPr>
        <sz val="10"/>
        <rFont val="Times New Roman"/>
        <charset val="134"/>
      </rPr>
      <t>50</t>
    </r>
    <r>
      <rPr>
        <sz val="10"/>
        <rFont val="宋体"/>
        <charset val="134"/>
      </rPr>
      <t>号</t>
    </r>
    <r>
      <rPr>
        <sz val="10"/>
        <rFont val="Times New Roman"/>
        <charset val="134"/>
      </rPr>
      <t>24</t>
    </r>
    <r>
      <rPr>
        <sz val="10"/>
        <rFont val="宋体"/>
        <charset val="134"/>
      </rPr>
      <t>千瓦分布式光伏发电项目</t>
    </r>
  </si>
  <si>
    <t>梁钜荣</t>
  </si>
  <si>
    <r>
      <rPr>
        <sz val="10"/>
        <rFont val="宋体"/>
        <charset val="134"/>
      </rPr>
      <t>梁钜荣容桂风华路东丽花园六街</t>
    </r>
    <r>
      <rPr>
        <sz val="10"/>
        <rFont val="Times New Roman"/>
        <charset val="134"/>
      </rPr>
      <t>2 6</t>
    </r>
    <r>
      <rPr>
        <sz val="10"/>
        <rFont val="宋体"/>
        <charset val="134"/>
      </rPr>
      <t>千瓦分布式光伏发电项目</t>
    </r>
  </si>
  <si>
    <t>周庆斌</t>
  </si>
  <si>
    <r>
      <rPr>
        <sz val="10"/>
        <rFont val="宋体"/>
        <charset val="134"/>
      </rPr>
      <t>周庆斌顺德区伦教新塘村委会海景路</t>
    </r>
    <r>
      <rPr>
        <sz val="10"/>
        <rFont val="Times New Roman"/>
        <charset val="134"/>
      </rPr>
      <t>9</t>
    </r>
    <r>
      <rPr>
        <sz val="10"/>
        <rFont val="宋体"/>
        <charset val="134"/>
      </rPr>
      <t>号</t>
    </r>
    <r>
      <rPr>
        <sz val="10"/>
        <rFont val="Times New Roman"/>
        <charset val="134"/>
      </rPr>
      <t>6</t>
    </r>
    <r>
      <rPr>
        <sz val="10"/>
        <rFont val="宋体"/>
        <charset val="134"/>
      </rPr>
      <t>千瓦分布式光伏发电项目</t>
    </r>
  </si>
  <si>
    <t>冯惠珍</t>
  </si>
  <si>
    <r>
      <rPr>
        <sz val="10"/>
        <rFont val="宋体"/>
        <charset val="134"/>
      </rPr>
      <t>冯惠珍佛山市顺德区大良街道碧溪路</t>
    </r>
    <r>
      <rPr>
        <sz val="10"/>
        <rFont val="Times New Roman"/>
        <charset val="134"/>
      </rPr>
      <t>6</t>
    </r>
    <r>
      <rPr>
        <sz val="10"/>
        <rFont val="宋体"/>
        <charset val="134"/>
      </rPr>
      <t>号东骏花园</t>
    </r>
    <r>
      <rPr>
        <sz val="10"/>
        <rFont val="Times New Roman"/>
        <charset val="134"/>
      </rPr>
      <t>8</t>
    </r>
    <r>
      <rPr>
        <sz val="10"/>
        <rFont val="宋体"/>
        <charset val="134"/>
      </rPr>
      <t>巷</t>
    </r>
    <r>
      <rPr>
        <sz val="10"/>
        <rFont val="Times New Roman"/>
        <charset val="134"/>
      </rPr>
      <t>5</t>
    </r>
    <r>
      <rPr>
        <sz val="10"/>
        <rFont val="宋体"/>
        <charset val="134"/>
      </rPr>
      <t>号</t>
    </r>
    <r>
      <rPr>
        <sz val="10"/>
        <rFont val="Times New Roman"/>
        <charset val="134"/>
      </rPr>
      <t>6</t>
    </r>
    <r>
      <rPr>
        <sz val="10"/>
        <rFont val="宋体"/>
        <charset val="134"/>
      </rPr>
      <t>千瓦分布式光伏发电项目</t>
    </r>
  </si>
  <si>
    <t>莫少冰</t>
  </si>
  <si>
    <r>
      <rPr>
        <sz val="10"/>
        <rFont val="宋体"/>
        <charset val="134"/>
      </rPr>
      <t>莫少冰容桂东逸湾东岸林庭路</t>
    </r>
    <r>
      <rPr>
        <sz val="10"/>
        <rFont val="Times New Roman"/>
        <charset val="134"/>
      </rPr>
      <t>3</t>
    </r>
    <r>
      <rPr>
        <sz val="10"/>
        <rFont val="宋体"/>
        <charset val="134"/>
      </rPr>
      <t>号水漾林庭</t>
    </r>
    <r>
      <rPr>
        <sz val="10"/>
        <rFont val="Times New Roman"/>
        <charset val="134"/>
      </rPr>
      <t>2</t>
    </r>
    <r>
      <rPr>
        <sz val="10"/>
        <rFont val="宋体"/>
        <charset val="134"/>
      </rPr>
      <t>区二街</t>
    </r>
    <r>
      <rPr>
        <sz val="10"/>
        <rFont val="Times New Roman"/>
        <charset val="134"/>
      </rPr>
      <t>30</t>
    </r>
    <r>
      <rPr>
        <sz val="10"/>
        <rFont val="宋体"/>
        <charset val="134"/>
      </rPr>
      <t>号</t>
    </r>
    <r>
      <rPr>
        <sz val="10"/>
        <rFont val="Times New Roman"/>
        <charset val="134"/>
      </rPr>
      <t>16.24</t>
    </r>
    <r>
      <rPr>
        <sz val="10"/>
        <rFont val="宋体"/>
        <charset val="134"/>
      </rPr>
      <t>千瓦分布式光伏发电项目</t>
    </r>
  </si>
  <si>
    <t>冼仕荣</t>
  </si>
  <si>
    <r>
      <rPr>
        <sz val="10"/>
        <rFont val="宋体"/>
        <charset val="134"/>
      </rPr>
      <t>冼仕荣广东省佛山市顺德区大良街道逢沙村固化宅基地</t>
    </r>
    <r>
      <rPr>
        <sz val="10"/>
        <rFont val="Times New Roman"/>
        <charset val="134"/>
      </rPr>
      <t>4-12-4</t>
    </r>
    <r>
      <rPr>
        <sz val="10"/>
        <rFont val="宋体"/>
        <charset val="134"/>
      </rPr>
      <t>号地</t>
    </r>
    <r>
      <rPr>
        <sz val="10"/>
        <rFont val="Times New Roman"/>
        <charset val="134"/>
      </rPr>
      <t>12</t>
    </r>
    <r>
      <rPr>
        <sz val="10"/>
        <rFont val="宋体"/>
        <charset val="134"/>
      </rPr>
      <t>千瓦分布式光伏发电项目</t>
    </r>
  </si>
  <si>
    <t>梅藻华</t>
  </si>
  <si>
    <r>
      <rPr>
        <sz val="10"/>
        <rFont val="宋体"/>
        <charset val="134"/>
      </rPr>
      <t>梅藻华龙江镇官田村委会南兴南龙二街</t>
    </r>
    <r>
      <rPr>
        <sz val="10"/>
        <rFont val="Times New Roman"/>
        <charset val="134"/>
      </rPr>
      <t>1</t>
    </r>
    <r>
      <rPr>
        <sz val="10"/>
        <rFont val="宋体"/>
        <charset val="134"/>
      </rPr>
      <t>号</t>
    </r>
    <r>
      <rPr>
        <sz val="10"/>
        <rFont val="Times New Roman"/>
        <charset val="134"/>
      </rPr>
      <t>6</t>
    </r>
    <r>
      <rPr>
        <sz val="10"/>
        <rFont val="宋体"/>
        <charset val="134"/>
      </rPr>
      <t>千瓦分布式光伏发电项目</t>
    </r>
  </si>
  <si>
    <t>何星汉</t>
  </si>
  <si>
    <r>
      <rPr>
        <sz val="10"/>
        <rFont val="宋体"/>
        <charset val="134"/>
      </rPr>
      <t>何星汉佛山市顺德区陈村镇潭洲村委会五房北街四巷</t>
    </r>
    <r>
      <rPr>
        <sz val="10"/>
        <rFont val="Times New Roman"/>
        <charset val="134"/>
      </rPr>
      <t>5</t>
    </r>
    <r>
      <rPr>
        <sz val="10"/>
        <rFont val="宋体"/>
        <charset val="134"/>
      </rPr>
      <t>号</t>
    </r>
    <r>
      <rPr>
        <sz val="10"/>
        <rFont val="Times New Roman"/>
        <charset val="134"/>
      </rPr>
      <t>5</t>
    </r>
    <r>
      <rPr>
        <sz val="10"/>
        <rFont val="宋体"/>
        <charset val="134"/>
      </rPr>
      <t>千瓦分布式光伏发电项目</t>
    </r>
  </si>
  <si>
    <t>黄志强</t>
  </si>
  <si>
    <r>
      <rPr>
        <sz val="10"/>
        <rFont val="宋体"/>
        <charset val="134"/>
      </rPr>
      <t>黄志强顺德区均安镇沙头居委会鹤岭大街西八巷</t>
    </r>
    <r>
      <rPr>
        <sz val="10"/>
        <rFont val="Times New Roman"/>
        <charset val="134"/>
      </rPr>
      <t>10</t>
    </r>
    <r>
      <rPr>
        <sz val="10"/>
        <rFont val="宋体"/>
        <charset val="134"/>
      </rPr>
      <t>号</t>
    </r>
    <r>
      <rPr>
        <sz val="10"/>
        <rFont val="Times New Roman"/>
        <charset val="134"/>
      </rPr>
      <t>4.72</t>
    </r>
    <r>
      <rPr>
        <sz val="10"/>
        <rFont val="宋体"/>
        <charset val="134"/>
      </rPr>
      <t>千瓦分布式光伏发电项目</t>
    </r>
  </si>
  <si>
    <t>廖艺华</t>
  </si>
  <si>
    <r>
      <rPr>
        <sz val="10"/>
        <rFont val="宋体"/>
        <charset val="134"/>
      </rPr>
      <t>廖艺华龙江镇集北村委会北埠一街二巷</t>
    </r>
    <r>
      <rPr>
        <sz val="10"/>
        <rFont val="Times New Roman"/>
        <charset val="134"/>
      </rPr>
      <t>1</t>
    </r>
    <r>
      <rPr>
        <sz val="10"/>
        <rFont val="宋体"/>
        <charset val="134"/>
      </rPr>
      <t>号</t>
    </r>
    <r>
      <rPr>
        <sz val="10"/>
        <rFont val="Times New Roman"/>
        <charset val="134"/>
      </rPr>
      <t>11.89</t>
    </r>
    <r>
      <rPr>
        <sz val="10"/>
        <rFont val="宋体"/>
        <charset val="134"/>
      </rPr>
      <t>千瓦分布式光伏发电项目</t>
    </r>
  </si>
  <si>
    <t>何元法</t>
  </si>
  <si>
    <r>
      <rPr>
        <sz val="10"/>
        <rFont val="宋体"/>
        <charset val="134"/>
      </rPr>
      <t>何元法广东省佛山市顺德区乐从镇小布村委会小布大道</t>
    </r>
    <r>
      <rPr>
        <sz val="10"/>
        <rFont val="Times New Roman"/>
        <charset val="134"/>
      </rPr>
      <t>10</t>
    </r>
    <r>
      <rPr>
        <sz val="10"/>
        <rFont val="宋体"/>
        <charset val="134"/>
      </rPr>
      <t>号</t>
    </r>
    <r>
      <rPr>
        <sz val="10"/>
        <rFont val="Times New Roman"/>
        <charset val="134"/>
      </rPr>
      <t>5</t>
    </r>
    <r>
      <rPr>
        <sz val="10"/>
        <rFont val="宋体"/>
        <charset val="134"/>
      </rPr>
      <t>千瓦分布式光伏发电项目</t>
    </r>
  </si>
  <si>
    <t>杜培洪</t>
  </si>
  <si>
    <r>
      <rPr>
        <sz val="10"/>
        <rFont val="宋体"/>
        <charset val="134"/>
      </rPr>
      <t>杜培洪广东省佛山市顺德区大良街道办事处五沙社区居民委员会顺园西路</t>
    </r>
    <r>
      <rPr>
        <sz val="10"/>
        <rFont val="Times New Roman"/>
        <charset val="134"/>
      </rPr>
      <t>1</t>
    </r>
    <r>
      <rPr>
        <sz val="10"/>
        <rFont val="宋体"/>
        <charset val="134"/>
      </rPr>
      <t>街</t>
    </r>
    <r>
      <rPr>
        <sz val="10"/>
        <rFont val="Times New Roman"/>
        <charset val="134"/>
      </rPr>
      <t>1</t>
    </r>
    <r>
      <rPr>
        <sz val="10"/>
        <rFont val="宋体"/>
        <charset val="134"/>
      </rPr>
      <t>巷</t>
    </r>
    <r>
      <rPr>
        <sz val="10"/>
        <rFont val="Times New Roman"/>
        <charset val="134"/>
      </rPr>
      <t>5</t>
    </r>
    <r>
      <rPr>
        <sz val="10"/>
        <rFont val="宋体"/>
        <charset val="134"/>
      </rPr>
      <t>号</t>
    </r>
    <r>
      <rPr>
        <sz val="10"/>
        <rFont val="Times New Roman"/>
        <charset val="134"/>
      </rPr>
      <t>11.8</t>
    </r>
    <r>
      <rPr>
        <sz val="10"/>
        <rFont val="宋体"/>
        <charset val="134"/>
      </rPr>
      <t>千瓦分布式光伏发电项目</t>
    </r>
  </si>
  <si>
    <t>陈奀九</t>
  </si>
  <si>
    <r>
      <rPr>
        <sz val="10"/>
        <rFont val="宋体"/>
        <charset val="134"/>
      </rPr>
      <t>陈奀九顺德区容桂隔涌路二巷</t>
    </r>
    <r>
      <rPr>
        <sz val="10"/>
        <rFont val="Times New Roman"/>
        <charset val="134"/>
      </rPr>
      <t xml:space="preserve"> 15</t>
    </r>
    <r>
      <rPr>
        <sz val="10"/>
        <rFont val="宋体"/>
        <charset val="134"/>
      </rPr>
      <t>号</t>
    </r>
    <r>
      <rPr>
        <sz val="10"/>
        <rFont val="Times New Roman"/>
        <charset val="134"/>
      </rPr>
      <t>9</t>
    </r>
    <r>
      <rPr>
        <sz val="10"/>
        <rFont val="宋体"/>
        <charset val="134"/>
      </rPr>
      <t>千瓦分布式光伏发电项目</t>
    </r>
  </si>
  <si>
    <t>严志衡</t>
  </si>
  <si>
    <r>
      <rPr>
        <sz val="10"/>
        <rFont val="宋体"/>
        <charset val="134"/>
      </rPr>
      <t>严志衡顺德区伦教街道办事处荔村村委会羊大路北侧丁字路</t>
    </r>
    <r>
      <rPr>
        <sz val="10"/>
        <rFont val="Times New Roman"/>
        <charset val="134"/>
      </rPr>
      <t>24</t>
    </r>
    <r>
      <rPr>
        <sz val="10"/>
        <rFont val="宋体"/>
        <charset val="134"/>
      </rPr>
      <t>区</t>
    </r>
    <r>
      <rPr>
        <sz val="10"/>
        <rFont val="Times New Roman"/>
        <charset val="134"/>
      </rPr>
      <t>56</t>
    </r>
    <r>
      <rPr>
        <sz val="10"/>
        <rFont val="宋体"/>
        <charset val="134"/>
      </rPr>
      <t>号</t>
    </r>
    <r>
      <rPr>
        <sz val="10"/>
        <rFont val="Times New Roman"/>
        <charset val="134"/>
      </rPr>
      <t>10</t>
    </r>
    <r>
      <rPr>
        <sz val="10"/>
        <rFont val="宋体"/>
        <charset val="134"/>
      </rPr>
      <t>千瓦分布式光伏发电项目</t>
    </r>
  </si>
  <si>
    <t>黎勇英</t>
  </si>
  <si>
    <r>
      <rPr>
        <sz val="10"/>
        <rFont val="宋体"/>
        <charset val="134"/>
      </rPr>
      <t>黎勇英广东省佛山市顺德区乐从镇路州村委会百岁大街东二巷</t>
    </r>
    <r>
      <rPr>
        <sz val="10"/>
        <rFont val="Times New Roman"/>
        <charset val="134"/>
      </rPr>
      <t>1</t>
    </r>
    <r>
      <rPr>
        <sz val="10"/>
        <rFont val="宋体"/>
        <charset val="134"/>
      </rPr>
      <t>号</t>
    </r>
    <r>
      <rPr>
        <sz val="10"/>
        <rFont val="Times New Roman"/>
        <charset val="134"/>
      </rPr>
      <t>4.5</t>
    </r>
    <r>
      <rPr>
        <sz val="10"/>
        <rFont val="宋体"/>
        <charset val="134"/>
      </rPr>
      <t>千瓦分布式光伏发电项目</t>
    </r>
  </si>
  <si>
    <t>霍桂松</t>
  </si>
  <si>
    <r>
      <rPr>
        <sz val="10"/>
        <rFont val="宋体"/>
        <charset val="134"/>
      </rPr>
      <t>霍桂松广东省佛山市顺德区乐从镇沙滘居委会北区美景南路一横巷</t>
    </r>
    <r>
      <rPr>
        <sz val="10"/>
        <rFont val="Times New Roman"/>
        <charset val="134"/>
      </rPr>
      <t>6</t>
    </r>
    <r>
      <rPr>
        <sz val="10"/>
        <rFont val="宋体"/>
        <charset val="134"/>
      </rPr>
      <t>号</t>
    </r>
    <r>
      <rPr>
        <sz val="10"/>
        <rFont val="Times New Roman"/>
        <charset val="134"/>
      </rPr>
      <t>6</t>
    </r>
    <r>
      <rPr>
        <sz val="10"/>
        <rFont val="宋体"/>
        <charset val="134"/>
      </rPr>
      <t>千瓦分布式光伏发电项目</t>
    </r>
  </si>
  <si>
    <t>李龙汉</t>
  </si>
  <si>
    <r>
      <rPr>
        <sz val="10"/>
        <rFont val="宋体"/>
        <charset val="134"/>
      </rPr>
      <t>李龙汉广东省佛山市顺德区大街街道办事处南国东路青松街</t>
    </r>
    <r>
      <rPr>
        <sz val="10"/>
        <rFont val="Times New Roman"/>
        <charset val="134"/>
      </rPr>
      <t>9</t>
    </r>
    <r>
      <rPr>
        <sz val="10"/>
        <rFont val="宋体"/>
        <charset val="134"/>
      </rPr>
      <t>巷</t>
    </r>
    <r>
      <rPr>
        <sz val="10"/>
        <rFont val="Times New Roman"/>
        <charset val="134"/>
      </rPr>
      <t>1</t>
    </r>
    <r>
      <rPr>
        <sz val="10"/>
        <rFont val="宋体"/>
        <charset val="134"/>
      </rPr>
      <t>号</t>
    </r>
    <r>
      <rPr>
        <sz val="10"/>
        <rFont val="Times New Roman"/>
        <charset val="134"/>
      </rPr>
      <t>5</t>
    </r>
    <r>
      <rPr>
        <sz val="10"/>
        <rFont val="宋体"/>
        <charset val="134"/>
      </rPr>
      <t>千瓦分布式光伏发电项目</t>
    </r>
  </si>
  <si>
    <t>莫志雄</t>
  </si>
  <si>
    <r>
      <rPr>
        <sz val="10"/>
        <rFont val="宋体"/>
        <charset val="134"/>
      </rPr>
      <t>莫志雄容桂容新横龙新村</t>
    </r>
    <r>
      <rPr>
        <sz val="10"/>
        <rFont val="Times New Roman"/>
        <charset val="134"/>
      </rPr>
      <t>4</t>
    </r>
    <r>
      <rPr>
        <sz val="10"/>
        <rFont val="宋体"/>
        <charset val="134"/>
      </rPr>
      <t>巷</t>
    </r>
    <r>
      <rPr>
        <sz val="10"/>
        <rFont val="Times New Roman"/>
        <charset val="134"/>
      </rPr>
      <t>9</t>
    </r>
    <r>
      <rPr>
        <sz val="10"/>
        <rFont val="宋体"/>
        <charset val="134"/>
      </rPr>
      <t>号</t>
    </r>
    <r>
      <rPr>
        <sz val="10"/>
        <rFont val="Times New Roman"/>
        <charset val="134"/>
      </rPr>
      <t>3.54</t>
    </r>
    <r>
      <rPr>
        <sz val="10"/>
        <rFont val="宋体"/>
        <charset val="134"/>
      </rPr>
      <t>千瓦分布式光伏发电项目</t>
    </r>
  </si>
  <si>
    <t>卢乐太</t>
  </si>
  <si>
    <r>
      <rPr>
        <sz val="10"/>
        <rFont val="宋体"/>
        <charset val="134"/>
      </rPr>
      <t>卢乐太佛山市顺德区勒流街道众涌村委会福田路敬德大巷</t>
    </r>
    <r>
      <rPr>
        <sz val="10"/>
        <rFont val="Times New Roman"/>
        <charset val="134"/>
      </rPr>
      <t>1</t>
    </r>
    <r>
      <rPr>
        <sz val="10"/>
        <rFont val="宋体"/>
        <charset val="134"/>
      </rPr>
      <t>号</t>
    </r>
    <r>
      <rPr>
        <sz val="10"/>
        <rFont val="Times New Roman"/>
        <charset val="134"/>
      </rPr>
      <t>10.32</t>
    </r>
    <r>
      <rPr>
        <sz val="10"/>
        <rFont val="宋体"/>
        <charset val="134"/>
      </rPr>
      <t>千瓦分布式光伏发电项目</t>
    </r>
  </si>
  <si>
    <t>廖乐舜</t>
  </si>
  <si>
    <r>
      <rPr>
        <sz val="10"/>
        <rFont val="宋体"/>
        <charset val="134"/>
      </rPr>
      <t>廖乐舜佛山市顺德区勒流街道扶闾村委会接源二街</t>
    </r>
    <r>
      <rPr>
        <sz val="10"/>
        <rFont val="Times New Roman"/>
        <charset val="134"/>
      </rPr>
      <t>5</t>
    </r>
    <r>
      <rPr>
        <sz val="10"/>
        <rFont val="宋体"/>
        <charset val="134"/>
      </rPr>
      <t>号</t>
    </r>
    <r>
      <rPr>
        <sz val="10"/>
        <rFont val="Times New Roman"/>
        <charset val="134"/>
      </rPr>
      <t>8.7</t>
    </r>
    <r>
      <rPr>
        <sz val="10"/>
        <rFont val="宋体"/>
        <charset val="134"/>
      </rPr>
      <t>千瓦分布式光伏发电项目</t>
    </r>
  </si>
  <si>
    <t>彭景祥</t>
  </si>
  <si>
    <r>
      <rPr>
        <sz val="10"/>
        <rFont val="宋体"/>
        <charset val="134"/>
      </rPr>
      <t>彭景祥北滘镇三桂南便六巷</t>
    </r>
    <r>
      <rPr>
        <sz val="10"/>
        <rFont val="Times New Roman"/>
        <charset val="134"/>
      </rPr>
      <t>1</t>
    </r>
    <r>
      <rPr>
        <sz val="10"/>
        <rFont val="宋体"/>
        <charset val="134"/>
      </rPr>
      <t>号</t>
    </r>
    <r>
      <rPr>
        <sz val="10"/>
        <rFont val="Times New Roman"/>
        <charset val="134"/>
      </rPr>
      <t>9.86</t>
    </r>
    <r>
      <rPr>
        <sz val="10"/>
        <rFont val="宋体"/>
        <charset val="134"/>
      </rPr>
      <t>千瓦分布式光伏发电项目</t>
    </r>
  </si>
  <si>
    <t>陈耀朋</t>
  </si>
  <si>
    <r>
      <rPr>
        <sz val="10"/>
        <rFont val="宋体"/>
        <charset val="134"/>
      </rPr>
      <t>陈耀朋广东省佛山市顺德区容桂街道办事处红旗社区居委会康怡横一街</t>
    </r>
    <r>
      <rPr>
        <sz val="10"/>
        <rFont val="Times New Roman"/>
        <charset val="134"/>
      </rPr>
      <t>13</t>
    </r>
    <r>
      <rPr>
        <sz val="10"/>
        <rFont val="宋体"/>
        <charset val="134"/>
      </rPr>
      <t>号</t>
    </r>
    <r>
      <rPr>
        <sz val="10"/>
        <rFont val="Times New Roman"/>
        <charset val="134"/>
      </rPr>
      <t>7.08</t>
    </r>
    <r>
      <rPr>
        <sz val="10"/>
        <rFont val="宋体"/>
        <charset val="134"/>
      </rPr>
      <t>千瓦分布式光伏发电项目</t>
    </r>
  </si>
  <si>
    <t>陈惠康</t>
  </si>
  <si>
    <r>
      <rPr>
        <sz val="10"/>
        <rFont val="宋体"/>
        <charset val="134"/>
      </rPr>
      <t>陈惠康顺德区容桂海明路</t>
    </r>
    <r>
      <rPr>
        <sz val="10"/>
        <rFont val="Times New Roman"/>
        <charset val="134"/>
      </rPr>
      <t>11</t>
    </r>
    <r>
      <rPr>
        <sz val="10"/>
        <rFont val="宋体"/>
        <charset val="134"/>
      </rPr>
      <t>号</t>
    </r>
    <r>
      <rPr>
        <sz val="10"/>
        <rFont val="Times New Roman"/>
        <charset val="134"/>
      </rPr>
      <t>12.18</t>
    </r>
    <r>
      <rPr>
        <sz val="10"/>
        <rFont val="宋体"/>
        <charset val="134"/>
      </rPr>
      <t>千瓦分布式光伏发电项目</t>
    </r>
  </si>
  <si>
    <t>邓淑珍</t>
  </si>
  <si>
    <r>
      <rPr>
        <sz val="10"/>
        <rFont val="宋体"/>
        <charset val="134"/>
      </rPr>
      <t>邓淑珍广东省佛山市顺德区容桂四基西滘路</t>
    </r>
    <r>
      <rPr>
        <sz val="10"/>
        <rFont val="Times New Roman"/>
        <charset val="134"/>
      </rPr>
      <t>32</t>
    </r>
    <r>
      <rPr>
        <sz val="10"/>
        <rFont val="宋体"/>
        <charset val="134"/>
      </rPr>
      <t>号</t>
    </r>
    <r>
      <rPr>
        <sz val="10"/>
        <rFont val="Times New Roman"/>
        <charset val="134"/>
      </rPr>
      <t>6.96</t>
    </r>
    <r>
      <rPr>
        <sz val="10"/>
        <rFont val="宋体"/>
        <charset val="134"/>
      </rPr>
      <t>千瓦分布式光伏发电项目</t>
    </r>
  </si>
  <si>
    <t>黄金全</t>
  </si>
  <si>
    <r>
      <rPr>
        <sz val="10"/>
        <rFont val="宋体"/>
        <charset val="134"/>
      </rPr>
      <t>黄金全广东省佛山市顺德区乐从镇大闸村委会东基二街</t>
    </r>
    <r>
      <rPr>
        <sz val="10"/>
        <rFont val="Times New Roman"/>
        <charset val="134"/>
      </rPr>
      <t>9</t>
    </r>
    <r>
      <rPr>
        <sz val="10"/>
        <rFont val="宋体"/>
        <charset val="134"/>
      </rPr>
      <t>号</t>
    </r>
    <r>
      <rPr>
        <sz val="10"/>
        <rFont val="Times New Roman"/>
        <charset val="134"/>
      </rPr>
      <t>15.66</t>
    </r>
    <r>
      <rPr>
        <sz val="10"/>
        <rFont val="宋体"/>
        <charset val="134"/>
      </rPr>
      <t>千瓦分布式光伏发电项目</t>
    </r>
  </si>
  <si>
    <t>冯显峰</t>
  </si>
  <si>
    <r>
      <rPr>
        <sz val="10"/>
        <rFont val="宋体"/>
        <charset val="134"/>
      </rPr>
      <t>冯显峰大良新滘居委会振业路</t>
    </r>
    <r>
      <rPr>
        <sz val="10"/>
        <rFont val="Times New Roman"/>
        <charset val="134"/>
      </rPr>
      <t>1</t>
    </r>
    <r>
      <rPr>
        <sz val="10"/>
        <rFont val="宋体"/>
        <charset val="134"/>
      </rPr>
      <t>街</t>
    </r>
    <r>
      <rPr>
        <sz val="10"/>
        <rFont val="Times New Roman"/>
        <charset val="134"/>
      </rPr>
      <t>1</t>
    </r>
    <r>
      <rPr>
        <sz val="10"/>
        <rFont val="宋体"/>
        <charset val="134"/>
      </rPr>
      <t>巷</t>
    </r>
    <r>
      <rPr>
        <sz val="10"/>
        <rFont val="Times New Roman"/>
        <charset val="134"/>
      </rPr>
      <t>22</t>
    </r>
    <r>
      <rPr>
        <sz val="10"/>
        <rFont val="宋体"/>
        <charset val="134"/>
      </rPr>
      <t>号</t>
    </r>
    <r>
      <rPr>
        <sz val="10"/>
        <rFont val="Times New Roman"/>
        <charset val="134"/>
      </rPr>
      <t>7</t>
    </r>
    <r>
      <rPr>
        <sz val="10"/>
        <rFont val="宋体"/>
        <charset val="134"/>
      </rPr>
      <t>千瓦分布式光伏发电项目</t>
    </r>
  </si>
  <si>
    <t>佘炳森</t>
  </si>
  <si>
    <r>
      <rPr>
        <sz val="10"/>
        <rFont val="宋体"/>
        <charset val="134"/>
      </rPr>
      <t>佘炳森顺德区容桂四基兴业路</t>
    </r>
    <r>
      <rPr>
        <sz val="10"/>
        <rFont val="Times New Roman"/>
        <charset val="134"/>
      </rPr>
      <t>8</t>
    </r>
    <r>
      <rPr>
        <sz val="10"/>
        <rFont val="宋体"/>
        <charset val="134"/>
      </rPr>
      <t>号</t>
    </r>
    <r>
      <rPr>
        <sz val="10"/>
        <rFont val="Times New Roman"/>
        <charset val="134"/>
      </rPr>
      <t>6.96</t>
    </r>
    <r>
      <rPr>
        <sz val="10"/>
        <rFont val="宋体"/>
        <charset val="134"/>
      </rPr>
      <t>千瓦分布式光伏发电项目</t>
    </r>
  </si>
  <si>
    <t>陈照辉</t>
  </si>
  <si>
    <r>
      <rPr>
        <sz val="10"/>
        <rFont val="宋体"/>
        <charset val="134"/>
      </rPr>
      <t>陈照辉顺德容桂小黄圃现龙大街九巷</t>
    </r>
    <r>
      <rPr>
        <sz val="10"/>
        <rFont val="Times New Roman"/>
        <charset val="134"/>
      </rPr>
      <t>9</t>
    </r>
    <r>
      <rPr>
        <sz val="10"/>
        <rFont val="宋体"/>
        <charset val="134"/>
      </rPr>
      <t>号</t>
    </r>
    <r>
      <rPr>
        <sz val="10"/>
        <rFont val="Times New Roman"/>
        <charset val="134"/>
      </rPr>
      <t>10.8</t>
    </r>
    <r>
      <rPr>
        <sz val="10"/>
        <rFont val="宋体"/>
        <charset val="134"/>
      </rPr>
      <t>千瓦分布式光伏发电项目</t>
    </r>
  </si>
  <si>
    <t>黄泽联</t>
  </si>
  <si>
    <r>
      <rPr>
        <sz val="10"/>
        <rFont val="宋体"/>
        <charset val="134"/>
      </rPr>
      <t>黄泽联容桂华口锦源路锦源坊</t>
    </r>
    <r>
      <rPr>
        <sz val="10"/>
        <rFont val="Times New Roman"/>
        <charset val="134"/>
      </rPr>
      <t>34</t>
    </r>
    <r>
      <rPr>
        <sz val="10"/>
        <rFont val="宋体"/>
        <charset val="134"/>
      </rPr>
      <t>号</t>
    </r>
    <r>
      <rPr>
        <sz val="10"/>
        <rFont val="Times New Roman"/>
        <charset val="134"/>
      </rPr>
      <t>3.24</t>
    </r>
    <r>
      <rPr>
        <sz val="10"/>
        <rFont val="宋体"/>
        <charset val="134"/>
      </rPr>
      <t>千瓦分布式光伏发电项目</t>
    </r>
  </si>
  <si>
    <r>
      <rPr>
        <sz val="10"/>
        <rFont val="宋体"/>
        <charset val="134"/>
      </rPr>
      <t>陈启河广东省佛山市顺德区乐从镇葛岸村委会北区东头街二巷</t>
    </r>
    <r>
      <rPr>
        <sz val="10"/>
        <rFont val="Times New Roman"/>
        <charset val="134"/>
      </rPr>
      <t>1</t>
    </r>
    <r>
      <rPr>
        <sz val="10"/>
        <rFont val="宋体"/>
        <charset val="134"/>
      </rPr>
      <t>号</t>
    </r>
    <r>
      <rPr>
        <sz val="10"/>
        <rFont val="Times New Roman"/>
        <charset val="134"/>
      </rPr>
      <t>12.19</t>
    </r>
    <r>
      <rPr>
        <sz val="10"/>
        <rFont val="宋体"/>
        <charset val="134"/>
      </rPr>
      <t>千瓦分布式光伏发电项目</t>
    </r>
  </si>
  <si>
    <t>林伟强</t>
  </si>
  <si>
    <r>
      <rPr>
        <sz val="10"/>
        <rFont val="宋体"/>
        <charset val="134"/>
      </rPr>
      <t>林伟强陈村镇碧桂园水蓝天二区三街</t>
    </r>
    <r>
      <rPr>
        <sz val="10"/>
        <rFont val="Times New Roman"/>
        <charset val="134"/>
      </rPr>
      <t>32</t>
    </r>
    <r>
      <rPr>
        <sz val="10"/>
        <rFont val="宋体"/>
        <charset val="134"/>
      </rPr>
      <t>号</t>
    </r>
    <r>
      <rPr>
        <sz val="10"/>
        <rFont val="Times New Roman"/>
        <charset val="134"/>
      </rPr>
      <t>5</t>
    </r>
    <r>
      <rPr>
        <sz val="10"/>
        <rFont val="宋体"/>
        <charset val="134"/>
      </rPr>
      <t>千瓦分布式光伏发电项目</t>
    </r>
  </si>
  <si>
    <t>郑培颜</t>
  </si>
  <si>
    <r>
      <rPr>
        <sz val="10"/>
        <rFont val="宋体"/>
        <charset val="134"/>
      </rPr>
      <t>郑培颜佛山市顺德区陈村镇锦龙社区居委会克基坊</t>
    </r>
    <r>
      <rPr>
        <sz val="10"/>
        <rFont val="Times New Roman"/>
        <charset val="134"/>
      </rPr>
      <t>13</t>
    </r>
    <r>
      <rPr>
        <sz val="10"/>
        <rFont val="宋体"/>
        <charset val="134"/>
      </rPr>
      <t>号</t>
    </r>
    <r>
      <rPr>
        <sz val="10"/>
        <rFont val="Times New Roman"/>
        <charset val="134"/>
      </rPr>
      <t>8.48</t>
    </r>
    <r>
      <rPr>
        <sz val="10"/>
        <rFont val="宋体"/>
        <charset val="134"/>
      </rPr>
      <t>千瓦分布式光伏发电项目</t>
    </r>
  </si>
  <si>
    <t>潘振承</t>
  </si>
  <si>
    <r>
      <rPr>
        <sz val="10"/>
        <rFont val="宋体"/>
        <charset val="134"/>
      </rPr>
      <t>潘振承佛山市顺德区勒流街道冲鹤村委会联福大路</t>
    </r>
    <r>
      <rPr>
        <sz val="10"/>
        <rFont val="Times New Roman"/>
        <charset val="134"/>
      </rPr>
      <t>29</t>
    </r>
    <r>
      <rPr>
        <sz val="10"/>
        <rFont val="宋体"/>
        <charset val="134"/>
      </rPr>
      <t>号</t>
    </r>
    <r>
      <rPr>
        <sz val="10"/>
        <rFont val="Times New Roman"/>
        <charset val="134"/>
      </rPr>
      <t>12.72</t>
    </r>
    <r>
      <rPr>
        <sz val="10"/>
        <rFont val="宋体"/>
        <charset val="134"/>
      </rPr>
      <t>千瓦分布式光伏发电项目</t>
    </r>
  </si>
  <si>
    <t>梁文基</t>
  </si>
  <si>
    <r>
      <rPr>
        <sz val="10"/>
        <rFont val="宋体"/>
        <charset val="134"/>
      </rPr>
      <t>梁文基广东省佛山市顺德区乐从镇平步居委会昌盛街</t>
    </r>
    <r>
      <rPr>
        <sz val="10"/>
        <rFont val="Times New Roman"/>
        <charset val="134"/>
      </rPr>
      <t>3</t>
    </r>
    <r>
      <rPr>
        <sz val="10"/>
        <rFont val="宋体"/>
        <charset val="134"/>
      </rPr>
      <t>号</t>
    </r>
    <r>
      <rPr>
        <sz val="10"/>
        <rFont val="Times New Roman"/>
        <charset val="134"/>
      </rPr>
      <t>9.5</t>
    </r>
    <r>
      <rPr>
        <sz val="10"/>
        <rFont val="宋体"/>
        <charset val="134"/>
      </rPr>
      <t>千瓦分布式光伏发电项目</t>
    </r>
  </si>
  <si>
    <t>祝锡添</t>
  </si>
  <si>
    <r>
      <rPr>
        <sz val="10"/>
        <rFont val="宋体"/>
        <charset val="134"/>
      </rPr>
      <t>祝锡添广东省佛山市顺德区乐从镇平步居委会帅区接恩坊</t>
    </r>
    <r>
      <rPr>
        <sz val="10"/>
        <rFont val="Times New Roman"/>
        <charset val="134"/>
      </rPr>
      <t>6</t>
    </r>
    <r>
      <rPr>
        <sz val="10"/>
        <rFont val="宋体"/>
        <charset val="134"/>
      </rPr>
      <t>号</t>
    </r>
    <r>
      <rPr>
        <sz val="10"/>
        <rFont val="Times New Roman"/>
        <charset val="134"/>
      </rPr>
      <t>9</t>
    </r>
    <r>
      <rPr>
        <sz val="10"/>
        <rFont val="宋体"/>
        <charset val="134"/>
      </rPr>
      <t>千瓦分布式光伏发电项目</t>
    </r>
  </si>
  <si>
    <t>赖照洪</t>
  </si>
  <si>
    <r>
      <rPr>
        <sz val="10"/>
        <rFont val="宋体"/>
        <charset val="134"/>
      </rPr>
      <t>赖照洪龙江镇仙塘村委会市场路环岗街</t>
    </r>
    <r>
      <rPr>
        <sz val="10"/>
        <rFont val="Times New Roman"/>
        <charset val="134"/>
      </rPr>
      <t>18</t>
    </r>
    <r>
      <rPr>
        <sz val="10"/>
        <rFont val="宋体"/>
        <charset val="134"/>
      </rPr>
      <t>号</t>
    </r>
    <r>
      <rPr>
        <sz val="10"/>
        <rFont val="Times New Roman"/>
        <charset val="134"/>
      </rPr>
      <t>11.4</t>
    </r>
    <r>
      <rPr>
        <sz val="10"/>
        <rFont val="宋体"/>
        <charset val="134"/>
      </rPr>
      <t>千瓦分布式光伏发电项目</t>
    </r>
  </si>
  <si>
    <t>周志铭</t>
  </si>
  <si>
    <r>
      <rPr>
        <sz val="10"/>
        <rFont val="宋体"/>
        <charset val="134"/>
      </rPr>
      <t>周志铭佛山市顺德区陈村镇南涌三发横路四巷</t>
    </r>
    <r>
      <rPr>
        <sz val="10"/>
        <rFont val="Times New Roman"/>
        <charset val="134"/>
      </rPr>
      <t>4</t>
    </r>
    <r>
      <rPr>
        <sz val="10"/>
        <rFont val="宋体"/>
        <charset val="134"/>
      </rPr>
      <t>号</t>
    </r>
    <r>
      <rPr>
        <sz val="10"/>
        <rFont val="Times New Roman"/>
        <charset val="134"/>
      </rPr>
      <t>9</t>
    </r>
    <r>
      <rPr>
        <sz val="10"/>
        <rFont val="宋体"/>
        <charset val="134"/>
      </rPr>
      <t>千瓦分布式光伏发电项目</t>
    </r>
  </si>
  <si>
    <t>纪树新</t>
  </si>
  <si>
    <r>
      <rPr>
        <sz val="10"/>
        <rFont val="宋体"/>
        <charset val="134"/>
      </rPr>
      <t>纪树新广东省佛山市顺德区乐从镇葛岸村委会南区正埠街二巷</t>
    </r>
    <r>
      <rPr>
        <sz val="10"/>
        <rFont val="Times New Roman"/>
        <charset val="134"/>
      </rPr>
      <t>10</t>
    </r>
    <r>
      <rPr>
        <sz val="10"/>
        <rFont val="宋体"/>
        <charset val="134"/>
      </rPr>
      <t>号</t>
    </r>
    <r>
      <rPr>
        <sz val="10"/>
        <rFont val="Times New Roman"/>
        <charset val="134"/>
      </rPr>
      <t>7.29</t>
    </r>
    <r>
      <rPr>
        <sz val="10"/>
        <rFont val="宋体"/>
        <charset val="134"/>
      </rPr>
      <t>千瓦分布式光伏发电项目</t>
    </r>
  </si>
  <si>
    <t>谭利端</t>
  </si>
  <si>
    <r>
      <rPr>
        <sz val="10"/>
        <rFont val="宋体"/>
        <charset val="134"/>
      </rPr>
      <t>谭伟祥佛山市顺德区杏坛镇马东村委会蚕姑小区一巷</t>
    </r>
    <r>
      <rPr>
        <sz val="10"/>
        <rFont val="Times New Roman"/>
        <charset val="134"/>
      </rPr>
      <t>2</t>
    </r>
    <r>
      <rPr>
        <sz val="10"/>
        <rFont val="宋体"/>
        <charset val="134"/>
      </rPr>
      <t>号</t>
    </r>
    <r>
      <rPr>
        <sz val="10"/>
        <rFont val="Times New Roman"/>
        <charset val="134"/>
      </rPr>
      <t>19.72</t>
    </r>
    <r>
      <rPr>
        <sz val="10"/>
        <rFont val="宋体"/>
        <charset val="134"/>
      </rPr>
      <t>千瓦分布式光伏发电项目</t>
    </r>
  </si>
  <si>
    <t>云维均</t>
  </si>
  <si>
    <r>
      <rPr>
        <sz val="10"/>
        <rFont val="宋体"/>
        <charset val="134"/>
      </rPr>
      <t>云维均陈村镇石洲村委会井头基新区</t>
    </r>
    <r>
      <rPr>
        <sz val="10"/>
        <rFont val="Times New Roman"/>
        <charset val="134"/>
      </rPr>
      <t>3</t>
    </r>
    <r>
      <rPr>
        <sz val="10"/>
        <rFont val="宋体"/>
        <charset val="134"/>
      </rPr>
      <t>巷</t>
    </r>
    <r>
      <rPr>
        <sz val="10"/>
        <rFont val="Times New Roman"/>
        <charset val="134"/>
      </rPr>
      <t>19</t>
    </r>
    <r>
      <rPr>
        <sz val="10"/>
        <rFont val="宋体"/>
        <charset val="134"/>
      </rPr>
      <t>号</t>
    </r>
    <r>
      <rPr>
        <sz val="10"/>
        <rFont val="Times New Roman"/>
        <charset val="134"/>
      </rPr>
      <t>7</t>
    </r>
    <r>
      <rPr>
        <sz val="10"/>
        <rFont val="宋体"/>
        <charset val="134"/>
      </rPr>
      <t>千瓦分布式光伏发电项目</t>
    </r>
  </si>
  <si>
    <t>麦伟均</t>
  </si>
  <si>
    <r>
      <rPr>
        <sz val="10"/>
        <rFont val="宋体"/>
        <charset val="134"/>
      </rPr>
      <t>麦伟均广东省佛山市顺德区北滘镇上僚村村心街十二巷</t>
    </r>
    <r>
      <rPr>
        <sz val="10"/>
        <rFont val="Times New Roman"/>
        <charset val="134"/>
      </rPr>
      <t>11</t>
    </r>
    <r>
      <rPr>
        <sz val="10"/>
        <rFont val="宋体"/>
        <charset val="134"/>
      </rPr>
      <t>号</t>
    </r>
    <r>
      <rPr>
        <sz val="10"/>
        <rFont val="Times New Roman"/>
        <charset val="134"/>
      </rPr>
      <t>5</t>
    </r>
    <r>
      <rPr>
        <sz val="10"/>
        <rFont val="宋体"/>
        <charset val="134"/>
      </rPr>
      <t>千瓦分布式光伏发电项目</t>
    </r>
  </si>
  <si>
    <t>金萍</t>
  </si>
  <si>
    <r>
      <rPr>
        <sz val="10"/>
        <rFont val="宋体"/>
        <charset val="134"/>
      </rPr>
      <t>金萍佛山市顺德区陈村镇花城社区居民委员会碧桂花城碧湖豪庭六街</t>
    </r>
    <r>
      <rPr>
        <sz val="10"/>
        <rFont val="Times New Roman"/>
        <charset val="134"/>
      </rPr>
      <t>11</t>
    </r>
    <r>
      <rPr>
        <sz val="10"/>
        <rFont val="宋体"/>
        <charset val="134"/>
      </rPr>
      <t>号</t>
    </r>
    <r>
      <rPr>
        <sz val="10"/>
        <rFont val="Times New Roman"/>
        <charset val="134"/>
      </rPr>
      <t>6</t>
    </r>
    <r>
      <rPr>
        <sz val="10"/>
        <rFont val="宋体"/>
        <charset val="134"/>
      </rPr>
      <t>千瓦分布式光伏发电项目</t>
    </r>
  </si>
  <si>
    <t>叶宝祥</t>
  </si>
  <si>
    <r>
      <rPr>
        <sz val="10"/>
        <rFont val="宋体"/>
        <charset val="134"/>
      </rPr>
      <t>叶宝祥北滘镇水口细街红巷</t>
    </r>
    <r>
      <rPr>
        <sz val="10"/>
        <rFont val="Times New Roman"/>
        <charset val="134"/>
      </rPr>
      <t>3</t>
    </r>
    <r>
      <rPr>
        <sz val="10"/>
        <rFont val="宋体"/>
        <charset val="134"/>
      </rPr>
      <t>号</t>
    </r>
    <r>
      <rPr>
        <sz val="10"/>
        <rFont val="Times New Roman"/>
        <charset val="134"/>
      </rPr>
      <t>3.48</t>
    </r>
    <r>
      <rPr>
        <sz val="10"/>
        <rFont val="宋体"/>
        <charset val="134"/>
      </rPr>
      <t>千瓦分布式光伏发电项目</t>
    </r>
  </si>
  <si>
    <t>梁带文</t>
  </si>
  <si>
    <r>
      <rPr>
        <sz val="10"/>
        <rFont val="宋体"/>
        <charset val="134"/>
      </rPr>
      <t>梁带文大良金桂花园茶园路茶园</t>
    </r>
    <r>
      <rPr>
        <sz val="10"/>
        <rFont val="Times New Roman"/>
        <charset val="134"/>
      </rPr>
      <t>4</t>
    </r>
    <r>
      <rPr>
        <sz val="10"/>
        <rFont val="宋体"/>
        <charset val="134"/>
      </rPr>
      <t>街</t>
    </r>
    <r>
      <rPr>
        <sz val="10"/>
        <rFont val="Times New Roman"/>
        <charset val="134"/>
      </rPr>
      <t>810</t>
    </r>
    <r>
      <rPr>
        <sz val="10"/>
        <rFont val="宋体"/>
        <charset val="134"/>
      </rPr>
      <t>号</t>
    </r>
    <r>
      <rPr>
        <sz val="10"/>
        <rFont val="Times New Roman"/>
        <charset val="134"/>
      </rPr>
      <t>4.5</t>
    </r>
    <r>
      <rPr>
        <sz val="10"/>
        <rFont val="宋体"/>
        <charset val="134"/>
      </rPr>
      <t>千瓦分布式光伏发电项目</t>
    </r>
  </si>
  <si>
    <t>韦师</t>
  </si>
  <si>
    <r>
      <rPr>
        <sz val="10"/>
        <rFont val="宋体"/>
        <charset val="134"/>
      </rPr>
      <t>韦师北滘镇碧江正南街</t>
    </r>
    <r>
      <rPr>
        <sz val="10"/>
        <rFont val="Times New Roman"/>
        <charset val="134"/>
      </rPr>
      <t>5</t>
    </r>
    <r>
      <rPr>
        <sz val="10"/>
        <rFont val="宋体"/>
        <charset val="134"/>
      </rPr>
      <t>巷</t>
    </r>
    <r>
      <rPr>
        <sz val="10"/>
        <rFont val="Times New Roman"/>
        <charset val="134"/>
      </rPr>
      <t>7</t>
    </r>
    <r>
      <rPr>
        <sz val="10"/>
        <rFont val="宋体"/>
        <charset val="134"/>
      </rPr>
      <t>号</t>
    </r>
    <r>
      <rPr>
        <sz val="10"/>
        <rFont val="Times New Roman"/>
        <charset val="134"/>
      </rPr>
      <t>12.76</t>
    </r>
    <r>
      <rPr>
        <sz val="10"/>
        <rFont val="宋体"/>
        <charset val="134"/>
      </rPr>
      <t>千瓦分布式光伏发电项目</t>
    </r>
  </si>
  <si>
    <t>韦永照</t>
  </si>
  <si>
    <r>
      <rPr>
        <sz val="10"/>
        <rFont val="宋体"/>
        <charset val="134"/>
      </rPr>
      <t>韦永照北滘镇西滘村委会北村涌尾街一巷</t>
    </r>
    <r>
      <rPr>
        <sz val="10"/>
        <rFont val="Times New Roman"/>
        <charset val="134"/>
      </rPr>
      <t>6</t>
    </r>
    <r>
      <rPr>
        <sz val="10"/>
        <rFont val="宋体"/>
        <charset val="134"/>
      </rPr>
      <t>号</t>
    </r>
    <r>
      <rPr>
        <sz val="10"/>
        <rFont val="Times New Roman"/>
        <charset val="134"/>
      </rPr>
      <t>10.44</t>
    </r>
    <r>
      <rPr>
        <sz val="10"/>
        <rFont val="宋体"/>
        <charset val="134"/>
      </rPr>
      <t>千瓦分布式光伏发电项目</t>
    </r>
  </si>
  <si>
    <t>郭东明</t>
  </si>
  <si>
    <r>
      <rPr>
        <sz val="10"/>
        <rFont val="宋体"/>
        <charset val="134"/>
      </rPr>
      <t>郭东明北滘镇莘村西便街三巷</t>
    </r>
    <r>
      <rPr>
        <sz val="10"/>
        <rFont val="Times New Roman"/>
        <charset val="134"/>
      </rPr>
      <t>5</t>
    </r>
    <r>
      <rPr>
        <sz val="10"/>
        <rFont val="宋体"/>
        <charset val="134"/>
      </rPr>
      <t>号</t>
    </r>
    <r>
      <rPr>
        <sz val="10"/>
        <rFont val="Times New Roman"/>
        <charset val="134"/>
      </rPr>
      <t>5.8</t>
    </r>
    <r>
      <rPr>
        <sz val="10"/>
        <rFont val="宋体"/>
        <charset val="134"/>
      </rPr>
      <t>千瓦分布式光伏发电项目</t>
    </r>
  </si>
  <si>
    <t>周晓航</t>
  </si>
  <si>
    <r>
      <rPr>
        <sz val="10"/>
        <rFont val="宋体"/>
        <charset val="134"/>
      </rPr>
      <t>周晓航顺德区伦教街道三洲社区文明西路鸿图街</t>
    </r>
    <r>
      <rPr>
        <sz val="10"/>
        <rFont val="Times New Roman"/>
        <charset val="134"/>
      </rPr>
      <t>7</t>
    </r>
    <r>
      <rPr>
        <sz val="10"/>
        <rFont val="宋体"/>
        <charset val="134"/>
      </rPr>
      <t>号</t>
    </r>
    <r>
      <rPr>
        <sz val="10"/>
        <rFont val="Times New Roman"/>
        <charset val="134"/>
      </rPr>
      <t>4.72</t>
    </r>
    <r>
      <rPr>
        <sz val="10"/>
        <rFont val="宋体"/>
        <charset val="134"/>
      </rPr>
      <t>千瓦分布式光伏发电项目</t>
    </r>
  </si>
  <si>
    <t>梁友健</t>
  </si>
  <si>
    <r>
      <rPr>
        <sz val="10"/>
        <rFont val="宋体"/>
        <charset val="134"/>
      </rPr>
      <t>梁友健北滘镇西滘村委会青沙大道</t>
    </r>
    <r>
      <rPr>
        <sz val="10"/>
        <rFont val="Times New Roman"/>
        <charset val="134"/>
      </rPr>
      <t>15</t>
    </r>
    <r>
      <rPr>
        <sz val="10"/>
        <rFont val="宋体"/>
        <charset val="134"/>
      </rPr>
      <t>号</t>
    </r>
    <r>
      <rPr>
        <sz val="10"/>
        <rFont val="Times New Roman"/>
        <charset val="134"/>
      </rPr>
      <t>11.8</t>
    </r>
    <r>
      <rPr>
        <sz val="10"/>
        <rFont val="宋体"/>
        <charset val="134"/>
      </rPr>
      <t>千瓦分布式光伏发电项目</t>
    </r>
  </si>
  <si>
    <t>冼少英</t>
  </si>
  <si>
    <r>
      <rPr>
        <sz val="10"/>
        <rFont val="宋体"/>
        <charset val="134"/>
      </rPr>
      <t>冼少英顺德容桂康乐大街一巷</t>
    </r>
    <r>
      <rPr>
        <sz val="10"/>
        <rFont val="Times New Roman"/>
        <charset val="134"/>
      </rPr>
      <t>1</t>
    </r>
    <r>
      <rPr>
        <sz val="10"/>
        <rFont val="宋体"/>
        <charset val="134"/>
      </rPr>
      <t>号</t>
    </r>
    <r>
      <rPr>
        <sz val="10"/>
        <rFont val="Times New Roman"/>
        <charset val="134"/>
      </rPr>
      <t>15.93</t>
    </r>
    <r>
      <rPr>
        <sz val="10"/>
        <rFont val="宋体"/>
        <charset val="134"/>
      </rPr>
      <t>千瓦分布式光伏发电项目</t>
    </r>
  </si>
  <si>
    <t>佘钜尧</t>
  </si>
  <si>
    <r>
      <rPr>
        <sz val="10"/>
        <rFont val="宋体"/>
        <charset val="134"/>
      </rPr>
      <t>佘钜尧顺德区容桂四基兴业路二巷</t>
    </r>
    <r>
      <rPr>
        <sz val="10"/>
        <rFont val="Times New Roman"/>
        <charset val="134"/>
      </rPr>
      <t>1</t>
    </r>
    <r>
      <rPr>
        <sz val="10"/>
        <rFont val="宋体"/>
        <charset val="134"/>
      </rPr>
      <t>号</t>
    </r>
    <r>
      <rPr>
        <sz val="10"/>
        <rFont val="Times New Roman"/>
        <charset val="134"/>
      </rPr>
      <t>5</t>
    </r>
    <r>
      <rPr>
        <sz val="10"/>
        <rFont val="宋体"/>
        <charset val="134"/>
      </rPr>
      <t>千瓦分布式光伏发电项目</t>
    </r>
  </si>
  <si>
    <t>刘国凯</t>
  </si>
  <si>
    <r>
      <rPr>
        <sz val="10"/>
        <rFont val="宋体"/>
        <charset val="134"/>
      </rPr>
      <t>刘国凯龙江镇世埠社区居民委员会长丰路</t>
    </r>
    <r>
      <rPr>
        <sz val="10"/>
        <rFont val="Times New Roman"/>
        <charset val="134"/>
      </rPr>
      <t>39</t>
    </r>
    <r>
      <rPr>
        <sz val="10"/>
        <rFont val="宋体"/>
        <charset val="134"/>
      </rPr>
      <t>号</t>
    </r>
    <r>
      <rPr>
        <sz val="10"/>
        <rFont val="Times New Roman"/>
        <charset val="134"/>
      </rPr>
      <t>18</t>
    </r>
    <r>
      <rPr>
        <sz val="10"/>
        <rFont val="宋体"/>
        <charset val="134"/>
      </rPr>
      <t>千瓦分布式光伏发电项目</t>
    </r>
  </si>
  <si>
    <t>郭湛泉</t>
  </si>
  <si>
    <r>
      <rPr>
        <sz val="10"/>
        <rFont val="宋体"/>
        <charset val="134"/>
      </rPr>
      <t>郭湛泉佛山市顺德区陈村镇陈村居委会锦龙花园北区</t>
    </r>
    <r>
      <rPr>
        <sz val="10"/>
        <rFont val="Times New Roman"/>
        <charset val="134"/>
      </rPr>
      <t>36</t>
    </r>
    <r>
      <rPr>
        <sz val="10"/>
        <rFont val="宋体"/>
        <charset val="134"/>
      </rPr>
      <t>号</t>
    </r>
    <r>
      <rPr>
        <sz val="10"/>
        <rFont val="Times New Roman"/>
        <charset val="134"/>
      </rPr>
      <t>11.34</t>
    </r>
    <r>
      <rPr>
        <sz val="10"/>
        <rFont val="宋体"/>
        <charset val="134"/>
      </rPr>
      <t>千瓦分布式光伏发电项目</t>
    </r>
  </si>
  <si>
    <t>伍小玲</t>
  </si>
  <si>
    <r>
      <rPr>
        <sz val="10"/>
        <rFont val="宋体"/>
        <charset val="134"/>
      </rPr>
      <t>伍小玲北滘镇林头接源西街五巷</t>
    </r>
    <r>
      <rPr>
        <sz val="10"/>
        <rFont val="Times New Roman"/>
        <charset val="134"/>
      </rPr>
      <t>1</t>
    </r>
    <r>
      <rPr>
        <sz val="10"/>
        <rFont val="宋体"/>
        <charset val="134"/>
      </rPr>
      <t>号</t>
    </r>
    <r>
      <rPr>
        <sz val="10"/>
        <rFont val="Times New Roman"/>
        <charset val="134"/>
      </rPr>
      <t>8.1</t>
    </r>
    <r>
      <rPr>
        <sz val="10"/>
        <rFont val="宋体"/>
        <charset val="134"/>
      </rPr>
      <t>千瓦分布式光伏发电项目</t>
    </r>
  </si>
  <si>
    <t>杨达涵</t>
  </si>
  <si>
    <r>
      <rPr>
        <sz val="10"/>
        <rFont val="宋体"/>
        <charset val="134"/>
      </rPr>
      <t>杨达涵佛山市顺德区陈村镇二街将军巷</t>
    </r>
    <r>
      <rPr>
        <sz val="10"/>
        <rFont val="Times New Roman"/>
        <charset val="134"/>
      </rPr>
      <t>1</t>
    </r>
    <r>
      <rPr>
        <sz val="10"/>
        <rFont val="宋体"/>
        <charset val="134"/>
      </rPr>
      <t>号</t>
    </r>
    <r>
      <rPr>
        <sz val="10"/>
        <rFont val="Times New Roman"/>
        <charset val="134"/>
      </rPr>
      <t>4.05</t>
    </r>
    <r>
      <rPr>
        <sz val="10"/>
        <rFont val="宋体"/>
        <charset val="134"/>
      </rPr>
      <t>千瓦分布式光伏发电项目</t>
    </r>
  </si>
  <si>
    <t>关志屏</t>
  </si>
  <si>
    <r>
      <rPr>
        <sz val="10"/>
        <rFont val="宋体"/>
        <charset val="134"/>
      </rPr>
      <t>关志屏龙江镇旺岗村民委员会联龙路顺景街</t>
    </r>
    <r>
      <rPr>
        <sz val="10"/>
        <rFont val="Times New Roman"/>
        <charset val="134"/>
      </rPr>
      <t>1</t>
    </r>
    <r>
      <rPr>
        <sz val="10"/>
        <rFont val="宋体"/>
        <charset val="134"/>
      </rPr>
      <t>号</t>
    </r>
    <r>
      <rPr>
        <sz val="10"/>
        <rFont val="Times New Roman"/>
        <charset val="134"/>
      </rPr>
      <t>22.8</t>
    </r>
    <r>
      <rPr>
        <sz val="10"/>
        <rFont val="宋体"/>
        <charset val="134"/>
      </rPr>
      <t>千瓦分布式光伏发电项目</t>
    </r>
  </si>
  <si>
    <t>林俊欣</t>
  </si>
  <si>
    <r>
      <rPr>
        <sz val="10"/>
        <rFont val="宋体"/>
        <charset val="134"/>
      </rPr>
      <t>林俊欣佛山市顺德区大良锦岩路</t>
    </r>
    <r>
      <rPr>
        <sz val="10"/>
        <rFont val="Times New Roman"/>
        <charset val="134"/>
      </rPr>
      <t>42</t>
    </r>
    <r>
      <rPr>
        <sz val="10"/>
        <rFont val="宋体"/>
        <charset val="134"/>
      </rPr>
      <t>号</t>
    </r>
    <r>
      <rPr>
        <sz val="10"/>
        <rFont val="Times New Roman"/>
        <charset val="134"/>
      </rPr>
      <t>6.09</t>
    </r>
    <r>
      <rPr>
        <sz val="10"/>
        <rFont val="宋体"/>
        <charset val="134"/>
      </rPr>
      <t>千瓦分布式光伏发电项目</t>
    </r>
  </si>
  <si>
    <t>彭少颜</t>
  </si>
  <si>
    <r>
      <rPr>
        <sz val="10"/>
        <rFont val="宋体"/>
        <charset val="134"/>
      </rPr>
      <t>彭少颜佛山市顺德区大良街道办事处顺园西路</t>
    </r>
    <r>
      <rPr>
        <sz val="10"/>
        <rFont val="Times New Roman"/>
        <charset val="134"/>
      </rPr>
      <t>3</t>
    </r>
    <r>
      <rPr>
        <sz val="10"/>
        <rFont val="宋体"/>
        <charset val="134"/>
      </rPr>
      <t>街</t>
    </r>
    <r>
      <rPr>
        <sz val="10"/>
        <rFont val="Times New Roman"/>
        <charset val="134"/>
      </rPr>
      <t>2</t>
    </r>
    <r>
      <rPr>
        <sz val="10"/>
        <rFont val="宋体"/>
        <charset val="134"/>
      </rPr>
      <t>巷</t>
    </r>
    <r>
      <rPr>
        <sz val="10"/>
        <rFont val="Times New Roman"/>
        <charset val="134"/>
      </rPr>
      <t>6</t>
    </r>
    <r>
      <rPr>
        <sz val="10"/>
        <rFont val="宋体"/>
        <charset val="134"/>
      </rPr>
      <t>号</t>
    </r>
    <r>
      <rPr>
        <sz val="10"/>
        <rFont val="Times New Roman"/>
        <charset val="134"/>
      </rPr>
      <t>14.16</t>
    </r>
    <r>
      <rPr>
        <sz val="10"/>
        <rFont val="宋体"/>
        <charset val="134"/>
      </rPr>
      <t>千瓦分布式光伏发电项目</t>
    </r>
  </si>
  <si>
    <t>陈富来</t>
  </si>
  <si>
    <r>
      <rPr>
        <sz val="10"/>
        <rFont val="宋体"/>
        <charset val="134"/>
      </rPr>
      <t>陈富来广东省佛山市顺德区乐从镇葛岸村委会西区五地街</t>
    </r>
    <r>
      <rPr>
        <sz val="10"/>
        <rFont val="Times New Roman"/>
        <charset val="134"/>
      </rPr>
      <t>13</t>
    </r>
    <r>
      <rPr>
        <sz val="10"/>
        <rFont val="宋体"/>
        <charset val="134"/>
      </rPr>
      <t>号</t>
    </r>
    <r>
      <rPr>
        <sz val="10"/>
        <rFont val="Times New Roman"/>
        <charset val="134"/>
      </rPr>
      <t>16</t>
    </r>
    <r>
      <rPr>
        <sz val="10"/>
        <rFont val="宋体"/>
        <charset val="134"/>
      </rPr>
      <t>千瓦分布式光伏发电项目</t>
    </r>
  </si>
  <si>
    <r>
      <rPr>
        <sz val="10"/>
        <rFont val="宋体"/>
        <charset val="134"/>
      </rPr>
      <t>潘永成佛山市顺德区杏坛镇齐杏居委会河北六路二巷</t>
    </r>
    <r>
      <rPr>
        <sz val="10"/>
        <rFont val="Times New Roman"/>
        <charset val="134"/>
      </rPr>
      <t>10</t>
    </r>
    <r>
      <rPr>
        <sz val="10"/>
        <rFont val="宋体"/>
        <charset val="134"/>
      </rPr>
      <t>号</t>
    </r>
    <r>
      <rPr>
        <sz val="10"/>
        <rFont val="Times New Roman"/>
        <charset val="134"/>
      </rPr>
      <t>4.72</t>
    </r>
    <r>
      <rPr>
        <sz val="10"/>
        <rFont val="宋体"/>
        <charset val="134"/>
      </rPr>
      <t>千瓦分布式光伏发电项目</t>
    </r>
  </si>
  <si>
    <t>韦伟民</t>
  </si>
  <si>
    <r>
      <rPr>
        <sz val="10"/>
        <rFont val="宋体"/>
        <charset val="134"/>
      </rPr>
      <t>韦伟民顺德区均安镇均安居委会秋枫街</t>
    </r>
    <r>
      <rPr>
        <sz val="10"/>
        <rFont val="Times New Roman"/>
        <charset val="134"/>
      </rPr>
      <t>13</t>
    </r>
    <r>
      <rPr>
        <sz val="10"/>
        <rFont val="宋体"/>
        <charset val="134"/>
      </rPr>
      <t>号</t>
    </r>
    <r>
      <rPr>
        <sz val="10"/>
        <rFont val="Times New Roman"/>
        <charset val="134"/>
      </rPr>
      <t>3.48</t>
    </r>
    <r>
      <rPr>
        <sz val="10"/>
        <rFont val="宋体"/>
        <charset val="134"/>
      </rPr>
      <t>千瓦分布式光伏发电项目</t>
    </r>
  </si>
  <si>
    <t>冼浩燊</t>
  </si>
  <si>
    <r>
      <rPr>
        <sz val="10"/>
        <rFont val="宋体"/>
        <charset val="134"/>
      </rPr>
      <t>冼浩燊广东省佛山市顺德区大良新滘东翔路</t>
    </r>
    <r>
      <rPr>
        <sz val="10"/>
        <rFont val="Times New Roman"/>
        <charset val="134"/>
      </rPr>
      <t>2</t>
    </r>
    <r>
      <rPr>
        <sz val="10"/>
        <rFont val="宋体"/>
        <charset val="134"/>
      </rPr>
      <t>号</t>
    </r>
    <r>
      <rPr>
        <sz val="10"/>
        <rFont val="Times New Roman"/>
        <charset val="134"/>
      </rPr>
      <t>12.19</t>
    </r>
    <r>
      <rPr>
        <sz val="10"/>
        <rFont val="宋体"/>
        <charset val="134"/>
      </rPr>
      <t>千瓦分布式光伏发电项目</t>
    </r>
  </si>
  <si>
    <t>梁健明</t>
  </si>
  <si>
    <r>
      <rPr>
        <sz val="10"/>
        <rFont val="宋体"/>
        <charset val="134"/>
      </rPr>
      <t>梁健明广东省佛山市顺德区北滘镇水口村委会东便大街二巷</t>
    </r>
    <r>
      <rPr>
        <sz val="10"/>
        <rFont val="Times New Roman"/>
        <charset val="134"/>
      </rPr>
      <t>7</t>
    </r>
    <r>
      <rPr>
        <sz val="10"/>
        <rFont val="宋体"/>
        <charset val="134"/>
      </rPr>
      <t>号</t>
    </r>
    <r>
      <rPr>
        <sz val="10"/>
        <rFont val="Times New Roman"/>
        <charset val="134"/>
      </rPr>
      <t>3.9</t>
    </r>
    <r>
      <rPr>
        <sz val="10"/>
        <rFont val="宋体"/>
        <charset val="134"/>
      </rPr>
      <t>千瓦分布式光伏发电项目</t>
    </r>
  </si>
  <si>
    <t>陈少波</t>
  </si>
  <si>
    <r>
      <rPr>
        <sz val="10"/>
        <rFont val="宋体"/>
        <charset val="134"/>
      </rPr>
      <t>陈少波广东省佛山市顺德区北滘镇黄龙村委会黄涌新区南路</t>
    </r>
    <r>
      <rPr>
        <sz val="10"/>
        <rFont val="Times New Roman"/>
        <charset val="134"/>
      </rPr>
      <t>17</t>
    </r>
    <r>
      <rPr>
        <sz val="10"/>
        <rFont val="宋体"/>
        <charset val="134"/>
      </rPr>
      <t>号</t>
    </r>
    <r>
      <rPr>
        <sz val="10"/>
        <rFont val="Times New Roman"/>
        <charset val="134"/>
      </rPr>
      <t>12</t>
    </r>
    <r>
      <rPr>
        <sz val="10"/>
        <rFont val="宋体"/>
        <charset val="134"/>
      </rPr>
      <t>千瓦分布式光伏发电项目</t>
    </r>
  </si>
  <si>
    <t>蔡江南</t>
  </si>
  <si>
    <r>
      <rPr>
        <sz val="10"/>
        <rFont val="宋体"/>
        <charset val="134"/>
      </rPr>
      <t>蔡江南龙江镇集北村委会东胜路南联街</t>
    </r>
    <r>
      <rPr>
        <sz val="10"/>
        <rFont val="Times New Roman"/>
        <charset val="134"/>
      </rPr>
      <t>14</t>
    </r>
    <r>
      <rPr>
        <sz val="10"/>
        <rFont val="宋体"/>
        <charset val="134"/>
      </rPr>
      <t>号</t>
    </r>
    <r>
      <rPr>
        <sz val="10"/>
        <rFont val="Times New Roman"/>
        <charset val="134"/>
      </rPr>
      <t>15.7</t>
    </r>
    <r>
      <rPr>
        <sz val="10"/>
        <rFont val="宋体"/>
        <charset val="134"/>
      </rPr>
      <t>千瓦分布式光伏发电项目</t>
    </r>
  </si>
  <si>
    <t>李家俊</t>
  </si>
  <si>
    <r>
      <rPr>
        <sz val="10"/>
        <rFont val="宋体"/>
        <charset val="134"/>
      </rPr>
      <t>李家俊龙江镇龙江居委会隔海海源路五巷</t>
    </r>
    <r>
      <rPr>
        <sz val="10"/>
        <rFont val="Times New Roman"/>
        <charset val="134"/>
      </rPr>
      <t>1</t>
    </r>
    <r>
      <rPr>
        <sz val="10"/>
        <rFont val="宋体"/>
        <charset val="134"/>
      </rPr>
      <t>号</t>
    </r>
    <r>
      <rPr>
        <sz val="10"/>
        <rFont val="Times New Roman"/>
        <charset val="134"/>
      </rPr>
      <t>16.74</t>
    </r>
    <r>
      <rPr>
        <sz val="10"/>
        <rFont val="宋体"/>
        <charset val="134"/>
      </rPr>
      <t>千瓦分布式光伏发电项目</t>
    </r>
  </si>
  <si>
    <t>梅泽华</t>
  </si>
  <si>
    <r>
      <rPr>
        <sz val="10"/>
        <rFont val="宋体"/>
        <charset val="134"/>
      </rPr>
      <t>梅泽华龙江镇仙塘村委会固化用地</t>
    </r>
    <r>
      <rPr>
        <sz val="10"/>
        <rFont val="Times New Roman"/>
        <charset val="134"/>
      </rPr>
      <t>A62</t>
    </r>
    <r>
      <rPr>
        <sz val="10"/>
        <rFont val="宋体"/>
        <charset val="134"/>
      </rPr>
      <t>号</t>
    </r>
    <r>
      <rPr>
        <sz val="10"/>
        <rFont val="Times New Roman"/>
        <charset val="134"/>
      </rPr>
      <t>13.63</t>
    </r>
    <r>
      <rPr>
        <sz val="10"/>
        <rFont val="宋体"/>
        <charset val="134"/>
      </rPr>
      <t>千瓦分布式光伏发电项目</t>
    </r>
  </si>
  <si>
    <t>苏伟东</t>
  </si>
  <si>
    <r>
      <rPr>
        <sz val="10"/>
        <rFont val="宋体"/>
        <charset val="134"/>
      </rPr>
      <t>苏伟东佛山市顺德区杏坛镇杏坛社区居民委员会七宅横二巷</t>
    </r>
    <r>
      <rPr>
        <sz val="10"/>
        <rFont val="Times New Roman"/>
        <charset val="134"/>
      </rPr>
      <t>13</t>
    </r>
    <r>
      <rPr>
        <sz val="10"/>
        <rFont val="宋体"/>
        <charset val="134"/>
      </rPr>
      <t>号</t>
    </r>
    <r>
      <rPr>
        <sz val="10"/>
        <rFont val="Times New Roman"/>
        <charset val="134"/>
      </rPr>
      <t>16.2</t>
    </r>
    <r>
      <rPr>
        <sz val="10"/>
        <rFont val="宋体"/>
        <charset val="134"/>
      </rPr>
      <t>千瓦分布式光伏发电项目</t>
    </r>
  </si>
  <si>
    <t>陈敏贤</t>
  </si>
  <si>
    <r>
      <rPr>
        <sz val="10"/>
        <rFont val="宋体"/>
        <charset val="134"/>
      </rPr>
      <t>陈敏贤北滘镇三洪奇林家二街</t>
    </r>
    <r>
      <rPr>
        <sz val="10"/>
        <rFont val="Times New Roman"/>
        <charset val="134"/>
      </rPr>
      <t>30</t>
    </r>
    <r>
      <rPr>
        <sz val="10"/>
        <rFont val="宋体"/>
        <charset val="134"/>
      </rPr>
      <t>号</t>
    </r>
    <r>
      <rPr>
        <sz val="10"/>
        <rFont val="Times New Roman"/>
        <charset val="134"/>
      </rPr>
      <t>4.24</t>
    </r>
    <r>
      <rPr>
        <sz val="10"/>
        <rFont val="宋体"/>
        <charset val="134"/>
      </rPr>
      <t>千瓦分布式光伏发电项目</t>
    </r>
  </si>
  <si>
    <t>黎朝弟</t>
  </si>
  <si>
    <r>
      <rPr>
        <sz val="10"/>
        <rFont val="宋体"/>
        <charset val="134"/>
      </rPr>
      <t>黎朝弟龙江镇西庆村委会庆南新村三街</t>
    </r>
    <r>
      <rPr>
        <sz val="10"/>
        <rFont val="Times New Roman"/>
        <charset val="134"/>
      </rPr>
      <t>4</t>
    </r>
    <r>
      <rPr>
        <sz val="10"/>
        <rFont val="宋体"/>
        <charset val="134"/>
      </rPr>
      <t>号</t>
    </r>
    <r>
      <rPr>
        <sz val="10"/>
        <rFont val="Times New Roman"/>
        <charset val="134"/>
      </rPr>
      <t>13.05</t>
    </r>
    <r>
      <rPr>
        <sz val="10"/>
        <rFont val="宋体"/>
        <charset val="134"/>
      </rPr>
      <t>千瓦分布式光伏发电项目</t>
    </r>
  </si>
  <si>
    <t>蔡白梅</t>
  </si>
  <si>
    <r>
      <rPr>
        <sz val="10"/>
        <rFont val="宋体"/>
        <charset val="134"/>
      </rPr>
      <t>蔡白梅龙江镇龙江居委会丰华北路</t>
    </r>
    <r>
      <rPr>
        <sz val="10"/>
        <rFont val="Times New Roman"/>
        <charset val="134"/>
      </rPr>
      <t>155</t>
    </r>
    <r>
      <rPr>
        <sz val="10"/>
        <rFont val="宋体"/>
        <charset val="134"/>
      </rPr>
      <t>号</t>
    </r>
    <r>
      <rPr>
        <sz val="10"/>
        <rFont val="Times New Roman"/>
        <charset val="134"/>
      </rPr>
      <t>22.14</t>
    </r>
    <r>
      <rPr>
        <sz val="10"/>
        <rFont val="宋体"/>
        <charset val="134"/>
      </rPr>
      <t>千瓦分布式光伏发电项目</t>
    </r>
  </si>
  <si>
    <t>赵巧欢</t>
  </si>
  <si>
    <r>
      <rPr>
        <sz val="10"/>
        <rFont val="宋体"/>
        <charset val="134"/>
      </rPr>
      <t>赵巧欢容桂大福基新村祈福路</t>
    </r>
    <r>
      <rPr>
        <sz val="10"/>
        <rFont val="Times New Roman"/>
        <charset val="134"/>
      </rPr>
      <t>13</t>
    </r>
    <r>
      <rPr>
        <sz val="10"/>
        <rFont val="宋体"/>
        <charset val="134"/>
      </rPr>
      <t>号</t>
    </r>
    <r>
      <rPr>
        <sz val="10"/>
        <rFont val="Times New Roman"/>
        <charset val="134"/>
      </rPr>
      <t>4.06</t>
    </r>
    <r>
      <rPr>
        <sz val="10"/>
        <rFont val="宋体"/>
        <charset val="134"/>
      </rPr>
      <t>千瓦分布式光伏发电项目</t>
    </r>
  </si>
  <si>
    <t>黄海成</t>
  </si>
  <si>
    <r>
      <rPr>
        <sz val="10"/>
        <rFont val="宋体"/>
        <charset val="134"/>
      </rPr>
      <t>黄海成龙江镇旺岗村委会旺岗路源泉大街</t>
    </r>
    <r>
      <rPr>
        <sz val="10"/>
        <rFont val="Times New Roman"/>
        <charset val="134"/>
      </rPr>
      <t>1</t>
    </r>
    <r>
      <rPr>
        <sz val="10"/>
        <rFont val="宋体"/>
        <charset val="134"/>
      </rPr>
      <t>号</t>
    </r>
    <r>
      <rPr>
        <sz val="10"/>
        <rFont val="Times New Roman"/>
        <charset val="134"/>
      </rPr>
      <t>14.75</t>
    </r>
    <r>
      <rPr>
        <sz val="10"/>
        <rFont val="宋体"/>
        <charset val="134"/>
      </rPr>
      <t>千瓦分布式光伏发电项目</t>
    </r>
  </si>
  <si>
    <t>何照松</t>
  </si>
  <si>
    <r>
      <rPr>
        <sz val="10"/>
        <rFont val="宋体"/>
        <charset val="134"/>
      </rPr>
      <t>何照松佛山市顺德区乐从镇大墩村委会东荣新村南一街</t>
    </r>
    <r>
      <rPr>
        <sz val="10"/>
        <rFont val="Times New Roman"/>
        <charset val="134"/>
      </rPr>
      <t>18</t>
    </r>
    <r>
      <rPr>
        <sz val="10"/>
        <rFont val="宋体"/>
        <charset val="134"/>
      </rPr>
      <t>号</t>
    </r>
    <r>
      <rPr>
        <sz val="10"/>
        <rFont val="Times New Roman"/>
        <charset val="134"/>
      </rPr>
      <t>7.2</t>
    </r>
    <r>
      <rPr>
        <sz val="10"/>
        <rFont val="宋体"/>
        <charset val="134"/>
      </rPr>
      <t>千瓦分布式光伏发电项目</t>
    </r>
  </si>
  <si>
    <t>杨雄</t>
  </si>
  <si>
    <r>
      <rPr>
        <sz val="10"/>
        <rFont val="宋体"/>
        <charset val="134"/>
      </rPr>
      <t>杨雄北滘镇林头北村小学路北二街</t>
    </r>
    <r>
      <rPr>
        <sz val="10"/>
        <rFont val="Times New Roman"/>
        <charset val="134"/>
      </rPr>
      <t>1</t>
    </r>
    <r>
      <rPr>
        <sz val="10"/>
        <rFont val="宋体"/>
        <charset val="134"/>
      </rPr>
      <t>号</t>
    </r>
    <r>
      <rPr>
        <sz val="10"/>
        <rFont val="Times New Roman"/>
        <charset val="134"/>
      </rPr>
      <t>7.56</t>
    </r>
    <r>
      <rPr>
        <sz val="10"/>
        <rFont val="宋体"/>
        <charset val="134"/>
      </rPr>
      <t>千瓦分布式光伏发电项目</t>
    </r>
  </si>
  <si>
    <t>岑锐炽</t>
  </si>
  <si>
    <r>
      <rPr>
        <sz val="10"/>
        <rFont val="宋体"/>
        <charset val="134"/>
      </rPr>
      <t>岑锐炽广东省佛山市顺德区乐从镇葛岸村委会南区大挞沙</t>
    </r>
    <r>
      <rPr>
        <sz val="10"/>
        <rFont val="Times New Roman"/>
        <charset val="134"/>
      </rPr>
      <t>2</t>
    </r>
    <r>
      <rPr>
        <sz val="10"/>
        <rFont val="宋体"/>
        <charset val="134"/>
      </rPr>
      <t>号</t>
    </r>
    <r>
      <rPr>
        <sz val="10"/>
        <rFont val="Times New Roman"/>
        <charset val="134"/>
      </rPr>
      <t>11.76</t>
    </r>
    <r>
      <rPr>
        <sz val="10"/>
        <rFont val="宋体"/>
        <charset val="134"/>
      </rPr>
      <t>千瓦分布式光伏发电项目</t>
    </r>
  </si>
  <si>
    <t>何敏坚</t>
  </si>
  <si>
    <r>
      <rPr>
        <sz val="10"/>
        <rFont val="宋体"/>
        <charset val="134"/>
      </rPr>
      <t>何敏坚佛山市顺德区杏坛镇上地村委会齐赞路南一巷</t>
    </r>
    <r>
      <rPr>
        <sz val="10"/>
        <rFont val="Times New Roman"/>
        <charset val="134"/>
      </rPr>
      <t>3</t>
    </r>
    <r>
      <rPr>
        <sz val="10"/>
        <rFont val="宋体"/>
        <charset val="134"/>
      </rPr>
      <t>号</t>
    </r>
    <r>
      <rPr>
        <sz val="10"/>
        <rFont val="Times New Roman"/>
        <charset val="134"/>
      </rPr>
      <t>10.44</t>
    </r>
    <r>
      <rPr>
        <sz val="10"/>
        <rFont val="宋体"/>
        <charset val="134"/>
      </rPr>
      <t>千瓦分布式光伏发电项目</t>
    </r>
  </si>
  <si>
    <t>何嘉辉</t>
  </si>
  <si>
    <r>
      <rPr>
        <sz val="10"/>
        <rFont val="宋体"/>
        <charset val="134"/>
      </rPr>
      <t>何嘉辉佛山市顺德区杏坛镇上地村委会大道横街三巷</t>
    </r>
    <r>
      <rPr>
        <sz val="10"/>
        <rFont val="Times New Roman"/>
        <charset val="134"/>
      </rPr>
      <t>3</t>
    </r>
    <r>
      <rPr>
        <sz val="10"/>
        <rFont val="宋体"/>
        <charset val="134"/>
      </rPr>
      <t>号</t>
    </r>
    <r>
      <rPr>
        <sz val="10"/>
        <rFont val="Times New Roman"/>
        <charset val="134"/>
      </rPr>
      <t>6</t>
    </r>
    <r>
      <rPr>
        <sz val="10"/>
        <rFont val="宋体"/>
        <charset val="134"/>
      </rPr>
      <t>千瓦分布式光伏发电项目</t>
    </r>
  </si>
  <si>
    <t>陈杰甫</t>
  </si>
  <si>
    <r>
      <rPr>
        <sz val="10"/>
        <rFont val="宋体"/>
        <charset val="134"/>
      </rPr>
      <t>陈杰甫龙江镇苏溪社区居民委员会南胜直街南一巷</t>
    </r>
    <r>
      <rPr>
        <sz val="10"/>
        <rFont val="Times New Roman"/>
        <charset val="134"/>
      </rPr>
      <t>14</t>
    </r>
    <r>
      <rPr>
        <sz val="10"/>
        <rFont val="宋体"/>
        <charset val="134"/>
      </rPr>
      <t>号</t>
    </r>
    <r>
      <rPr>
        <sz val="10"/>
        <rFont val="Times New Roman"/>
        <charset val="134"/>
      </rPr>
      <t>31.86</t>
    </r>
    <r>
      <rPr>
        <sz val="10"/>
        <rFont val="宋体"/>
        <charset val="134"/>
      </rPr>
      <t>千瓦分布式光伏发电项目</t>
    </r>
  </si>
  <si>
    <t>曾敏景</t>
  </si>
  <si>
    <r>
      <rPr>
        <sz val="10"/>
        <rFont val="宋体"/>
        <charset val="134"/>
      </rPr>
      <t>曾敏景广东省佛山市顺德区乐从镇大罗村委会朝阳坊朝阳后街</t>
    </r>
    <r>
      <rPr>
        <sz val="10"/>
        <rFont val="Times New Roman"/>
        <charset val="134"/>
      </rPr>
      <t>34</t>
    </r>
    <r>
      <rPr>
        <sz val="10"/>
        <rFont val="宋体"/>
        <charset val="134"/>
      </rPr>
      <t>号</t>
    </r>
    <r>
      <rPr>
        <sz val="10"/>
        <rFont val="Times New Roman"/>
        <charset val="134"/>
      </rPr>
      <t>9.45</t>
    </r>
    <r>
      <rPr>
        <sz val="10"/>
        <rFont val="宋体"/>
        <charset val="134"/>
      </rPr>
      <t>千瓦分布式光伏发电项目</t>
    </r>
  </si>
  <si>
    <t>岑锐潮</t>
  </si>
  <si>
    <r>
      <rPr>
        <sz val="10"/>
        <rFont val="宋体"/>
        <charset val="134"/>
      </rPr>
      <t>岑锐潮广东省佛山市顺德区乐从镇葛岸村委会南区厚街</t>
    </r>
    <r>
      <rPr>
        <sz val="10"/>
        <rFont val="Times New Roman"/>
        <charset val="134"/>
      </rPr>
      <t>33</t>
    </r>
    <r>
      <rPr>
        <sz val="10"/>
        <rFont val="宋体"/>
        <charset val="134"/>
      </rPr>
      <t>号</t>
    </r>
    <r>
      <rPr>
        <sz val="10"/>
        <rFont val="Times New Roman"/>
        <charset val="134"/>
      </rPr>
      <t>17.82</t>
    </r>
    <r>
      <rPr>
        <sz val="10"/>
        <rFont val="宋体"/>
        <charset val="134"/>
      </rPr>
      <t>千瓦分布式光伏发电项目</t>
    </r>
  </si>
  <si>
    <t>陈铭乐</t>
  </si>
  <si>
    <r>
      <rPr>
        <sz val="10"/>
        <rFont val="宋体"/>
        <charset val="134"/>
      </rPr>
      <t>陈铭乐广东省佛山市顺德区乐从镇沙滘社区居民委员会北村芳草坊二巷</t>
    </r>
    <r>
      <rPr>
        <sz val="10"/>
        <rFont val="Times New Roman"/>
        <charset val="134"/>
      </rPr>
      <t>1</t>
    </r>
    <r>
      <rPr>
        <sz val="10"/>
        <rFont val="宋体"/>
        <charset val="134"/>
      </rPr>
      <t>号</t>
    </r>
    <r>
      <rPr>
        <sz val="10"/>
        <rFont val="Times New Roman"/>
        <charset val="134"/>
      </rPr>
      <t>9.72</t>
    </r>
    <r>
      <rPr>
        <sz val="10"/>
        <rFont val="宋体"/>
        <charset val="134"/>
      </rPr>
      <t>千瓦分布式光伏发电项目</t>
    </r>
  </si>
  <si>
    <t>何元钦</t>
  </si>
  <si>
    <r>
      <rPr>
        <sz val="10"/>
        <rFont val="宋体"/>
        <charset val="134"/>
      </rPr>
      <t>何元钦广东省佛山市顺德区乐从镇小布村委会帅府大街北二巷</t>
    </r>
    <r>
      <rPr>
        <sz val="10"/>
        <rFont val="Times New Roman"/>
        <charset val="134"/>
      </rPr>
      <t>1</t>
    </r>
    <r>
      <rPr>
        <sz val="10"/>
        <rFont val="宋体"/>
        <charset val="134"/>
      </rPr>
      <t>号</t>
    </r>
    <r>
      <rPr>
        <sz val="10"/>
        <rFont val="Times New Roman"/>
        <charset val="134"/>
      </rPr>
      <t>6.48</t>
    </r>
    <r>
      <rPr>
        <sz val="10"/>
        <rFont val="宋体"/>
        <charset val="134"/>
      </rPr>
      <t>千瓦分布式光伏发电项目</t>
    </r>
  </si>
  <si>
    <t>周添成</t>
  </si>
  <si>
    <r>
      <rPr>
        <sz val="10"/>
        <rFont val="宋体"/>
        <charset val="134"/>
      </rPr>
      <t>周添成龙江镇龙江社区居民委员会隔海北路朝观里</t>
    </r>
    <r>
      <rPr>
        <sz val="10"/>
        <rFont val="Times New Roman"/>
        <charset val="134"/>
      </rPr>
      <t>25</t>
    </r>
    <r>
      <rPr>
        <sz val="10"/>
        <rFont val="宋体"/>
        <charset val="134"/>
      </rPr>
      <t>号</t>
    </r>
    <r>
      <rPr>
        <sz val="10"/>
        <rFont val="Times New Roman"/>
        <charset val="134"/>
      </rPr>
      <t>12.6</t>
    </r>
    <r>
      <rPr>
        <sz val="10"/>
        <rFont val="宋体"/>
        <charset val="134"/>
      </rPr>
      <t>千瓦分布式光伏发电项目</t>
    </r>
  </si>
  <si>
    <t>梁嘉昕</t>
  </si>
  <si>
    <r>
      <rPr>
        <sz val="10"/>
        <rFont val="宋体"/>
        <charset val="134"/>
      </rPr>
      <t>梁嘉昕广东省佛山市顺德区容桂街道办事处细滘社区居委会洛河路一街</t>
    </r>
    <r>
      <rPr>
        <sz val="10"/>
        <rFont val="Times New Roman"/>
        <charset val="134"/>
      </rPr>
      <t>1</t>
    </r>
    <r>
      <rPr>
        <sz val="10"/>
        <rFont val="宋体"/>
        <charset val="134"/>
      </rPr>
      <t>号</t>
    </r>
    <r>
      <rPr>
        <sz val="10"/>
        <rFont val="Times New Roman"/>
        <charset val="134"/>
      </rPr>
      <t>6.96</t>
    </r>
    <r>
      <rPr>
        <sz val="10"/>
        <rFont val="宋体"/>
        <charset val="134"/>
      </rPr>
      <t>千瓦分布式光伏发电项目</t>
    </r>
  </si>
  <si>
    <t>岑镜河</t>
  </si>
  <si>
    <r>
      <rPr>
        <sz val="10"/>
        <rFont val="宋体"/>
        <charset val="134"/>
      </rPr>
      <t>岑镜河广东省佛山市顺德区乐从镇葛岸村委会南区大挞沙</t>
    </r>
    <r>
      <rPr>
        <sz val="10"/>
        <rFont val="Times New Roman"/>
        <charset val="134"/>
      </rPr>
      <t>4</t>
    </r>
    <r>
      <rPr>
        <sz val="10"/>
        <rFont val="宋体"/>
        <charset val="134"/>
      </rPr>
      <t>号</t>
    </r>
    <r>
      <rPr>
        <sz val="10"/>
        <rFont val="Times New Roman"/>
        <charset val="134"/>
      </rPr>
      <t>21.6</t>
    </r>
    <r>
      <rPr>
        <sz val="10"/>
        <rFont val="宋体"/>
        <charset val="134"/>
      </rPr>
      <t>千瓦分布式光伏发电项目</t>
    </r>
  </si>
  <si>
    <t>杨斌</t>
  </si>
  <si>
    <r>
      <rPr>
        <sz val="10"/>
        <rFont val="宋体"/>
        <charset val="134"/>
      </rPr>
      <t>杨斌龙江镇排沙社区居民委员会兴贤五巷</t>
    </r>
    <r>
      <rPr>
        <sz val="10"/>
        <rFont val="Times New Roman"/>
        <charset val="134"/>
      </rPr>
      <t>10</t>
    </r>
    <r>
      <rPr>
        <sz val="10"/>
        <rFont val="宋体"/>
        <charset val="134"/>
      </rPr>
      <t>号</t>
    </r>
    <r>
      <rPr>
        <sz val="10"/>
        <rFont val="Times New Roman"/>
        <charset val="134"/>
      </rPr>
      <t>9.72</t>
    </r>
    <r>
      <rPr>
        <sz val="10"/>
        <rFont val="宋体"/>
        <charset val="134"/>
      </rPr>
      <t>千瓦分布式光伏发电项目</t>
    </r>
  </si>
  <si>
    <t>张佩珊</t>
  </si>
  <si>
    <r>
      <rPr>
        <sz val="10"/>
        <rFont val="宋体"/>
        <charset val="134"/>
      </rPr>
      <t>张佩珊龙江镇龙江社区居民委员会人民北路上元里</t>
    </r>
    <r>
      <rPr>
        <sz val="10"/>
        <rFont val="Times New Roman"/>
        <charset val="134"/>
      </rPr>
      <t>6</t>
    </r>
    <r>
      <rPr>
        <sz val="10"/>
        <rFont val="宋体"/>
        <charset val="134"/>
      </rPr>
      <t>号</t>
    </r>
    <r>
      <rPr>
        <sz val="10"/>
        <rFont val="Times New Roman"/>
        <charset val="134"/>
      </rPr>
      <t>21.6</t>
    </r>
    <r>
      <rPr>
        <sz val="10"/>
        <rFont val="宋体"/>
        <charset val="134"/>
      </rPr>
      <t>千瓦分布式光伏发电项目</t>
    </r>
  </si>
  <si>
    <t>吕敏琪</t>
  </si>
  <si>
    <r>
      <rPr>
        <sz val="10"/>
        <rFont val="宋体"/>
        <charset val="134"/>
      </rPr>
      <t>吕敏琪佛山市顺德区杏坛镇高赞大塘北路六巷</t>
    </r>
    <r>
      <rPr>
        <sz val="10"/>
        <rFont val="Times New Roman"/>
        <charset val="134"/>
      </rPr>
      <t>3</t>
    </r>
    <r>
      <rPr>
        <sz val="10"/>
        <rFont val="宋体"/>
        <charset val="134"/>
      </rPr>
      <t>号</t>
    </r>
    <r>
      <rPr>
        <sz val="10"/>
        <rFont val="Times New Roman"/>
        <charset val="134"/>
      </rPr>
      <t>9.28</t>
    </r>
    <r>
      <rPr>
        <sz val="10"/>
        <rFont val="宋体"/>
        <charset val="134"/>
      </rPr>
      <t>千瓦分布式光伏发电项目</t>
    </r>
  </si>
  <si>
    <t>陈永冠</t>
  </si>
  <si>
    <r>
      <rPr>
        <sz val="10"/>
        <rFont val="宋体"/>
        <charset val="134"/>
      </rPr>
      <t>陈永冠佛山市顺德区杏坛镇马宁村委会德星街</t>
    </r>
    <r>
      <rPr>
        <sz val="10"/>
        <rFont val="Times New Roman"/>
        <charset val="134"/>
      </rPr>
      <t>13</t>
    </r>
    <r>
      <rPr>
        <sz val="10"/>
        <rFont val="宋体"/>
        <charset val="134"/>
      </rPr>
      <t>号</t>
    </r>
    <r>
      <rPr>
        <sz val="10"/>
        <rFont val="Times New Roman"/>
        <charset val="134"/>
      </rPr>
      <t>11.88</t>
    </r>
    <r>
      <rPr>
        <sz val="10"/>
        <rFont val="宋体"/>
        <charset val="134"/>
      </rPr>
      <t>千瓦分布式光伏发电项目</t>
    </r>
  </si>
  <si>
    <t>何光擎</t>
  </si>
  <si>
    <r>
      <rPr>
        <sz val="10"/>
        <rFont val="宋体"/>
        <charset val="134"/>
      </rPr>
      <t>何光擎佛山市顺德区杏坛镇马东村委会小学新邨</t>
    </r>
    <r>
      <rPr>
        <sz val="10"/>
        <rFont val="Times New Roman"/>
        <charset val="134"/>
      </rPr>
      <t>11</t>
    </r>
    <r>
      <rPr>
        <sz val="10"/>
        <rFont val="宋体"/>
        <charset val="134"/>
      </rPr>
      <t>号</t>
    </r>
    <r>
      <rPr>
        <sz val="10"/>
        <rFont val="Times New Roman"/>
        <charset val="134"/>
      </rPr>
      <t>12.3</t>
    </r>
    <r>
      <rPr>
        <sz val="10"/>
        <rFont val="宋体"/>
        <charset val="134"/>
      </rPr>
      <t>千瓦分布式光伏发电项目</t>
    </r>
  </si>
  <si>
    <t>吕少凤</t>
  </si>
  <si>
    <r>
      <rPr>
        <sz val="10"/>
        <rFont val="宋体"/>
        <charset val="134"/>
      </rPr>
      <t>吕少凤佛山市顺德区杏坛镇高赞新村东街一巷</t>
    </r>
    <r>
      <rPr>
        <sz val="10"/>
        <rFont val="Times New Roman"/>
        <charset val="134"/>
      </rPr>
      <t>5</t>
    </r>
    <r>
      <rPr>
        <sz val="10"/>
        <rFont val="宋体"/>
        <charset val="134"/>
      </rPr>
      <t>号</t>
    </r>
    <r>
      <rPr>
        <sz val="10"/>
        <rFont val="Times New Roman"/>
        <charset val="134"/>
      </rPr>
      <t>17.69</t>
    </r>
    <r>
      <rPr>
        <sz val="10"/>
        <rFont val="宋体"/>
        <charset val="134"/>
      </rPr>
      <t>千瓦分布式光伏发电项目</t>
    </r>
  </si>
  <si>
    <t>林汶峰</t>
  </si>
  <si>
    <r>
      <rPr>
        <sz val="10"/>
        <rFont val="宋体"/>
        <charset val="134"/>
      </rPr>
      <t>林汶峰广东省佛山市顺德区乐从镇平步社区居民委员会北区西河街四巷</t>
    </r>
    <r>
      <rPr>
        <sz val="10"/>
        <rFont val="Times New Roman"/>
        <charset val="134"/>
      </rPr>
      <t>4</t>
    </r>
    <r>
      <rPr>
        <sz val="10"/>
        <rFont val="宋体"/>
        <charset val="134"/>
      </rPr>
      <t>号</t>
    </r>
    <r>
      <rPr>
        <sz val="10"/>
        <rFont val="Times New Roman"/>
        <charset val="134"/>
      </rPr>
      <t>21.3</t>
    </r>
    <r>
      <rPr>
        <sz val="10"/>
        <rFont val="宋体"/>
        <charset val="134"/>
      </rPr>
      <t>千瓦分布式光伏发电项目</t>
    </r>
  </si>
  <si>
    <t>陈湛成</t>
  </si>
  <si>
    <t>陈（钅监）华</t>
  </si>
  <si>
    <r>
      <rPr>
        <sz val="10"/>
        <rFont val="宋体"/>
        <charset val="134"/>
      </rPr>
      <t>陈（钅监）华</t>
    </r>
    <r>
      <rPr>
        <sz val="10"/>
        <rFont val="Times New Roman"/>
        <charset val="134"/>
      </rPr>
      <t xml:space="preserve"> </t>
    </r>
    <r>
      <rPr>
        <sz val="10"/>
        <rFont val="宋体"/>
        <charset val="134"/>
      </rPr>
      <t>龙江镇新华西村民委员会新基街二巷</t>
    </r>
    <r>
      <rPr>
        <sz val="10"/>
        <rFont val="Times New Roman"/>
        <charset val="134"/>
      </rPr>
      <t>3</t>
    </r>
    <r>
      <rPr>
        <sz val="10"/>
        <rFont val="宋体"/>
        <charset val="134"/>
      </rPr>
      <t>号</t>
    </r>
    <r>
      <rPr>
        <sz val="10"/>
        <rFont val="Times New Roman"/>
        <charset val="134"/>
      </rPr>
      <t>13.44</t>
    </r>
    <r>
      <rPr>
        <sz val="10"/>
        <rFont val="宋体"/>
        <charset val="134"/>
      </rPr>
      <t>千瓦分布式光伏发电项目</t>
    </r>
  </si>
  <si>
    <t>张勇泉</t>
  </si>
  <si>
    <r>
      <rPr>
        <sz val="10"/>
        <rFont val="宋体"/>
        <charset val="134"/>
      </rPr>
      <t>张勇泉龙江镇坦西社区居民委员会接龙二路会龙巷</t>
    </r>
    <r>
      <rPr>
        <sz val="10"/>
        <rFont val="Times New Roman"/>
        <charset val="134"/>
      </rPr>
      <t>25</t>
    </r>
    <r>
      <rPr>
        <sz val="10"/>
        <rFont val="宋体"/>
        <charset val="134"/>
      </rPr>
      <t>号</t>
    </r>
    <r>
      <rPr>
        <sz val="10"/>
        <rFont val="Times New Roman"/>
        <charset val="134"/>
      </rPr>
      <t>5.7</t>
    </r>
    <r>
      <rPr>
        <sz val="10"/>
        <rFont val="宋体"/>
        <charset val="134"/>
      </rPr>
      <t>千瓦分布式光伏发电项目</t>
    </r>
  </si>
  <si>
    <t>欧阳锦标</t>
  </si>
  <si>
    <r>
      <rPr>
        <sz val="10"/>
        <rFont val="宋体"/>
        <charset val="134"/>
      </rPr>
      <t>欧阳锦标龙江镇西溪居委会龙门里</t>
    </r>
    <r>
      <rPr>
        <sz val="10"/>
        <rFont val="Times New Roman"/>
        <charset val="134"/>
      </rPr>
      <t>24</t>
    </r>
    <r>
      <rPr>
        <sz val="10"/>
        <rFont val="宋体"/>
        <charset val="134"/>
      </rPr>
      <t>号</t>
    </r>
    <r>
      <rPr>
        <sz val="10"/>
        <rFont val="Times New Roman"/>
        <charset val="134"/>
      </rPr>
      <t>9.625</t>
    </r>
    <r>
      <rPr>
        <sz val="10"/>
        <rFont val="宋体"/>
        <charset val="134"/>
      </rPr>
      <t>千瓦分布式光伏发电项目</t>
    </r>
  </si>
  <si>
    <t>佛山市顺德区恒颖电机厂</t>
  </si>
  <si>
    <r>
      <rPr>
        <sz val="10"/>
        <rFont val="宋体"/>
        <charset val="134"/>
      </rPr>
      <t>恒颖电机厂</t>
    </r>
    <r>
      <rPr>
        <sz val="10"/>
        <rFont val="Times New Roman"/>
        <charset val="134"/>
      </rPr>
      <t>96.275</t>
    </r>
    <r>
      <rPr>
        <sz val="10"/>
        <rFont val="宋体"/>
        <charset val="134"/>
      </rPr>
      <t>千瓦分布式光伏发电项目</t>
    </r>
  </si>
  <si>
    <t>邓剑峰</t>
  </si>
  <si>
    <r>
      <rPr>
        <sz val="10"/>
        <rFont val="宋体"/>
        <charset val="134"/>
      </rPr>
      <t>邓剑峰顺德区龙江镇丰华花苑</t>
    </r>
    <r>
      <rPr>
        <sz val="10"/>
        <rFont val="Times New Roman"/>
        <charset val="134"/>
      </rPr>
      <t>C</t>
    </r>
    <r>
      <rPr>
        <sz val="10"/>
        <rFont val="宋体"/>
        <charset val="134"/>
      </rPr>
      <t>区</t>
    </r>
    <r>
      <rPr>
        <sz val="10"/>
        <rFont val="Times New Roman"/>
        <charset val="134"/>
      </rPr>
      <t>03-1</t>
    </r>
    <r>
      <rPr>
        <sz val="10"/>
        <rFont val="宋体"/>
        <charset val="134"/>
      </rPr>
      <t>号</t>
    </r>
    <r>
      <rPr>
        <sz val="10"/>
        <rFont val="Times New Roman"/>
        <charset val="134"/>
      </rPr>
      <t>8</t>
    </r>
    <r>
      <rPr>
        <sz val="10"/>
        <rFont val="宋体"/>
        <charset val="134"/>
      </rPr>
      <t>千瓦分布式光伏发电项目</t>
    </r>
  </si>
  <si>
    <t>梁沛欣</t>
  </si>
  <si>
    <r>
      <rPr>
        <sz val="10"/>
        <rFont val="宋体"/>
        <charset val="134"/>
      </rPr>
      <t>梁沛欣广东省佛山市顺德区乐从镇岳步村委会东平街六巷</t>
    </r>
    <r>
      <rPr>
        <sz val="10"/>
        <rFont val="Times New Roman"/>
        <charset val="134"/>
      </rPr>
      <t>4</t>
    </r>
    <r>
      <rPr>
        <sz val="10"/>
        <rFont val="宋体"/>
        <charset val="134"/>
      </rPr>
      <t>号</t>
    </r>
    <r>
      <rPr>
        <sz val="10"/>
        <rFont val="Times New Roman"/>
        <charset val="134"/>
      </rPr>
      <t>20</t>
    </r>
    <r>
      <rPr>
        <sz val="10"/>
        <rFont val="宋体"/>
        <charset val="134"/>
      </rPr>
      <t>千瓦分布式光伏发电项目</t>
    </r>
  </si>
  <si>
    <t>何子健</t>
  </si>
  <si>
    <r>
      <rPr>
        <sz val="10"/>
        <rFont val="宋体"/>
        <charset val="134"/>
      </rPr>
      <t>何子健广东省佛山市顺德区乐从镇沙边村委会梅园坊明街四巷</t>
    </r>
    <r>
      <rPr>
        <sz val="10"/>
        <rFont val="Times New Roman"/>
        <charset val="134"/>
      </rPr>
      <t>8</t>
    </r>
    <r>
      <rPr>
        <sz val="10"/>
        <rFont val="宋体"/>
        <charset val="134"/>
      </rPr>
      <t>号</t>
    </r>
    <r>
      <rPr>
        <sz val="10"/>
        <rFont val="Times New Roman"/>
        <charset val="134"/>
      </rPr>
      <t>12.54</t>
    </r>
    <r>
      <rPr>
        <sz val="10"/>
        <rFont val="宋体"/>
        <charset val="134"/>
      </rPr>
      <t>千瓦分布式光伏发电项目</t>
    </r>
  </si>
  <si>
    <t>冯丽雅</t>
  </si>
  <si>
    <r>
      <rPr>
        <sz val="10"/>
        <rFont val="宋体"/>
        <charset val="134"/>
      </rPr>
      <t>冯丽雅顺德区容桂乐安丰顺东路</t>
    </r>
    <r>
      <rPr>
        <sz val="10"/>
        <rFont val="Times New Roman"/>
        <charset val="134"/>
      </rPr>
      <t>5</t>
    </r>
    <r>
      <rPr>
        <sz val="10"/>
        <rFont val="宋体"/>
        <charset val="134"/>
      </rPr>
      <t>号</t>
    </r>
    <r>
      <rPr>
        <sz val="10"/>
        <rFont val="Times New Roman"/>
        <charset val="134"/>
      </rPr>
      <t>6</t>
    </r>
    <r>
      <rPr>
        <sz val="10"/>
        <rFont val="宋体"/>
        <charset val="134"/>
      </rPr>
      <t>千瓦分布式光伏发电项目</t>
    </r>
  </si>
  <si>
    <t>关艳欢</t>
  </si>
  <si>
    <r>
      <rPr>
        <sz val="10"/>
        <rFont val="宋体"/>
        <charset val="134"/>
      </rPr>
      <t>关艳欢顺德区容桂利丰北路</t>
    </r>
    <r>
      <rPr>
        <sz val="10"/>
        <rFont val="Times New Roman"/>
        <charset val="134"/>
      </rPr>
      <t>10</t>
    </r>
    <r>
      <rPr>
        <sz val="10"/>
        <rFont val="宋体"/>
        <charset val="134"/>
      </rPr>
      <t>号</t>
    </r>
    <r>
      <rPr>
        <sz val="10"/>
        <rFont val="Times New Roman"/>
        <charset val="134"/>
      </rPr>
      <t>5</t>
    </r>
    <r>
      <rPr>
        <sz val="10"/>
        <rFont val="宋体"/>
        <charset val="134"/>
      </rPr>
      <t>千瓦分布式光伏发电项目</t>
    </r>
  </si>
  <si>
    <t>罗柏泉</t>
  </si>
  <si>
    <r>
      <rPr>
        <sz val="10"/>
        <rFont val="宋体"/>
        <charset val="134"/>
      </rPr>
      <t>罗柏泉顺德容桂联丰路</t>
    </r>
    <r>
      <rPr>
        <sz val="10"/>
        <rFont val="Times New Roman"/>
        <charset val="134"/>
      </rPr>
      <t>3</t>
    </r>
    <r>
      <rPr>
        <sz val="10"/>
        <rFont val="宋体"/>
        <charset val="134"/>
      </rPr>
      <t>巷</t>
    </r>
    <r>
      <rPr>
        <sz val="10"/>
        <rFont val="Times New Roman"/>
        <charset val="134"/>
      </rPr>
      <t>4</t>
    </r>
    <r>
      <rPr>
        <sz val="10"/>
        <rFont val="宋体"/>
        <charset val="134"/>
      </rPr>
      <t>号</t>
    </r>
    <r>
      <rPr>
        <sz val="10"/>
        <rFont val="Times New Roman"/>
        <charset val="134"/>
      </rPr>
      <t>21.24</t>
    </r>
    <r>
      <rPr>
        <sz val="10"/>
        <rFont val="宋体"/>
        <charset val="134"/>
      </rPr>
      <t>千瓦分布式光伏发电项目</t>
    </r>
  </si>
  <si>
    <t>梁浩源</t>
  </si>
  <si>
    <r>
      <rPr>
        <sz val="10"/>
        <rFont val="宋体"/>
        <charset val="134"/>
      </rPr>
      <t>梁浩源佛山市顺德区杏坛镇逢简村委会后边街梁地二巷</t>
    </r>
    <r>
      <rPr>
        <sz val="10"/>
        <rFont val="Times New Roman"/>
        <charset val="134"/>
      </rPr>
      <t>3</t>
    </r>
    <r>
      <rPr>
        <sz val="10"/>
        <rFont val="宋体"/>
        <charset val="134"/>
      </rPr>
      <t>号</t>
    </r>
    <r>
      <rPr>
        <sz val="10"/>
        <rFont val="Times New Roman"/>
        <charset val="134"/>
      </rPr>
      <t>3.12</t>
    </r>
    <r>
      <rPr>
        <sz val="10"/>
        <rFont val="宋体"/>
        <charset val="134"/>
      </rPr>
      <t>千瓦分布式光伏发电项目</t>
    </r>
  </si>
  <si>
    <t>何志雄</t>
  </si>
  <si>
    <r>
      <rPr>
        <sz val="10"/>
        <rFont val="宋体"/>
        <charset val="134"/>
      </rPr>
      <t>何志雄顺德容桂富华路华南大街</t>
    </r>
    <r>
      <rPr>
        <sz val="10"/>
        <rFont val="Times New Roman"/>
        <charset val="134"/>
      </rPr>
      <t>44</t>
    </r>
    <r>
      <rPr>
        <sz val="10"/>
        <rFont val="宋体"/>
        <charset val="134"/>
      </rPr>
      <t>号</t>
    </r>
    <r>
      <rPr>
        <sz val="10"/>
        <rFont val="Times New Roman"/>
        <charset val="134"/>
      </rPr>
      <t>4</t>
    </r>
    <r>
      <rPr>
        <sz val="10"/>
        <rFont val="宋体"/>
        <charset val="134"/>
      </rPr>
      <t>千瓦分布式光伏发电项目</t>
    </r>
  </si>
  <si>
    <t>张立勤</t>
  </si>
  <si>
    <r>
      <rPr>
        <sz val="10"/>
        <rFont val="宋体"/>
        <charset val="134"/>
      </rPr>
      <t>张立勤顺德容桂红旗桂福路二十二街</t>
    </r>
    <r>
      <rPr>
        <sz val="10"/>
        <rFont val="Times New Roman"/>
        <charset val="134"/>
      </rPr>
      <t>20</t>
    </r>
    <r>
      <rPr>
        <sz val="10"/>
        <rFont val="宋体"/>
        <charset val="134"/>
      </rPr>
      <t>号</t>
    </r>
    <r>
      <rPr>
        <sz val="10"/>
        <rFont val="Times New Roman"/>
        <charset val="134"/>
      </rPr>
      <t>7.3</t>
    </r>
    <r>
      <rPr>
        <sz val="10"/>
        <rFont val="宋体"/>
        <charset val="134"/>
      </rPr>
      <t>千瓦分布式光伏发电项目</t>
    </r>
    <r>
      <rPr>
        <sz val="10"/>
        <rFont val="Times New Roman"/>
        <charset val="134"/>
      </rPr>
      <t xml:space="preserve">
</t>
    </r>
  </si>
  <si>
    <t>朱可静</t>
  </si>
  <si>
    <r>
      <rPr>
        <sz val="10"/>
        <rFont val="宋体"/>
        <charset val="134"/>
      </rPr>
      <t>朱可静顺德区容桂东逸湾东岸林庭路</t>
    </r>
    <r>
      <rPr>
        <sz val="10"/>
        <rFont val="Times New Roman"/>
        <charset val="134"/>
      </rPr>
      <t>3</t>
    </r>
    <r>
      <rPr>
        <sz val="10"/>
        <rFont val="宋体"/>
        <charset val="134"/>
      </rPr>
      <t>号水漾林庭</t>
    </r>
    <r>
      <rPr>
        <sz val="10"/>
        <rFont val="Times New Roman"/>
        <charset val="134"/>
      </rPr>
      <t>2</t>
    </r>
    <r>
      <rPr>
        <sz val="10"/>
        <rFont val="宋体"/>
        <charset val="134"/>
      </rPr>
      <t>区七街</t>
    </r>
    <r>
      <rPr>
        <sz val="10"/>
        <rFont val="Times New Roman"/>
        <charset val="134"/>
      </rPr>
      <t>25</t>
    </r>
    <r>
      <rPr>
        <sz val="10"/>
        <rFont val="宋体"/>
        <charset val="134"/>
      </rPr>
      <t>号</t>
    </r>
    <r>
      <rPr>
        <sz val="10"/>
        <rFont val="Times New Roman"/>
        <charset val="134"/>
      </rPr>
      <t>6.5</t>
    </r>
    <r>
      <rPr>
        <sz val="10"/>
        <rFont val="宋体"/>
        <charset val="134"/>
      </rPr>
      <t>千瓦分布式光伏发电项目</t>
    </r>
    <r>
      <rPr>
        <sz val="10"/>
        <rFont val="Times New Roman"/>
        <charset val="134"/>
      </rPr>
      <t xml:space="preserve">
</t>
    </r>
  </si>
  <si>
    <t>温乾周</t>
  </si>
  <si>
    <r>
      <rPr>
        <sz val="10"/>
        <rFont val="宋体"/>
        <charset val="134"/>
      </rPr>
      <t>温乾周龙江镇陈涌村委会南福街</t>
    </r>
    <r>
      <rPr>
        <sz val="10"/>
        <rFont val="Times New Roman"/>
        <charset val="134"/>
      </rPr>
      <t>14</t>
    </r>
    <r>
      <rPr>
        <sz val="10"/>
        <rFont val="宋体"/>
        <charset val="134"/>
      </rPr>
      <t>号</t>
    </r>
    <r>
      <rPr>
        <sz val="10"/>
        <rFont val="Times New Roman"/>
        <charset val="134"/>
      </rPr>
      <t>7.84</t>
    </r>
    <r>
      <rPr>
        <sz val="10"/>
        <rFont val="宋体"/>
        <charset val="134"/>
      </rPr>
      <t>千瓦分布式光伏发电项目</t>
    </r>
  </si>
  <si>
    <t>范俩林</t>
  </si>
  <si>
    <r>
      <rPr>
        <sz val="10"/>
        <rFont val="宋体"/>
        <charset val="134"/>
      </rPr>
      <t>范俩林龙江镇陈涌社区居民委员会大河路</t>
    </r>
    <r>
      <rPr>
        <sz val="10"/>
        <rFont val="Times New Roman"/>
        <charset val="134"/>
      </rPr>
      <t>9</t>
    </r>
    <r>
      <rPr>
        <sz val="10"/>
        <rFont val="宋体"/>
        <charset val="134"/>
      </rPr>
      <t>号</t>
    </r>
    <r>
      <rPr>
        <sz val="10"/>
        <rFont val="Times New Roman"/>
        <charset val="134"/>
      </rPr>
      <t>10.92</t>
    </r>
    <r>
      <rPr>
        <sz val="10"/>
        <rFont val="宋体"/>
        <charset val="134"/>
      </rPr>
      <t>千瓦分布式光伏发电项目</t>
    </r>
  </si>
  <si>
    <t>刘振峰</t>
  </si>
  <si>
    <r>
      <rPr>
        <sz val="10"/>
        <rFont val="宋体"/>
        <charset val="134"/>
      </rPr>
      <t>刘振峰龙江镇龙江居委会丰华花苑二期</t>
    </r>
    <r>
      <rPr>
        <sz val="10"/>
        <rFont val="Times New Roman"/>
        <charset val="134"/>
      </rPr>
      <t>C29</t>
    </r>
    <r>
      <rPr>
        <sz val="10"/>
        <rFont val="宋体"/>
        <charset val="134"/>
      </rPr>
      <t>号</t>
    </r>
    <r>
      <rPr>
        <sz val="10"/>
        <rFont val="Times New Roman"/>
        <charset val="134"/>
      </rPr>
      <t>7.125</t>
    </r>
    <r>
      <rPr>
        <sz val="10"/>
        <rFont val="宋体"/>
        <charset val="134"/>
      </rPr>
      <t>千瓦分布式光伏发电项目</t>
    </r>
  </si>
  <si>
    <t>谭宝珠</t>
  </si>
  <si>
    <r>
      <rPr>
        <sz val="10"/>
        <rFont val="宋体"/>
        <charset val="134"/>
      </rPr>
      <t>谭宝珠龙江镇丰华花苑二期</t>
    </r>
    <r>
      <rPr>
        <sz val="10"/>
        <rFont val="Times New Roman"/>
        <charset val="134"/>
      </rPr>
      <t>C11</t>
    </r>
    <r>
      <rPr>
        <sz val="10"/>
        <rFont val="宋体"/>
        <charset val="134"/>
      </rPr>
      <t>号</t>
    </r>
    <r>
      <rPr>
        <sz val="10"/>
        <rFont val="Times New Roman"/>
        <charset val="134"/>
      </rPr>
      <t>15.4</t>
    </r>
    <r>
      <rPr>
        <sz val="10"/>
        <rFont val="宋体"/>
        <charset val="134"/>
      </rPr>
      <t>千瓦分布式光伏发电项目</t>
    </r>
  </si>
  <si>
    <t>张海波</t>
  </si>
  <si>
    <r>
      <rPr>
        <sz val="10"/>
        <rFont val="宋体"/>
        <charset val="134"/>
      </rPr>
      <t>张海波北滘镇碧桂园北五路</t>
    </r>
    <r>
      <rPr>
        <sz val="10"/>
        <rFont val="Times New Roman"/>
        <charset val="134"/>
      </rPr>
      <t>35</t>
    </r>
    <r>
      <rPr>
        <sz val="10"/>
        <rFont val="宋体"/>
        <charset val="134"/>
      </rPr>
      <t>号</t>
    </r>
    <r>
      <rPr>
        <sz val="10"/>
        <rFont val="Times New Roman"/>
        <charset val="134"/>
      </rPr>
      <t>10</t>
    </r>
    <r>
      <rPr>
        <sz val="10"/>
        <rFont val="宋体"/>
        <charset val="134"/>
      </rPr>
      <t>千瓦分布式光伏发电项目</t>
    </r>
  </si>
  <si>
    <t>李忠培</t>
  </si>
  <si>
    <r>
      <rPr>
        <sz val="10"/>
        <rFont val="宋体"/>
        <charset val="134"/>
      </rPr>
      <t>李忠培龙江镇龙江社区居委会东华花苑</t>
    </r>
    <r>
      <rPr>
        <sz val="10"/>
        <rFont val="Times New Roman"/>
        <charset val="134"/>
      </rPr>
      <t>B21</t>
    </r>
    <r>
      <rPr>
        <sz val="10"/>
        <rFont val="宋体"/>
        <charset val="134"/>
      </rPr>
      <t>号</t>
    </r>
    <r>
      <rPr>
        <sz val="10"/>
        <rFont val="Times New Roman"/>
        <charset val="134"/>
      </rPr>
      <t>13.2</t>
    </r>
    <r>
      <rPr>
        <sz val="10"/>
        <rFont val="宋体"/>
        <charset val="134"/>
      </rPr>
      <t>千瓦分布式光伏发电项目</t>
    </r>
  </si>
  <si>
    <t>李子强</t>
  </si>
  <si>
    <r>
      <rPr>
        <sz val="10"/>
        <rFont val="宋体"/>
        <charset val="134"/>
      </rPr>
      <t>李子强顺德容桂南华</t>
    </r>
    <r>
      <rPr>
        <sz val="10"/>
        <rFont val="Times New Roman"/>
        <charset val="134"/>
      </rPr>
      <t>3</t>
    </r>
    <r>
      <rPr>
        <sz val="10"/>
        <rFont val="宋体"/>
        <charset val="134"/>
      </rPr>
      <t>街</t>
    </r>
    <r>
      <rPr>
        <sz val="10"/>
        <rFont val="Times New Roman"/>
        <charset val="134"/>
      </rPr>
      <t>3</t>
    </r>
    <r>
      <rPr>
        <sz val="10"/>
        <rFont val="宋体"/>
        <charset val="134"/>
      </rPr>
      <t>号之一</t>
    </r>
    <r>
      <rPr>
        <sz val="10"/>
        <rFont val="Times New Roman"/>
        <charset val="134"/>
      </rPr>
      <t>8.32</t>
    </r>
    <r>
      <rPr>
        <sz val="10"/>
        <rFont val="宋体"/>
        <charset val="134"/>
      </rPr>
      <t>千瓦分布式光伏发电项目</t>
    </r>
  </si>
  <si>
    <t>李子坚</t>
  </si>
  <si>
    <r>
      <rPr>
        <sz val="10"/>
        <rFont val="宋体"/>
        <charset val="134"/>
      </rPr>
      <t>李子坚容桂东逸湾东岸水漾林庭</t>
    </r>
    <r>
      <rPr>
        <sz val="10"/>
        <rFont val="Times New Roman"/>
        <charset val="134"/>
      </rPr>
      <t>2</t>
    </r>
    <r>
      <rPr>
        <sz val="10"/>
        <rFont val="宋体"/>
        <charset val="134"/>
      </rPr>
      <t>区三街</t>
    </r>
    <r>
      <rPr>
        <sz val="10"/>
        <rFont val="Times New Roman"/>
        <charset val="134"/>
      </rPr>
      <t>17</t>
    </r>
    <r>
      <rPr>
        <sz val="10"/>
        <rFont val="宋体"/>
        <charset val="134"/>
      </rPr>
      <t>号</t>
    </r>
    <r>
      <rPr>
        <sz val="10"/>
        <rFont val="Times New Roman"/>
        <charset val="134"/>
      </rPr>
      <t>10.32</t>
    </r>
    <r>
      <rPr>
        <sz val="10"/>
        <rFont val="宋体"/>
        <charset val="134"/>
      </rPr>
      <t>千瓦分布式光伏发电项目</t>
    </r>
  </si>
  <si>
    <t>冯江成</t>
  </si>
  <si>
    <r>
      <rPr>
        <sz val="10"/>
        <rFont val="宋体"/>
        <charset val="134"/>
      </rPr>
      <t>冯江成龙江镇龙江社区居民委员会人民南路蔗塘五巷</t>
    </r>
    <r>
      <rPr>
        <sz val="10"/>
        <rFont val="Times New Roman"/>
        <charset val="134"/>
      </rPr>
      <t>7</t>
    </r>
    <r>
      <rPr>
        <sz val="10"/>
        <rFont val="宋体"/>
        <charset val="134"/>
      </rPr>
      <t>号</t>
    </r>
    <r>
      <rPr>
        <sz val="10"/>
        <rFont val="Times New Roman"/>
        <charset val="134"/>
      </rPr>
      <t>4.48</t>
    </r>
    <r>
      <rPr>
        <sz val="10"/>
        <rFont val="宋体"/>
        <charset val="134"/>
      </rPr>
      <t>千瓦分布式光伏发电项目</t>
    </r>
  </si>
  <si>
    <t>简昌藩</t>
  </si>
  <si>
    <r>
      <rPr>
        <sz val="10"/>
        <rFont val="宋体"/>
        <charset val="134"/>
      </rPr>
      <t>简昌藩龙江镇龙江社区居民委员会西海直街二巷</t>
    </r>
    <r>
      <rPr>
        <sz val="10"/>
        <rFont val="Times New Roman"/>
        <charset val="134"/>
      </rPr>
      <t>6</t>
    </r>
    <r>
      <rPr>
        <sz val="10"/>
        <rFont val="宋体"/>
        <charset val="134"/>
      </rPr>
      <t>号</t>
    </r>
    <r>
      <rPr>
        <sz val="10"/>
        <rFont val="Times New Roman"/>
        <charset val="134"/>
      </rPr>
      <t>20.16</t>
    </r>
    <r>
      <rPr>
        <sz val="10"/>
        <rFont val="宋体"/>
        <charset val="134"/>
      </rPr>
      <t>千瓦分布式光伏发电项目</t>
    </r>
  </si>
  <si>
    <r>
      <rPr>
        <sz val="10"/>
        <rFont val="宋体"/>
        <charset val="134"/>
      </rPr>
      <t>简昌藩龙江镇龙江居委会西海龙溪路一巷</t>
    </r>
    <r>
      <rPr>
        <sz val="10"/>
        <rFont val="Times New Roman"/>
        <charset val="134"/>
      </rPr>
      <t>6</t>
    </r>
    <r>
      <rPr>
        <sz val="10"/>
        <rFont val="宋体"/>
        <charset val="134"/>
      </rPr>
      <t>号</t>
    </r>
    <r>
      <rPr>
        <sz val="10"/>
        <rFont val="Times New Roman"/>
        <charset val="134"/>
      </rPr>
      <t>5.04</t>
    </r>
    <r>
      <rPr>
        <sz val="10"/>
        <rFont val="宋体"/>
        <charset val="134"/>
      </rPr>
      <t>千瓦分布式光伏发电项目</t>
    </r>
  </si>
  <si>
    <t>何健朗</t>
  </si>
  <si>
    <r>
      <rPr>
        <sz val="10"/>
        <rFont val="宋体"/>
        <charset val="134"/>
      </rPr>
      <t>何健朗佛山市顺德区勒流街道办事处上涌村委会惠龙东路西巷</t>
    </r>
    <r>
      <rPr>
        <sz val="10"/>
        <rFont val="Times New Roman"/>
        <charset val="134"/>
      </rPr>
      <t>21</t>
    </r>
    <r>
      <rPr>
        <sz val="10"/>
        <rFont val="宋体"/>
        <charset val="134"/>
      </rPr>
      <t>号</t>
    </r>
    <r>
      <rPr>
        <sz val="10"/>
        <rFont val="Times New Roman"/>
        <charset val="134"/>
      </rPr>
      <t>12.8</t>
    </r>
    <r>
      <rPr>
        <sz val="10"/>
        <rFont val="宋体"/>
        <charset val="134"/>
      </rPr>
      <t>千瓦分布式光伏发电项目</t>
    </r>
  </si>
  <si>
    <t>钟桂枝</t>
  </si>
  <si>
    <r>
      <rPr>
        <sz val="10"/>
        <rFont val="宋体"/>
        <charset val="134"/>
      </rPr>
      <t>钟桂枝佛山市顺德区均安镇三华社区居民委员会富教一路</t>
    </r>
    <r>
      <rPr>
        <sz val="10"/>
        <rFont val="Times New Roman"/>
        <charset val="134"/>
      </rPr>
      <t>10</t>
    </r>
    <r>
      <rPr>
        <sz val="10"/>
        <rFont val="宋体"/>
        <charset val="134"/>
      </rPr>
      <t>号</t>
    </r>
    <r>
      <rPr>
        <sz val="10"/>
        <rFont val="Times New Roman"/>
        <charset val="134"/>
      </rPr>
      <t>13.2</t>
    </r>
    <r>
      <rPr>
        <sz val="10"/>
        <rFont val="宋体"/>
        <charset val="134"/>
      </rPr>
      <t>千瓦分布式光伏发电项目</t>
    </r>
  </si>
  <si>
    <t>黄顺明</t>
  </si>
  <si>
    <r>
      <rPr>
        <sz val="10"/>
        <rFont val="宋体"/>
        <charset val="134"/>
      </rPr>
      <t>黄顺明顺德区容桂上容路</t>
    </r>
    <r>
      <rPr>
        <sz val="10"/>
        <rFont val="Times New Roman"/>
        <charset val="134"/>
      </rPr>
      <t>10</t>
    </r>
    <r>
      <rPr>
        <sz val="10"/>
        <rFont val="宋体"/>
        <charset val="134"/>
      </rPr>
      <t>巷</t>
    </r>
    <r>
      <rPr>
        <sz val="10"/>
        <rFont val="Times New Roman"/>
        <charset val="134"/>
      </rPr>
      <t>3</t>
    </r>
    <r>
      <rPr>
        <sz val="10"/>
        <rFont val="宋体"/>
        <charset val="134"/>
      </rPr>
      <t>号</t>
    </r>
    <r>
      <rPr>
        <sz val="10"/>
        <rFont val="Times New Roman"/>
        <charset val="134"/>
      </rPr>
      <t>6</t>
    </r>
    <r>
      <rPr>
        <sz val="10"/>
        <rFont val="宋体"/>
        <charset val="134"/>
      </rPr>
      <t>千瓦分布式光伏发电项目</t>
    </r>
  </si>
  <si>
    <t>黎仕豪</t>
  </si>
  <si>
    <r>
      <rPr>
        <sz val="10"/>
        <rFont val="宋体"/>
        <charset val="134"/>
      </rPr>
      <t>黎仕豪顺德区伦教社区居委会三洲大道玉翠一路一横街一号</t>
    </r>
    <r>
      <rPr>
        <sz val="10"/>
        <rFont val="Times New Roman"/>
        <charset val="134"/>
      </rPr>
      <t>10.08</t>
    </r>
    <r>
      <rPr>
        <sz val="10"/>
        <rFont val="宋体"/>
        <charset val="134"/>
      </rPr>
      <t>千瓦分布式光伏发电项目</t>
    </r>
  </si>
  <si>
    <t>张炎嵩</t>
  </si>
  <si>
    <r>
      <rPr>
        <sz val="10"/>
        <rFont val="宋体"/>
        <charset val="134"/>
      </rPr>
      <t>张炎嵩顺德区伦教常教社区居民委员会人民路占地坊</t>
    </r>
    <r>
      <rPr>
        <sz val="10"/>
        <rFont val="Times New Roman"/>
        <charset val="134"/>
      </rPr>
      <t>41</t>
    </r>
    <r>
      <rPr>
        <sz val="10"/>
        <rFont val="宋体"/>
        <charset val="134"/>
      </rPr>
      <t>号</t>
    </r>
    <r>
      <rPr>
        <sz val="10"/>
        <rFont val="Times New Roman"/>
        <charset val="134"/>
      </rPr>
      <t>14</t>
    </r>
    <r>
      <rPr>
        <sz val="10"/>
        <rFont val="宋体"/>
        <charset val="134"/>
      </rPr>
      <t>千瓦分布式光伏发电项目</t>
    </r>
  </si>
  <si>
    <t>卢裕锦</t>
  </si>
  <si>
    <r>
      <rPr>
        <sz val="10"/>
        <rFont val="宋体"/>
        <charset val="134"/>
      </rPr>
      <t>卢裕锦广东省佛山市顺德区大良街道新基</t>
    </r>
    <r>
      <rPr>
        <sz val="10"/>
        <rFont val="Times New Roman"/>
        <charset val="134"/>
      </rPr>
      <t>2</t>
    </r>
    <r>
      <rPr>
        <sz val="10"/>
        <rFont val="宋体"/>
        <charset val="134"/>
      </rPr>
      <t>路</t>
    </r>
    <r>
      <rPr>
        <sz val="10"/>
        <rFont val="Times New Roman"/>
        <charset val="134"/>
      </rPr>
      <t>3</t>
    </r>
    <r>
      <rPr>
        <sz val="10"/>
        <rFont val="宋体"/>
        <charset val="134"/>
      </rPr>
      <t>街</t>
    </r>
    <r>
      <rPr>
        <sz val="10"/>
        <rFont val="Times New Roman"/>
        <charset val="134"/>
      </rPr>
      <t>3</t>
    </r>
    <r>
      <rPr>
        <sz val="10"/>
        <rFont val="宋体"/>
        <charset val="134"/>
      </rPr>
      <t>号</t>
    </r>
    <r>
      <rPr>
        <sz val="10"/>
        <rFont val="Times New Roman"/>
        <charset val="134"/>
      </rPr>
      <t>5.04</t>
    </r>
    <r>
      <rPr>
        <sz val="10"/>
        <rFont val="宋体"/>
        <charset val="134"/>
      </rPr>
      <t>千瓦分布式光伏发电项目</t>
    </r>
  </si>
  <si>
    <t>区庆昆</t>
  </si>
  <si>
    <r>
      <rPr>
        <sz val="10"/>
        <rFont val="宋体"/>
        <charset val="134"/>
      </rPr>
      <t>区庆昆北滘镇南源路南源三街一巷</t>
    </r>
    <r>
      <rPr>
        <sz val="10"/>
        <rFont val="Times New Roman"/>
        <charset val="134"/>
      </rPr>
      <t>7</t>
    </r>
    <r>
      <rPr>
        <sz val="10"/>
        <rFont val="宋体"/>
        <charset val="134"/>
      </rPr>
      <t>号</t>
    </r>
    <r>
      <rPr>
        <sz val="10"/>
        <rFont val="Times New Roman"/>
        <charset val="134"/>
      </rPr>
      <t>11</t>
    </r>
    <r>
      <rPr>
        <sz val="10"/>
        <rFont val="宋体"/>
        <charset val="134"/>
      </rPr>
      <t>千瓦分布式光伏发电项目</t>
    </r>
  </si>
  <si>
    <t>苏敏英</t>
  </si>
  <si>
    <r>
      <rPr>
        <sz val="10"/>
        <rFont val="宋体"/>
        <charset val="134"/>
      </rPr>
      <t>苏敏英广东省佛山市顺德区大良驹荣路桂畔上东区环岛路</t>
    </r>
    <r>
      <rPr>
        <sz val="10"/>
        <rFont val="Times New Roman"/>
        <charset val="134"/>
      </rPr>
      <t>A11611.7</t>
    </r>
    <r>
      <rPr>
        <sz val="10"/>
        <rFont val="宋体"/>
        <charset val="134"/>
      </rPr>
      <t>千瓦分布式光伏发电项目</t>
    </r>
  </si>
  <si>
    <t>梁燕云</t>
  </si>
  <si>
    <r>
      <rPr>
        <sz val="10"/>
        <rFont val="宋体"/>
        <charset val="134"/>
      </rPr>
      <t>梁燕云广东省佛山市顺德区容桂东堤二路</t>
    </r>
    <r>
      <rPr>
        <sz val="10"/>
        <rFont val="Times New Roman"/>
        <charset val="134"/>
      </rPr>
      <t>1</t>
    </r>
    <r>
      <rPr>
        <sz val="10"/>
        <rFont val="宋体"/>
        <charset val="134"/>
      </rPr>
      <t>号东逸湾六期三街</t>
    </r>
    <r>
      <rPr>
        <sz val="10"/>
        <rFont val="Times New Roman"/>
        <charset val="134"/>
      </rPr>
      <t>32</t>
    </r>
    <r>
      <rPr>
        <sz val="10"/>
        <rFont val="宋体"/>
        <charset val="134"/>
      </rPr>
      <t>号</t>
    </r>
    <r>
      <rPr>
        <sz val="10"/>
        <rFont val="Times New Roman"/>
        <charset val="134"/>
      </rPr>
      <t>18</t>
    </r>
    <r>
      <rPr>
        <sz val="10"/>
        <rFont val="宋体"/>
        <charset val="134"/>
      </rPr>
      <t>千瓦分布式光伏发电项目</t>
    </r>
  </si>
  <si>
    <t>罗剑戎</t>
  </si>
  <si>
    <r>
      <rPr>
        <sz val="10"/>
        <rFont val="宋体"/>
        <charset val="134"/>
      </rPr>
      <t>罗剑戎佛山市顺德区勒流街道众涌村委会良南新街</t>
    </r>
    <r>
      <rPr>
        <sz val="10"/>
        <rFont val="Times New Roman"/>
        <charset val="134"/>
      </rPr>
      <t>2</t>
    </r>
    <r>
      <rPr>
        <sz val="10"/>
        <rFont val="宋体"/>
        <charset val="134"/>
      </rPr>
      <t>号</t>
    </r>
    <r>
      <rPr>
        <sz val="10"/>
        <rFont val="Times New Roman"/>
        <charset val="134"/>
      </rPr>
      <t>10.56</t>
    </r>
    <r>
      <rPr>
        <sz val="10"/>
        <rFont val="宋体"/>
        <charset val="134"/>
      </rPr>
      <t>千瓦分布式光伏发电项目</t>
    </r>
  </si>
  <si>
    <t>广东泰林电力工程有限公司</t>
  </si>
  <si>
    <r>
      <rPr>
        <sz val="10"/>
        <rFont val="宋体"/>
        <charset val="134"/>
      </rPr>
      <t>广东泰林电力工程有限公司佛山市顺德区伦教永丰村委会永丰工业区北路</t>
    </r>
    <r>
      <rPr>
        <sz val="10"/>
        <rFont val="Times New Roman"/>
        <charset val="134"/>
      </rPr>
      <t>48</t>
    </r>
    <r>
      <rPr>
        <sz val="10"/>
        <rFont val="宋体"/>
        <charset val="134"/>
      </rPr>
      <t>号</t>
    </r>
    <r>
      <rPr>
        <sz val="10"/>
        <rFont val="Times New Roman"/>
        <charset val="134"/>
      </rPr>
      <t>20</t>
    </r>
    <r>
      <rPr>
        <sz val="10"/>
        <rFont val="宋体"/>
        <charset val="134"/>
      </rPr>
      <t>千瓦分布式光伏发电项目</t>
    </r>
  </si>
  <si>
    <t>郭荣光</t>
  </si>
  <si>
    <r>
      <rPr>
        <sz val="10"/>
        <rFont val="宋体"/>
        <charset val="134"/>
      </rPr>
      <t>郭荣光龙江镇集北村委会北埠一街二巷</t>
    </r>
    <r>
      <rPr>
        <sz val="10"/>
        <rFont val="Times New Roman"/>
        <charset val="134"/>
      </rPr>
      <t>7</t>
    </r>
    <r>
      <rPr>
        <sz val="10"/>
        <rFont val="宋体"/>
        <charset val="134"/>
      </rPr>
      <t>号</t>
    </r>
    <r>
      <rPr>
        <sz val="10"/>
        <rFont val="Times New Roman"/>
        <charset val="134"/>
      </rPr>
      <t>5.46</t>
    </r>
    <r>
      <rPr>
        <sz val="10"/>
        <rFont val="宋体"/>
        <charset val="134"/>
      </rPr>
      <t>千瓦分布式光伏发电项目</t>
    </r>
  </si>
  <si>
    <t>陈仲文</t>
  </si>
  <si>
    <r>
      <rPr>
        <sz val="10"/>
        <rFont val="宋体"/>
        <charset val="134"/>
      </rPr>
      <t>陈仲文佛山市顺德区大良南霞上街</t>
    </r>
    <r>
      <rPr>
        <sz val="10"/>
        <rFont val="Times New Roman"/>
        <charset val="134"/>
      </rPr>
      <t>11</t>
    </r>
    <r>
      <rPr>
        <sz val="10"/>
        <rFont val="宋体"/>
        <charset val="134"/>
      </rPr>
      <t>巷</t>
    </r>
    <r>
      <rPr>
        <sz val="10"/>
        <rFont val="Times New Roman"/>
        <charset val="134"/>
      </rPr>
      <t>16.81</t>
    </r>
    <r>
      <rPr>
        <sz val="10"/>
        <rFont val="宋体"/>
        <charset val="134"/>
      </rPr>
      <t>千瓦分布式光伏发电项目</t>
    </r>
  </si>
  <si>
    <t>何国韶</t>
  </si>
  <si>
    <r>
      <rPr>
        <sz val="10"/>
        <rFont val="宋体"/>
        <charset val="134"/>
      </rPr>
      <t>何国韶佛山市顺德区杏坛镇西北村委会西岸大路聚龙横四巷</t>
    </r>
    <r>
      <rPr>
        <sz val="10"/>
        <rFont val="Times New Roman"/>
        <charset val="134"/>
      </rPr>
      <t>2</t>
    </r>
    <r>
      <rPr>
        <sz val="10"/>
        <rFont val="宋体"/>
        <charset val="134"/>
      </rPr>
      <t>号</t>
    </r>
    <r>
      <rPr>
        <sz val="10"/>
        <rFont val="Times New Roman"/>
        <charset val="134"/>
      </rPr>
      <t>14.995</t>
    </r>
    <r>
      <rPr>
        <sz val="10"/>
        <rFont val="宋体"/>
        <charset val="134"/>
      </rPr>
      <t>千瓦分布式光伏发电项目</t>
    </r>
  </si>
  <si>
    <t>吴教堂</t>
  </si>
  <si>
    <r>
      <rPr>
        <sz val="10"/>
        <rFont val="宋体"/>
        <charset val="134"/>
      </rPr>
      <t>吴教堂广东省佛山市顺德区杏坛镇新联村委会合和巷</t>
    </r>
    <r>
      <rPr>
        <sz val="10"/>
        <rFont val="Times New Roman"/>
        <charset val="134"/>
      </rPr>
      <t>1</t>
    </r>
    <r>
      <rPr>
        <sz val="10"/>
        <rFont val="宋体"/>
        <charset val="134"/>
      </rPr>
      <t>号</t>
    </r>
    <r>
      <rPr>
        <sz val="10"/>
        <rFont val="Times New Roman"/>
        <charset val="134"/>
      </rPr>
      <t>15.105</t>
    </r>
    <r>
      <rPr>
        <sz val="10"/>
        <rFont val="宋体"/>
        <charset val="134"/>
      </rPr>
      <t>千瓦分布式光伏发电项目</t>
    </r>
  </si>
  <si>
    <t>麦健林</t>
  </si>
  <si>
    <r>
      <rPr>
        <sz val="10"/>
        <rFont val="宋体"/>
        <charset val="134"/>
      </rPr>
      <t>麦健林佛山市顺德区杏坛镇新联居委会蒲北路</t>
    </r>
    <r>
      <rPr>
        <sz val="10"/>
        <rFont val="Times New Roman"/>
        <charset val="134"/>
      </rPr>
      <t>66</t>
    </r>
    <r>
      <rPr>
        <sz val="10"/>
        <rFont val="宋体"/>
        <charset val="134"/>
      </rPr>
      <t>号</t>
    </r>
    <r>
      <rPr>
        <sz val="10"/>
        <rFont val="Times New Roman"/>
        <charset val="134"/>
      </rPr>
      <t>5.13</t>
    </r>
    <r>
      <rPr>
        <sz val="10"/>
        <rFont val="宋体"/>
        <charset val="134"/>
      </rPr>
      <t>千瓦分布式光伏发电项目</t>
    </r>
  </si>
  <si>
    <t>杨永强</t>
  </si>
  <si>
    <r>
      <rPr>
        <sz val="10"/>
        <rFont val="宋体"/>
        <charset val="134"/>
      </rPr>
      <t>杨永强佛山市顺德区杏坛镇龙潭村齐龙路东巷</t>
    </r>
    <r>
      <rPr>
        <sz val="10"/>
        <rFont val="Times New Roman"/>
        <charset val="134"/>
      </rPr>
      <t>3</t>
    </r>
    <r>
      <rPr>
        <sz val="10"/>
        <rFont val="宋体"/>
        <charset val="134"/>
      </rPr>
      <t>号</t>
    </r>
    <r>
      <rPr>
        <sz val="10"/>
        <rFont val="Times New Roman"/>
        <charset val="134"/>
      </rPr>
      <t>B8.6</t>
    </r>
    <r>
      <rPr>
        <sz val="10"/>
        <rFont val="宋体"/>
        <charset val="134"/>
      </rPr>
      <t>千瓦分布式光伏发电项目</t>
    </r>
  </si>
  <si>
    <t>麦贱祥</t>
  </si>
  <si>
    <r>
      <rPr>
        <sz val="10"/>
        <rFont val="宋体"/>
        <charset val="134"/>
      </rPr>
      <t>麦贱祥佛山市顺德区杏坛镇麦村村委会兴隆街</t>
    </r>
    <r>
      <rPr>
        <sz val="10"/>
        <rFont val="Times New Roman"/>
        <charset val="134"/>
      </rPr>
      <t>7</t>
    </r>
    <r>
      <rPr>
        <sz val="10"/>
        <rFont val="宋体"/>
        <charset val="134"/>
      </rPr>
      <t>号</t>
    </r>
    <r>
      <rPr>
        <sz val="10"/>
        <rFont val="Times New Roman"/>
        <charset val="134"/>
      </rPr>
      <t>15.39</t>
    </r>
    <r>
      <rPr>
        <sz val="10"/>
        <rFont val="宋体"/>
        <charset val="134"/>
      </rPr>
      <t>千瓦分布式光伏发电项目</t>
    </r>
  </si>
  <si>
    <t>孔凡成</t>
  </si>
  <si>
    <r>
      <rPr>
        <sz val="10"/>
        <rFont val="宋体"/>
        <charset val="134"/>
      </rPr>
      <t>孔凡成佛山市顺德区勒流街道上涌村委会世显东一巷</t>
    </r>
    <r>
      <rPr>
        <sz val="10"/>
        <rFont val="Times New Roman"/>
        <charset val="134"/>
      </rPr>
      <t>14</t>
    </r>
    <r>
      <rPr>
        <sz val="10"/>
        <rFont val="宋体"/>
        <charset val="134"/>
      </rPr>
      <t>号</t>
    </r>
    <r>
      <rPr>
        <sz val="10"/>
        <rFont val="Times New Roman"/>
        <charset val="134"/>
      </rPr>
      <t>20.16</t>
    </r>
    <r>
      <rPr>
        <sz val="10"/>
        <rFont val="宋体"/>
        <charset val="134"/>
      </rPr>
      <t>千瓦分布式光伏发电项目</t>
    </r>
  </si>
  <si>
    <t>甘沛良</t>
  </si>
  <si>
    <r>
      <rPr>
        <sz val="10"/>
        <rFont val="宋体"/>
        <charset val="134"/>
      </rPr>
      <t>甘沛良佛山市顺德区陈村镇大都村委会东便聚福一巷</t>
    </r>
    <r>
      <rPr>
        <sz val="10"/>
        <rFont val="Times New Roman"/>
        <charset val="134"/>
      </rPr>
      <t>1</t>
    </r>
    <r>
      <rPr>
        <sz val="10"/>
        <rFont val="宋体"/>
        <charset val="134"/>
      </rPr>
      <t>号</t>
    </r>
    <r>
      <rPr>
        <sz val="10"/>
        <rFont val="Times New Roman"/>
        <charset val="134"/>
      </rPr>
      <t>11</t>
    </r>
    <r>
      <rPr>
        <sz val="10"/>
        <rFont val="宋体"/>
        <charset val="134"/>
      </rPr>
      <t>千瓦分布式光伏发电项目</t>
    </r>
  </si>
  <si>
    <t>佛山市顺德区森达工程有限公司龙江分公司</t>
  </si>
  <si>
    <r>
      <rPr>
        <sz val="10"/>
        <rFont val="宋体"/>
        <charset val="134"/>
      </rPr>
      <t>佛山市顺德区森达工程有限公司龙江分公司</t>
    </r>
    <r>
      <rPr>
        <sz val="10"/>
        <rFont val="Times New Roman"/>
        <charset val="134"/>
      </rPr>
      <t>40</t>
    </r>
    <r>
      <rPr>
        <sz val="10"/>
        <rFont val="宋体"/>
        <charset val="134"/>
      </rPr>
      <t>千瓦分布式光伏发电项目</t>
    </r>
  </si>
  <si>
    <t>张建华</t>
  </si>
  <si>
    <r>
      <rPr>
        <sz val="10"/>
        <rFont val="宋体"/>
        <charset val="134"/>
      </rPr>
      <t>张建华龙江镇旺岗村委会联龙路和兴街</t>
    </r>
    <r>
      <rPr>
        <sz val="10"/>
        <rFont val="Times New Roman"/>
        <charset val="134"/>
      </rPr>
      <t>10</t>
    </r>
    <r>
      <rPr>
        <sz val="10"/>
        <rFont val="宋体"/>
        <charset val="134"/>
      </rPr>
      <t>号</t>
    </r>
    <r>
      <rPr>
        <sz val="10"/>
        <rFont val="Times New Roman"/>
        <charset val="134"/>
      </rPr>
      <t>16.5</t>
    </r>
    <r>
      <rPr>
        <sz val="10"/>
        <rFont val="宋体"/>
        <charset val="134"/>
      </rPr>
      <t>千瓦分布式光伏发电项目</t>
    </r>
  </si>
  <si>
    <t>张玉兴</t>
  </si>
  <si>
    <r>
      <rPr>
        <sz val="10"/>
        <rFont val="宋体"/>
        <charset val="134"/>
      </rPr>
      <t>张玉兴龙江镇陈涌社区居民委员会汇龙路</t>
    </r>
    <r>
      <rPr>
        <sz val="10"/>
        <rFont val="Times New Roman"/>
        <charset val="134"/>
      </rPr>
      <t>19</t>
    </r>
    <r>
      <rPr>
        <sz val="10"/>
        <rFont val="宋体"/>
        <charset val="134"/>
      </rPr>
      <t>号新龙豪庭</t>
    </r>
    <r>
      <rPr>
        <sz val="10"/>
        <rFont val="Times New Roman"/>
        <charset val="134"/>
      </rPr>
      <t>1</t>
    </r>
    <r>
      <rPr>
        <sz val="10"/>
        <rFont val="宋体"/>
        <charset val="134"/>
      </rPr>
      <t>座</t>
    </r>
    <r>
      <rPr>
        <sz val="10"/>
        <rFont val="Times New Roman"/>
        <charset val="134"/>
      </rPr>
      <t>201  20.7</t>
    </r>
    <r>
      <rPr>
        <sz val="10"/>
        <rFont val="宋体"/>
        <charset val="134"/>
      </rPr>
      <t>千瓦分布式光伏发电项目</t>
    </r>
  </si>
  <si>
    <t>肖健</t>
  </si>
  <si>
    <r>
      <rPr>
        <sz val="10"/>
        <rFont val="宋体"/>
        <charset val="134"/>
      </rPr>
      <t>肖健佛山市顺德区北滘碧桂园西苑蓝天花语二街</t>
    </r>
    <r>
      <rPr>
        <sz val="10"/>
        <rFont val="Times New Roman"/>
        <charset val="134"/>
      </rPr>
      <t>19</t>
    </r>
    <r>
      <rPr>
        <sz val="10"/>
        <rFont val="宋体"/>
        <charset val="134"/>
      </rPr>
      <t>号</t>
    </r>
    <r>
      <rPr>
        <sz val="10"/>
        <rFont val="Times New Roman"/>
        <charset val="134"/>
      </rPr>
      <t>4</t>
    </r>
    <r>
      <rPr>
        <sz val="10"/>
        <rFont val="宋体"/>
        <charset val="134"/>
      </rPr>
      <t>千瓦分布式光伏发电项目</t>
    </r>
  </si>
  <si>
    <t>李国能</t>
  </si>
  <si>
    <r>
      <rPr>
        <sz val="10"/>
        <rFont val="宋体"/>
        <charset val="134"/>
      </rPr>
      <t>李国能龙江镇陈涌社区居民委员会汇龙路</t>
    </r>
    <r>
      <rPr>
        <sz val="10"/>
        <rFont val="Times New Roman"/>
        <charset val="134"/>
      </rPr>
      <t>36</t>
    </r>
    <r>
      <rPr>
        <sz val="10"/>
        <rFont val="宋体"/>
        <charset val="134"/>
      </rPr>
      <t>号新龙豪庭</t>
    </r>
    <r>
      <rPr>
        <sz val="10"/>
        <rFont val="Times New Roman"/>
        <charset val="134"/>
      </rPr>
      <t>12</t>
    </r>
    <r>
      <rPr>
        <sz val="10"/>
        <rFont val="宋体"/>
        <charset val="134"/>
      </rPr>
      <t>座</t>
    </r>
    <r>
      <rPr>
        <sz val="10"/>
        <rFont val="Times New Roman"/>
        <charset val="134"/>
      </rPr>
      <t>10214</t>
    </r>
    <r>
      <rPr>
        <sz val="10"/>
        <rFont val="宋体"/>
        <charset val="134"/>
      </rPr>
      <t>千瓦分布式光伏发电项目</t>
    </r>
  </si>
  <si>
    <t>冯国明</t>
  </si>
  <si>
    <r>
      <rPr>
        <sz val="10"/>
        <rFont val="宋体"/>
        <charset val="134"/>
      </rPr>
      <t>冯国明广东省佛山市顺德区乐从镇大墩村庙后一街六巷</t>
    </r>
    <r>
      <rPr>
        <sz val="10"/>
        <rFont val="Times New Roman"/>
        <charset val="134"/>
      </rPr>
      <t>3</t>
    </r>
    <r>
      <rPr>
        <sz val="10"/>
        <rFont val="宋体"/>
        <charset val="134"/>
      </rPr>
      <t>号</t>
    </r>
    <r>
      <rPr>
        <sz val="10"/>
        <rFont val="Times New Roman"/>
        <charset val="134"/>
      </rPr>
      <t>14.03</t>
    </r>
    <r>
      <rPr>
        <sz val="10"/>
        <rFont val="宋体"/>
        <charset val="134"/>
      </rPr>
      <t>千瓦分布式光伏发电项目</t>
    </r>
  </si>
  <si>
    <t>胡正贤</t>
  </si>
  <si>
    <r>
      <rPr>
        <sz val="10"/>
        <rFont val="宋体"/>
        <charset val="134"/>
      </rPr>
      <t>胡正贤顺德区大良街道金桂西园茶园南街十巷</t>
    </r>
    <r>
      <rPr>
        <sz val="10"/>
        <rFont val="Times New Roman"/>
        <charset val="134"/>
      </rPr>
      <t>801</t>
    </r>
    <r>
      <rPr>
        <sz val="10"/>
        <rFont val="宋体"/>
        <charset val="134"/>
      </rPr>
      <t>号</t>
    </r>
    <r>
      <rPr>
        <sz val="10"/>
        <rFont val="Times New Roman"/>
        <charset val="134"/>
      </rPr>
      <t>9</t>
    </r>
    <r>
      <rPr>
        <sz val="10"/>
        <rFont val="宋体"/>
        <charset val="134"/>
      </rPr>
      <t>千瓦分布式光伏发电项目</t>
    </r>
  </si>
  <si>
    <t>吕宙强</t>
  </si>
  <si>
    <r>
      <rPr>
        <sz val="10"/>
        <rFont val="宋体"/>
        <charset val="134"/>
      </rPr>
      <t>吕宙强佛山市顺德区勒流街道裕源村清源第一住宅区</t>
    </r>
    <r>
      <rPr>
        <sz val="10"/>
        <rFont val="Times New Roman"/>
        <charset val="134"/>
      </rPr>
      <t>35</t>
    </r>
    <r>
      <rPr>
        <sz val="10"/>
        <rFont val="宋体"/>
        <charset val="134"/>
      </rPr>
      <t>号</t>
    </r>
    <r>
      <rPr>
        <sz val="10"/>
        <rFont val="Times New Roman"/>
        <charset val="134"/>
      </rPr>
      <t>10.44</t>
    </r>
    <r>
      <rPr>
        <sz val="10"/>
        <rFont val="宋体"/>
        <charset val="134"/>
      </rPr>
      <t>千瓦分布式光伏发电项目</t>
    </r>
  </si>
  <si>
    <t>吴广怡</t>
  </si>
  <si>
    <r>
      <rPr>
        <sz val="10"/>
        <rFont val="宋体"/>
        <charset val="134"/>
      </rPr>
      <t>吴广怡佛山市顺德区勒流街道江义村委会东西一巷</t>
    </r>
    <r>
      <rPr>
        <sz val="10"/>
        <rFont val="Times New Roman"/>
        <charset val="134"/>
      </rPr>
      <t>1</t>
    </r>
    <r>
      <rPr>
        <sz val="10"/>
        <rFont val="宋体"/>
        <charset val="134"/>
      </rPr>
      <t>号</t>
    </r>
    <r>
      <rPr>
        <sz val="10"/>
        <rFont val="Times New Roman"/>
        <charset val="134"/>
      </rPr>
      <t>6.84</t>
    </r>
    <r>
      <rPr>
        <sz val="10"/>
        <rFont val="宋体"/>
        <charset val="134"/>
      </rPr>
      <t>千瓦分布式光伏发电项目</t>
    </r>
  </si>
  <si>
    <t>梁顺好</t>
  </si>
  <si>
    <r>
      <rPr>
        <sz val="10"/>
        <rFont val="宋体"/>
        <charset val="134"/>
      </rPr>
      <t>梁顺好佛山市顺德区勒流街道黄连居委会升平北横巷</t>
    </r>
    <r>
      <rPr>
        <sz val="10"/>
        <rFont val="Times New Roman"/>
        <charset val="134"/>
      </rPr>
      <t>2</t>
    </r>
    <r>
      <rPr>
        <sz val="10"/>
        <rFont val="宋体"/>
        <charset val="134"/>
      </rPr>
      <t>号</t>
    </r>
    <r>
      <rPr>
        <sz val="10"/>
        <rFont val="Times New Roman"/>
        <charset val="134"/>
      </rPr>
      <t>3.99</t>
    </r>
    <r>
      <rPr>
        <sz val="10"/>
        <rFont val="宋体"/>
        <charset val="134"/>
      </rPr>
      <t>千瓦分布式光伏发电项目</t>
    </r>
  </si>
  <si>
    <t>吴耀民</t>
  </si>
  <si>
    <r>
      <rPr>
        <sz val="10"/>
        <rFont val="宋体"/>
        <charset val="134"/>
      </rPr>
      <t>吴耀民佛山市顺德区勒流街道江义村委会北窗公直街</t>
    </r>
    <r>
      <rPr>
        <sz val="10"/>
        <rFont val="Times New Roman"/>
        <charset val="134"/>
      </rPr>
      <t>11</t>
    </r>
    <r>
      <rPr>
        <sz val="10"/>
        <rFont val="宋体"/>
        <charset val="134"/>
      </rPr>
      <t>号</t>
    </r>
    <r>
      <rPr>
        <sz val="10"/>
        <rFont val="Times New Roman"/>
        <charset val="134"/>
      </rPr>
      <t>6.84</t>
    </r>
    <r>
      <rPr>
        <sz val="10"/>
        <rFont val="宋体"/>
        <charset val="134"/>
      </rPr>
      <t>千瓦分布式光伏发电项目</t>
    </r>
  </si>
  <si>
    <t>叶裕和</t>
  </si>
  <si>
    <r>
      <rPr>
        <sz val="10"/>
        <rFont val="宋体"/>
        <charset val="134"/>
      </rPr>
      <t>叶裕和佛山市顺德区勒流街道勒流居委会银塘二路</t>
    </r>
    <r>
      <rPr>
        <sz val="10"/>
        <rFont val="Times New Roman"/>
        <charset val="134"/>
      </rPr>
      <t>26</t>
    </r>
    <r>
      <rPr>
        <sz val="10"/>
        <rFont val="宋体"/>
        <charset val="134"/>
      </rPr>
      <t>号</t>
    </r>
    <r>
      <rPr>
        <sz val="10"/>
        <rFont val="Times New Roman"/>
        <charset val="134"/>
      </rPr>
      <t>13.68</t>
    </r>
    <r>
      <rPr>
        <sz val="10"/>
        <rFont val="宋体"/>
        <charset val="134"/>
      </rPr>
      <t>千瓦分布式光伏发电项目</t>
    </r>
  </si>
  <si>
    <t>屈满洪</t>
  </si>
  <si>
    <r>
      <rPr>
        <sz val="10"/>
        <rFont val="宋体"/>
        <charset val="134"/>
      </rPr>
      <t>屈满洪佛山市顺德区杏坛镇逢简村委会嘉厚街安居一巷</t>
    </r>
    <r>
      <rPr>
        <sz val="10"/>
        <rFont val="Times New Roman"/>
        <charset val="134"/>
      </rPr>
      <t>1</t>
    </r>
    <r>
      <rPr>
        <sz val="10"/>
        <rFont val="宋体"/>
        <charset val="134"/>
      </rPr>
      <t>号</t>
    </r>
    <r>
      <rPr>
        <sz val="10"/>
        <rFont val="Times New Roman"/>
        <charset val="134"/>
      </rPr>
      <t>10.26</t>
    </r>
    <r>
      <rPr>
        <sz val="10"/>
        <rFont val="宋体"/>
        <charset val="134"/>
      </rPr>
      <t>千瓦分布式光伏发电项目</t>
    </r>
  </si>
  <si>
    <t>杜兆峰</t>
  </si>
  <si>
    <r>
      <rPr>
        <sz val="10"/>
        <rFont val="宋体"/>
        <charset val="134"/>
      </rPr>
      <t>杜兆峰佛山市顺德区伦教街道办事处三洲社区居民委员会乌洲路拱寅街长阜里</t>
    </r>
    <r>
      <rPr>
        <sz val="10"/>
        <rFont val="Times New Roman"/>
        <charset val="134"/>
      </rPr>
      <t>3A</t>
    </r>
    <r>
      <rPr>
        <sz val="10"/>
        <rFont val="宋体"/>
        <charset val="134"/>
      </rPr>
      <t>号</t>
    </r>
    <r>
      <rPr>
        <sz val="10"/>
        <rFont val="Times New Roman"/>
        <charset val="134"/>
      </rPr>
      <t>13.965</t>
    </r>
    <r>
      <rPr>
        <sz val="10"/>
        <rFont val="宋体"/>
        <charset val="134"/>
      </rPr>
      <t>千瓦分布式光伏发电项目</t>
    </r>
  </si>
  <si>
    <t>赖湛芳</t>
  </si>
  <si>
    <r>
      <rPr>
        <sz val="10"/>
        <rFont val="宋体"/>
        <charset val="134"/>
      </rPr>
      <t>赖湛芳龙江镇仙塘村委会碧桂新村</t>
    </r>
    <r>
      <rPr>
        <sz val="10"/>
        <rFont val="Times New Roman"/>
        <charset val="134"/>
      </rPr>
      <t>90</t>
    </r>
    <r>
      <rPr>
        <sz val="10"/>
        <rFont val="宋体"/>
        <charset val="134"/>
      </rPr>
      <t>号</t>
    </r>
    <r>
      <rPr>
        <sz val="10"/>
        <rFont val="Times New Roman"/>
        <charset val="134"/>
      </rPr>
      <t>16.53</t>
    </r>
    <r>
      <rPr>
        <sz val="10"/>
        <rFont val="宋体"/>
        <charset val="134"/>
      </rPr>
      <t>千瓦分布式光伏发电项目</t>
    </r>
  </si>
  <si>
    <t>潘财朝</t>
  </si>
  <si>
    <r>
      <rPr>
        <sz val="10"/>
        <rFont val="宋体"/>
        <charset val="134"/>
      </rPr>
      <t>潘财朝佛山市顺德区勒流街道冲鹤村委会聚澳巷</t>
    </r>
    <r>
      <rPr>
        <sz val="10"/>
        <rFont val="Times New Roman"/>
        <charset val="134"/>
      </rPr>
      <t>8</t>
    </r>
    <r>
      <rPr>
        <sz val="10"/>
        <rFont val="宋体"/>
        <charset val="134"/>
      </rPr>
      <t>号</t>
    </r>
    <r>
      <rPr>
        <sz val="10"/>
        <rFont val="Times New Roman"/>
        <charset val="134"/>
      </rPr>
      <t>5.13</t>
    </r>
    <r>
      <rPr>
        <sz val="10"/>
        <rFont val="宋体"/>
        <charset val="134"/>
      </rPr>
      <t>千瓦分布式光伏发电项目</t>
    </r>
  </si>
  <si>
    <t>伍钊和</t>
  </si>
  <si>
    <r>
      <rPr>
        <sz val="10"/>
        <rFont val="宋体"/>
        <charset val="134"/>
      </rPr>
      <t>伍钊和佛山市顺德区勒流街道勒流居委会沙涌大街三巷</t>
    </r>
    <r>
      <rPr>
        <sz val="10"/>
        <rFont val="Times New Roman"/>
        <charset val="134"/>
      </rPr>
      <t>9</t>
    </r>
    <r>
      <rPr>
        <sz val="10"/>
        <rFont val="宋体"/>
        <charset val="134"/>
      </rPr>
      <t>号</t>
    </r>
    <r>
      <rPr>
        <sz val="10"/>
        <rFont val="Times New Roman"/>
        <charset val="134"/>
      </rPr>
      <t>12.18</t>
    </r>
    <r>
      <rPr>
        <sz val="10"/>
        <rFont val="宋体"/>
        <charset val="134"/>
      </rPr>
      <t>千瓦分布式光伏发电项目</t>
    </r>
  </si>
  <si>
    <t>黄智栩</t>
  </si>
  <si>
    <r>
      <rPr>
        <sz val="10"/>
        <rFont val="宋体"/>
        <charset val="134"/>
      </rPr>
      <t>黄智栩佛山市顺德区伦教街道办事处荔村村委会荔南路冲口街</t>
    </r>
    <r>
      <rPr>
        <sz val="10"/>
        <rFont val="Times New Roman"/>
        <charset val="134"/>
      </rPr>
      <t>75</t>
    </r>
    <r>
      <rPr>
        <sz val="10"/>
        <rFont val="宋体"/>
        <charset val="134"/>
      </rPr>
      <t>号</t>
    </r>
    <r>
      <rPr>
        <sz val="10"/>
        <rFont val="Times New Roman"/>
        <charset val="134"/>
      </rPr>
      <t>5.7</t>
    </r>
    <r>
      <rPr>
        <sz val="10"/>
        <rFont val="宋体"/>
        <charset val="134"/>
      </rPr>
      <t>千瓦分布式光伏发电项目</t>
    </r>
  </si>
  <si>
    <t>杨培源</t>
  </si>
  <si>
    <r>
      <rPr>
        <sz val="10"/>
        <rFont val="宋体"/>
        <charset val="134"/>
      </rPr>
      <t>杨培源佛山市顺德区勒流街道大晚居委会兴文路五街</t>
    </r>
    <r>
      <rPr>
        <sz val="10"/>
        <rFont val="Times New Roman"/>
        <charset val="134"/>
      </rPr>
      <t>5</t>
    </r>
    <r>
      <rPr>
        <sz val="10"/>
        <rFont val="宋体"/>
        <charset val="134"/>
      </rPr>
      <t>号</t>
    </r>
    <r>
      <rPr>
        <sz val="10"/>
        <rFont val="Times New Roman"/>
        <charset val="134"/>
      </rPr>
      <t>8.7</t>
    </r>
    <r>
      <rPr>
        <sz val="10"/>
        <rFont val="宋体"/>
        <charset val="134"/>
      </rPr>
      <t>千瓦分布式光伏发电项目</t>
    </r>
  </si>
  <si>
    <t>梁新骚</t>
  </si>
  <si>
    <r>
      <rPr>
        <sz val="10"/>
        <rFont val="宋体"/>
        <charset val="134"/>
      </rPr>
      <t>梁新骚广东省佛山市顺德区大良祥兴北路永达巷</t>
    </r>
    <r>
      <rPr>
        <sz val="10"/>
        <rFont val="Times New Roman"/>
        <charset val="134"/>
      </rPr>
      <t>29</t>
    </r>
    <r>
      <rPr>
        <sz val="10"/>
        <rFont val="宋体"/>
        <charset val="134"/>
      </rPr>
      <t>号</t>
    </r>
    <r>
      <rPr>
        <sz val="10"/>
        <rFont val="Times New Roman"/>
        <charset val="134"/>
      </rPr>
      <t>6.84</t>
    </r>
    <r>
      <rPr>
        <sz val="10"/>
        <rFont val="宋体"/>
        <charset val="134"/>
      </rPr>
      <t>千瓦分布式光伏发电项目</t>
    </r>
  </si>
  <si>
    <t>萧祖焜</t>
  </si>
  <si>
    <r>
      <rPr>
        <sz val="10"/>
        <rFont val="宋体"/>
        <charset val="134"/>
      </rPr>
      <t>萧祖焜广东省佛山市顺德区乐从镇乐从社区居民委员会美德新村十二巷</t>
    </r>
    <r>
      <rPr>
        <sz val="10"/>
        <rFont val="Times New Roman"/>
        <charset val="134"/>
      </rPr>
      <t>4</t>
    </r>
    <r>
      <rPr>
        <sz val="10"/>
        <rFont val="宋体"/>
        <charset val="134"/>
      </rPr>
      <t>号</t>
    </r>
    <r>
      <rPr>
        <sz val="10"/>
        <rFont val="Times New Roman"/>
        <charset val="134"/>
      </rPr>
      <t>10.15</t>
    </r>
    <r>
      <rPr>
        <sz val="10"/>
        <rFont val="宋体"/>
        <charset val="134"/>
      </rPr>
      <t>千瓦分布式光伏发电项目</t>
    </r>
  </si>
  <si>
    <t>伍安成</t>
  </si>
  <si>
    <r>
      <rPr>
        <sz val="10"/>
        <rFont val="宋体"/>
        <charset val="134"/>
      </rPr>
      <t>伍安成广东省佛山市顺德区乐从镇水藤藤乐村一巷</t>
    </r>
    <r>
      <rPr>
        <sz val="10"/>
        <rFont val="Times New Roman"/>
        <charset val="134"/>
      </rPr>
      <t>8</t>
    </r>
    <r>
      <rPr>
        <sz val="10"/>
        <rFont val="宋体"/>
        <charset val="134"/>
      </rPr>
      <t>号</t>
    </r>
    <r>
      <rPr>
        <sz val="10"/>
        <rFont val="Times New Roman"/>
        <charset val="134"/>
      </rPr>
      <t>9.86</t>
    </r>
    <r>
      <rPr>
        <sz val="10"/>
        <rFont val="宋体"/>
        <charset val="134"/>
      </rPr>
      <t>千瓦分布式光伏发电项目</t>
    </r>
  </si>
  <si>
    <t>何伟良</t>
  </si>
  <si>
    <r>
      <rPr>
        <sz val="10"/>
        <rFont val="宋体"/>
        <charset val="134"/>
      </rPr>
      <t>何伟良广东省佛山市顺德区乐从镇沙滘居委会南区南方坊五巷</t>
    </r>
    <r>
      <rPr>
        <sz val="10"/>
        <rFont val="Times New Roman"/>
        <charset val="134"/>
      </rPr>
      <t>1</t>
    </r>
    <r>
      <rPr>
        <sz val="10"/>
        <rFont val="宋体"/>
        <charset val="134"/>
      </rPr>
      <t>号</t>
    </r>
    <r>
      <rPr>
        <sz val="10"/>
        <rFont val="Times New Roman"/>
        <charset val="134"/>
      </rPr>
      <t>14.21</t>
    </r>
    <r>
      <rPr>
        <sz val="10"/>
        <rFont val="宋体"/>
        <charset val="134"/>
      </rPr>
      <t>千瓦分布式光伏发电项目</t>
    </r>
  </si>
  <si>
    <t>周巨波</t>
  </si>
  <si>
    <r>
      <rPr>
        <sz val="10"/>
        <rFont val="宋体"/>
        <charset val="134"/>
      </rPr>
      <t>周巨波北滘镇北滘居委会双桥路</t>
    </r>
    <r>
      <rPr>
        <sz val="10"/>
        <rFont val="Times New Roman"/>
        <charset val="134"/>
      </rPr>
      <t>15</t>
    </r>
    <r>
      <rPr>
        <sz val="10"/>
        <rFont val="宋体"/>
        <charset val="134"/>
      </rPr>
      <t>号</t>
    </r>
    <r>
      <rPr>
        <sz val="10"/>
        <rFont val="Times New Roman"/>
        <charset val="134"/>
      </rPr>
      <t>10.44</t>
    </r>
    <r>
      <rPr>
        <sz val="10"/>
        <rFont val="宋体"/>
        <charset val="134"/>
      </rPr>
      <t>千瓦分布式光伏发电项目</t>
    </r>
  </si>
  <si>
    <t>关伯忠</t>
  </si>
  <si>
    <r>
      <rPr>
        <sz val="10"/>
        <rFont val="宋体"/>
        <charset val="134"/>
      </rPr>
      <t>关伯忠佛山市顺德区伦教街道办事处熹涌村委会同安路西</t>
    </r>
    <r>
      <rPr>
        <sz val="10"/>
        <rFont val="Times New Roman"/>
        <charset val="134"/>
      </rPr>
      <t>7</t>
    </r>
    <r>
      <rPr>
        <sz val="10"/>
        <rFont val="宋体"/>
        <charset val="134"/>
      </rPr>
      <t>号</t>
    </r>
    <r>
      <rPr>
        <sz val="10"/>
        <rFont val="Times New Roman"/>
        <charset val="134"/>
      </rPr>
      <t>5.8</t>
    </r>
    <r>
      <rPr>
        <sz val="10"/>
        <rFont val="宋体"/>
        <charset val="134"/>
      </rPr>
      <t>千瓦分布式光伏发电项目</t>
    </r>
  </si>
  <si>
    <t>刘斌强</t>
  </si>
  <si>
    <r>
      <rPr>
        <sz val="10"/>
        <rFont val="宋体"/>
        <charset val="134"/>
      </rPr>
      <t>刘斌强佛山市顺德区勒流街道江义村委会东壁大街</t>
    </r>
    <r>
      <rPr>
        <sz val="10"/>
        <rFont val="Times New Roman"/>
        <charset val="134"/>
      </rPr>
      <t>7</t>
    </r>
    <r>
      <rPr>
        <sz val="10"/>
        <rFont val="宋体"/>
        <charset val="134"/>
      </rPr>
      <t>号</t>
    </r>
    <r>
      <rPr>
        <sz val="10"/>
        <rFont val="Times New Roman"/>
        <charset val="134"/>
      </rPr>
      <t>10.73</t>
    </r>
    <r>
      <rPr>
        <sz val="10"/>
        <rFont val="宋体"/>
        <charset val="134"/>
      </rPr>
      <t>千瓦分布式光伏发电项目</t>
    </r>
  </si>
  <si>
    <t>赖万芳</t>
  </si>
  <si>
    <r>
      <rPr>
        <sz val="10"/>
        <rFont val="宋体"/>
        <charset val="134"/>
      </rPr>
      <t>赖万芳龙江镇仙塘村委会新涌二街</t>
    </r>
    <r>
      <rPr>
        <sz val="10"/>
        <rFont val="Times New Roman"/>
        <charset val="134"/>
      </rPr>
      <t>6</t>
    </r>
    <r>
      <rPr>
        <sz val="10"/>
        <rFont val="宋体"/>
        <charset val="134"/>
      </rPr>
      <t>号</t>
    </r>
    <r>
      <rPr>
        <sz val="10"/>
        <rFont val="Times New Roman"/>
        <charset val="134"/>
      </rPr>
      <t>10.15</t>
    </r>
    <r>
      <rPr>
        <sz val="10"/>
        <rFont val="宋体"/>
        <charset val="134"/>
      </rPr>
      <t>千瓦分布式光伏发电项目</t>
    </r>
  </si>
  <si>
    <t>陈铨康</t>
  </si>
  <si>
    <r>
      <rPr>
        <sz val="10"/>
        <rFont val="宋体"/>
        <charset val="134"/>
      </rPr>
      <t>陈铨康北滘镇北滘居委会济虹路</t>
    </r>
    <r>
      <rPr>
        <sz val="10"/>
        <rFont val="Times New Roman"/>
        <charset val="134"/>
      </rPr>
      <t>107</t>
    </r>
    <r>
      <rPr>
        <sz val="10"/>
        <rFont val="宋体"/>
        <charset val="134"/>
      </rPr>
      <t>号</t>
    </r>
    <r>
      <rPr>
        <sz val="10"/>
        <rFont val="Times New Roman"/>
        <charset val="134"/>
      </rPr>
      <t>7.13</t>
    </r>
    <r>
      <rPr>
        <sz val="10"/>
        <rFont val="宋体"/>
        <charset val="134"/>
      </rPr>
      <t>千瓦分布式光伏发电项目</t>
    </r>
  </si>
  <si>
    <t>李俊辉</t>
  </si>
  <si>
    <r>
      <rPr>
        <sz val="10"/>
        <rFont val="宋体"/>
        <charset val="134"/>
      </rPr>
      <t>李俊辉佛山市顺德区大良街道办事处新松社区居民委员会龙京路</t>
    </r>
    <r>
      <rPr>
        <sz val="10"/>
        <rFont val="Times New Roman"/>
        <charset val="134"/>
      </rPr>
      <t>10</t>
    </r>
    <r>
      <rPr>
        <sz val="10"/>
        <rFont val="宋体"/>
        <charset val="134"/>
      </rPr>
      <t>巷</t>
    </r>
    <r>
      <rPr>
        <sz val="10"/>
        <rFont val="Times New Roman"/>
        <charset val="134"/>
      </rPr>
      <t>1</t>
    </r>
    <r>
      <rPr>
        <sz val="10"/>
        <rFont val="宋体"/>
        <charset val="134"/>
      </rPr>
      <t>号</t>
    </r>
    <r>
      <rPr>
        <sz val="10"/>
        <rFont val="Times New Roman"/>
        <charset val="134"/>
      </rPr>
      <t>8.26</t>
    </r>
    <r>
      <rPr>
        <sz val="10"/>
        <rFont val="宋体"/>
        <charset val="134"/>
      </rPr>
      <t>千瓦分布式光伏发电项目</t>
    </r>
  </si>
  <si>
    <t>罗润民</t>
  </si>
  <si>
    <r>
      <rPr>
        <sz val="10"/>
        <rFont val="宋体"/>
        <charset val="134"/>
      </rPr>
      <t>罗润民佛山市顺德区勒流街道勒流居委会银城</t>
    </r>
    <r>
      <rPr>
        <sz val="10"/>
        <rFont val="Times New Roman"/>
        <charset val="134"/>
      </rPr>
      <t>26</t>
    </r>
    <r>
      <rPr>
        <sz val="10"/>
        <rFont val="宋体"/>
        <charset val="134"/>
      </rPr>
      <t>号</t>
    </r>
    <r>
      <rPr>
        <sz val="10"/>
        <rFont val="Times New Roman"/>
        <charset val="134"/>
      </rPr>
      <t>14.82</t>
    </r>
    <r>
      <rPr>
        <sz val="10"/>
        <rFont val="宋体"/>
        <charset val="134"/>
      </rPr>
      <t>千瓦分布式光伏发电项目</t>
    </r>
  </si>
  <si>
    <t>劳家成</t>
  </si>
  <si>
    <r>
      <rPr>
        <sz val="10"/>
        <rFont val="宋体"/>
        <charset val="134"/>
      </rPr>
      <t>劳家成广东省佛山市顺德区乐从镇劳村村委会高福福田四巷</t>
    </r>
    <r>
      <rPr>
        <sz val="10"/>
        <rFont val="Times New Roman"/>
        <charset val="134"/>
      </rPr>
      <t>5</t>
    </r>
    <r>
      <rPr>
        <sz val="10"/>
        <rFont val="宋体"/>
        <charset val="134"/>
      </rPr>
      <t>号</t>
    </r>
    <r>
      <rPr>
        <sz val="10"/>
        <rFont val="Times New Roman"/>
        <charset val="134"/>
      </rPr>
      <t>13.68</t>
    </r>
    <r>
      <rPr>
        <sz val="10"/>
        <rFont val="宋体"/>
        <charset val="134"/>
      </rPr>
      <t>千瓦分布式光伏发电项目</t>
    </r>
  </si>
  <si>
    <t>伍美红</t>
  </si>
  <si>
    <r>
      <rPr>
        <sz val="10"/>
        <rFont val="宋体"/>
        <charset val="134"/>
      </rPr>
      <t>伍美红佛山市顺德区勒流街道勒流居委会建设西六路</t>
    </r>
    <r>
      <rPr>
        <sz val="10"/>
        <rFont val="Times New Roman"/>
        <charset val="134"/>
      </rPr>
      <t>9</t>
    </r>
    <r>
      <rPr>
        <sz val="10"/>
        <rFont val="宋体"/>
        <charset val="134"/>
      </rPr>
      <t>号</t>
    </r>
    <r>
      <rPr>
        <sz val="10"/>
        <rFont val="Times New Roman"/>
        <charset val="134"/>
      </rPr>
      <t>5.7</t>
    </r>
    <r>
      <rPr>
        <sz val="10"/>
        <rFont val="宋体"/>
        <charset val="134"/>
      </rPr>
      <t>千瓦分布式光伏发电项目</t>
    </r>
  </si>
  <si>
    <t>黎笑玲</t>
  </si>
  <si>
    <r>
      <rPr>
        <sz val="10"/>
        <rFont val="宋体"/>
        <charset val="134"/>
      </rPr>
      <t>黎笑玲广东省佛山市顺德区乐从镇大罗村委会朝阳坊朝阳大街十六巷</t>
    </r>
    <r>
      <rPr>
        <sz val="10"/>
        <rFont val="Times New Roman"/>
        <charset val="134"/>
      </rPr>
      <t>4</t>
    </r>
    <r>
      <rPr>
        <sz val="10"/>
        <rFont val="宋体"/>
        <charset val="134"/>
      </rPr>
      <t>号</t>
    </r>
    <r>
      <rPr>
        <sz val="10"/>
        <rFont val="Times New Roman"/>
        <charset val="134"/>
      </rPr>
      <t>7.7</t>
    </r>
    <r>
      <rPr>
        <sz val="10"/>
        <rFont val="宋体"/>
        <charset val="134"/>
      </rPr>
      <t>千瓦分布式光伏发电项目</t>
    </r>
  </si>
  <si>
    <r>
      <rPr>
        <sz val="10"/>
        <rFont val="宋体"/>
        <charset val="134"/>
      </rPr>
      <t>伍美红佛山市顺德区勒流街道勒流居委会金龙路</t>
    </r>
    <r>
      <rPr>
        <sz val="10"/>
        <rFont val="Times New Roman"/>
        <charset val="134"/>
      </rPr>
      <t>12</t>
    </r>
    <r>
      <rPr>
        <sz val="10"/>
        <rFont val="宋体"/>
        <charset val="134"/>
      </rPr>
      <t>号</t>
    </r>
    <r>
      <rPr>
        <sz val="10"/>
        <rFont val="Times New Roman"/>
        <charset val="134"/>
      </rPr>
      <t>8.55</t>
    </r>
    <r>
      <rPr>
        <sz val="10"/>
        <rFont val="宋体"/>
        <charset val="134"/>
      </rPr>
      <t>千瓦分布式光伏发电项目</t>
    </r>
  </si>
  <si>
    <t>伍寿成</t>
  </si>
  <si>
    <r>
      <rPr>
        <sz val="10"/>
        <rFont val="宋体"/>
        <charset val="134"/>
      </rPr>
      <t>伍寿成龙江镇万安村委会良龙路兴龙北街三巷</t>
    </r>
    <r>
      <rPr>
        <sz val="10"/>
        <rFont val="Times New Roman"/>
        <charset val="134"/>
      </rPr>
      <t>2</t>
    </r>
    <r>
      <rPr>
        <sz val="10"/>
        <rFont val="宋体"/>
        <charset val="134"/>
      </rPr>
      <t>号</t>
    </r>
    <r>
      <rPr>
        <sz val="10"/>
        <rFont val="Times New Roman"/>
        <charset val="134"/>
      </rPr>
      <t>11.115</t>
    </r>
    <r>
      <rPr>
        <sz val="10"/>
        <rFont val="宋体"/>
        <charset val="134"/>
      </rPr>
      <t>千瓦分布式光伏发电项目</t>
    </r>
  </si>
  <si>
    <r>
      <rPr>
        <sz val="10"/>
        <rFont val="宋体"/>
        <charset val="134"/>
      </rPr>
      <t>刘朝晖广东省佛山市顺德区乐从镇社区居民委员会东平新城吉安道</t>
    </r>
    <r>
      <rPr>
        <sz val="10"/>
        <rFont val="Times New Roman"/>
        <charset val="134"/>
      </rPr>
      <t>2</t>
    </r>
    <r>
      <rPr>
        <sz val="10"/>
        <rFont val="宋体"/>
        <charset val="134"/>
      </rPr>
      <t>号依云水岸</t>
    </r>
    <r>
      <rPr>
        <sz val="10"/>
        <rFont val="Times New Roman"/>
        <charset val="134"/>
      </rPr>
      <t>2</t>
    </r>
    <r>
      <rPr>
        <sz val="10"/>
        <rFont val="宋体"/>
        <charset val="134"/>
      </rPr>
      <t>号楼</t>
    </r>
    <r>
      <rPr>
        <sz val="10"/>
        <rFont val="Times New Roman"/>
        <charset val="134"/>
      </rPr>
      <t>3</t>
    </r>
    <r>
      <rPr>
        <sz val="10"/>
        <rFont val="宋体"/>
        <charset val="134"/>
      </rPr>
      <t>栋</t>
    </r>
    <r>
      <rPr>
        <sz val="10"/>
        <rFont val="Times New Roman"/>
        <charset val="134"/>
      </rPr>
      <t>10.26</t>
    </r>
    <r>
      <rPr>
        <sz val="10"/>
        <rFont val="宋体"/>
        <charset val="134"/>
      </rPr>
      <t>千瓦分布式光伏发电项目</t>
    </r>
  </si>
  <si>
    <t>赖唐基</t>
  </si>
  <si>
    <r>
      <rPr>
        <sz val="10"/>
        <rFont val="宋体"/>
        <charset val="134"/>
      </rPr>
      <t>赖唐基龙江镇仙塘村委会环村西四巷</t>
    </r>
    <r>
      <rPr>
        <sz val="10"/>
        <rFont val="Times New Roman"/>
        <charset val="134"/>
      </rPr>
      <t>2</t>
    </r>
    <r>
      <rPr>
        <sz val="10"/>
        <rFont val="宋体"/>
        <charset val="134"/>
      </rPr>
      <t>号</t>
    </r>
    <r>
      <rPr>
        <sz val="10"/>
        <rFont val="Times New Roman"/>
        <charset val="134"/>
      </rPr>
      <t>6.27</t>
    </r>
    <r>
      <rPr>
        <sz val="10"/>
        <rFont val="宋体"/>
        <charset val="134"/>
      </rPr>
      <t>千瓦分布式光伏发电项目</t>
    </r>
  </si>
  <si>
    <t>赖发明</t>
  </si>
  <si>
    <r>
      <rPr>
        <sz val="10"/>
        <rFont val="宋体"/>
        <charset val="134"/>
      </rPr>
      <t>赖发明龙江镇仙塘村委会基尾街</t>
    </r>
    <r>
      <rPr>
        <sz val="10"/>
        <rFont val="Times New Roman"/>
        <charset val="134"/>
      </rPr>
      <t>25</t>
    </r>
    <r>
      <rPr>
        <sz val="10"/>
        <rFont val="宋体"/>
        <charset val="134"/>
      </rPr>
      <t>号</t>
    </r>
    <r>
      <rPr>
        <sz val="10"/>
        <rFont val="Times New Roman"/>
        <charset val="134"/>
      </rPr>
      <t>20.52</t>
    </r>
    <r>
      <rPr>
        <sz val="10"/>
        <rFont val="宋体"/>
        <charset val="134"/>
      </rPr>
      <t>千瓦分布式光伏发电项目</t>
    </r>
  </si>
  <si>
    <t>劳锦荣</t>
  </si>
  <si>
    <r>
      <rPr>
        <sz val="10"/>
        <rFont val="宋体"/>
        <charset val="134"/>
      </rPr>
      <t>劳锦荣广东省佛山市顺德区乐从镇劳村村委会石路大门后街一巷</t>
    </r>
    <r>
      <rPr>
        <sz val="10"/>
        <rFont val="Times New Roman"/>
        <charset val="134"/>
      </rPr>
      <t>18</t>
    </r>
    <r>
      <rPr>
        <sz val="10"/>
        <rFont val="宋体"/>
        <charset val="134"/>
      </rPr>
      <t>号</t>
    </r>
    <r>
      <rPr>
        <sz val="10"/>
        <rFont val="Times New Roman"/>
        <charset val="134"/>
      </rPr>
      <t>8.55</t>
    </r>
    <r>
      <rPr>
        <sz val="10"/>
        <rFont val="宋体"/>
        <charset val="134"/>
      </rPr>
      <t>千瓦分布式光伏发电项目</t>
    </r>
  </si>
  <si>
    <t>陈柏强</t>
  </si>
  <si>
    <r>
      <rPr>
        <sz val="10"/>
        <rFont val="宋体"/>
        <charset val="134"/>
      </rPr>
      <t>陈柏强广东省佛山市顺德区乐从镇新隆村委会新隆大道九巷</t>
    </r>
    <r>
      <rPr>
        <sz val="10"/>
        <rFont val="Times New Roman"/>
        <charset val="134"/>
      </rPr>
      <t>8</t>
    </r>
    <r>
      <rPr>
        <sz val="10"/>
        <rFont val="宋体"/>
        <charset val="134"/>
      </rPr>
      <t>号</t>
    </r>
    <r>
      <rPr>
        <sz val="10"/>
        <rFont val="Times New Roman"/>
        <charset val="134"/>
      </rPr>
      <t>13.97</t>
    </r>
    <r>
      <rPr>
        <sz val="10"/>
        <rFont val="宋体"/>
        <charset val="134"/>
      </rPr>
      <t>千瓦分布式光伏发电项目</t>
    </r>
  </si>
  <si>
    <t>黎杰祥</t>
  </si>
  <si>
    <r>
      <rPr>
        <sz val="10"/>
        <rFont val="宋体"/>
        <charset val="134"/>
      </rPr>
      <t>黎杰祥广东省佛山市顺德区乐从镇大罗村委会大罗大道顺景新村</t>
    </r>
    <r>
      <rPr>
        <sz val="10"/>
        <rFont val="Times New Roman"/>
        <charset val="134"/>
      </rPr>
      <t>6</t>
    </r>
    <r>
      <rPr>
        <sz val="10"/>
        <rFont val="宋体"/>
        <charset val="134"/>
      </rPr>
      <t>号</t>
    </r>
    <r>
      <rPr>
        <sz val="10"/>
        <rFont val="Times New Roman"/>
        <charset val="134"/>
      </rPr>
      <t>8.55</t>
    </r>
    <r>
      <rPr>
        <sz val="10"/>
        <rFont val="宋体"/>
        <charset val="134"/>
      </rPr>
      <t>千瓦分布式光伏发电项目</t>
    </r>
  </si>
  <si>
    <t>黄永康</t>
  </si>
  <si>
    <r>
      <rPr>
        <sz val="10"/>
        <rFont val="宋体"/>
        <charset val="134"/>
      </rPr>
      <t>黄永康佛山市顺德区勒流街道勒流居委会银圹二路</t>
    </r>
    <r>
      <rPr>
        <sz val="10"/>
        <rFont val="Times New Roman"/>
        <charset val="134"/>
      </rPr>
      <t>57</t>
    </r>
    <r>
      <rPr>
        <sz val="10"/>
        <rFont val="宋体"/>
        <charset val="134"/>
      </rPr>
      <t>号</t>
    </r>
    <r>
      <rPr>
        <sz val="10"/>
        <rFont val="Times New Roman"/>
        <charset val="134"/>
      </rPr>
      <t>10.26</t>
    </r>
    <r>
      <rPr>
        <sz val="10"/>
        <rFont val="宋体"/>
        <charset val="134"/>
      </rPr>
      <t>千瓦分布式光伏发电项目</t>
    </r>
  </si>
  <si>
    <t>何国坚</t>
  </si>
  <si>
    <r>
      <rPr>
        <sz val="10"/>
        <rFont val="宋体"/>
        <charset val="134"/>
      </rPr>
      <t>何国坚佛山市顺德区陈村镇大都村委会西小区联新二巷</t>
    </r>
    <r>
      <rPr>
        <sz val="10"/>
        <rFont val="Times New Roman"/>
        <charset val="134"/>
      </rPr>
      <t>4</t>
    </r>
    <r>
      <rPr>
        <sz val="10"/>
        <rFont val="宋体"/>
        <charset val="134"/>
      </rPr>
      <t>号</t>
    </r>
    <r>
      <rPr>
        <sz val="10"/>
        <rFont val="Times New Roman"/>
        <charset val="134"/>
      </rPr>
      <t>6.6</t>
    </r>
    <r>
      <rPr>
        <sz val="10"/>
        <rFont val="宋体"/>
        <charset val="134"/>
      </rPr>
      <t>千瓦分布式光伏发电项目</t>
    </r>
  </si>
  <si>
    <t>廖团芳</t>
  </si>
  <si>
    <r>
      <rPr>
        <sz val="10"/>
        <rFont val="宋体"/>
        <charset val="134"/>
      </rPr>
      <t>廖团芳佛山市顺德区勒流街道办事处勒流社区居民委员会银塘二路</t>
    </r>
    <r>
      <rPr>
        <sz val="10"/>
        <rFont val="Times New Roman"/>
        <charset val="134"/>
      </rPr>
      <t>21</t>
    </r>
    <r>
      <rPr>
        <sz val="10"/>
        <rFont val="宋体"/>
        <charset val="134"/>
      </rPr>
      <t>号</t>
    </r>
    <r>
      <rPr>
        <sz val="10"/>
        <rFont val="Times New Roman"/>
        <charset val="134"/>
      </rPr>
      <t>11.97</t>
    </r>
    <r>
      <rPr>
        <sz val="10"/>
        <rFont val="宋体"/>
        <charset val="134"/>
      </rPr>
      <t>千瓦分布式光伏发电项目</t>
    </r>
  </si>
  <si>
    <t>曹敬林</t>
  </si>
  <si>
    <r>
      <rPr>
        <sz val="10"/>
        <rFont val="宋体"/>
        <charset val="134"/>
      </rPr>
      <t>曹敬林佛山市顺德区伦教街道办事处熹涌村委会同安路东十一巷</t>
    </r>
    <r>
      <rPr>
        <sz val="10"/>
        <rFont val="Times New Roman"/>
        <charset val="134"/>
      </rPr>
      <t>11</t>
    </r>
    <r>
      <rPr>
        <sz val="10"/>
        <rFont val="宋体"/>
        <charset val="134"/>
      </rPr>
      <t>号</t>
    </r>
    <r>
      <rPr>
        <sz val="10"/>
        <rFont val="Times New Roman"/>
        <charset val="134"/>
      </rPr>
      <t>4.275</t>
    </r>
    <r>
      <rPr>
        <sz val="10"/>
        <rFont val="宋体"/>
        <charset val="134"/>
      </rPr>
      <t>千瓦分布式光伏发电项目</t>
    </r>
  </si>
  <si>
    <t>梁煌汉</t>
  </si>
  <si>
    <r>
      <rPr>
        <sz val="10"/>
        <rFont val="宋体"/>
        <charset val="134"/>
      </rPr>
      <t>梁煌汉佛山市顺德区伦教街道办事处东宁住宅区宁进路西六巷</t>
    </r>
    <r>
      <rPr>
        <sz val="10"/>
        <rFont val="Times New Roman"/>
        <charset val="134"/>
      </rPr>
      <t>1</t>
    </r>
    <r>
      <rPr>
        <sz val="10"/>
        <rFont val="宋体"/>
        <charset val="134"/>
      </rPr>
      <t>号</t>
    </r>
    <r>
      <rPr>
        <sz val="10"/>
        <rFont val="Times New Roman"/>
        <charset val="134"/>
      </rPr>
      <t>15.105</t>
    </r>
    <r>
      <rPr>
        <sz val="10"/>
        <rFont val="宋体"/>
        <charset val="134"/>
      </rPr>
      <t>千瓦分布式光伏发电项目</t>
    </r>
  </si>
  <si>
    <t>黄元章</t>
  </si>
  <si>
    <r>
      <rPr>
        <sz val="10"/>
        <rFont val="宋体"/>
        <charset val="134"/>
      </rPr>
      <t>黄元章佛山市顺德区伦教街道办事处三洲社区居委会三洲大道玉翠二路四横街</t>
    </r>
    <r>
      <rPr>
        <sz val="10"/>
        <rFont val="Times New Roman"/>
        <charset val="134"/>
      </rPr>
      <t>1</t>
    </r>
    <r>
      <rPr>
        <sz val="10"/>
        <rFont val="宋体"/>
        <charset val="134"/>
      </rPr>
      <t>号</t>
    </r>
    <r>
      <rPr>
        <sz val="10"/>
        <rFont val="Times New Roman"/>
        <charset val="134"/>
      </rPr>
      <t>6.84</t>
    </r>
    <r>
      <rPr>
        <sz val="10"/>
        <rFont val="宋体"/>
        <charset val="134"/>
      </rPr>
      <t>千瓦分布式光伏发电项目</t>
    </r>
  </si>
  <si>
    <t>卢文伟</t>
  </si>
  <si>
    <r>
      <rPr>
        <sz val="10"/>
        <rFont val="宋体"/>
        <charset val="134"/>
      </rPr>
      <t>卢文伟佛山市顺德区勒流街道大晚居委会胜利大道</t>
    </r>
    <r>
      <rPr>
        <sz val="10"/>
        <rFont val="Times New Roman"/>
        <charset val="134"/>
      </rPr>
      <t>95</t>
    </r>
    <r>
      <rPr>
        <sz val="10"/>
        <rFont val="宋体"/>
        <charset val="134"/>
      </rPr>
      <t>号</t>
    </r>
    <r>
      <rPr>
        <sz val="10"/>
        <rFont val="Times New Roman"/>
        <charset val="134"/>
      </rPr>
      <t>13.68</t>
    </r>
    <r>
      <rPr>
        <sz val="10"/>
        <rFont val="宋体"/>
        <charset val="134"/>
      </rPr>
      <t>千瓦分布式光伏发电项目</t>
    </r>
  </si>
  <si>
    <t>卢锦冰</t>
  </si>
  <si>
    <r>
      <rPr>
        <sz val="10"/>
        <rFont val="宋体"/>
        <charset val="134"/>
      </rPr>
      <t>卢锦冰佛山市顺德区伦教街道办事处三洲社区居民委员会文明西路鸿图街</t>
    </r>
    <r>
      <rPr>
        <sz val="10"/>
        <rFont val="Times New Roman"/>
        <charset val="134"/>
      </rPr>
      <t>22</t>
    </r>
    <r>
      <rPr>
        <sz val="10"/>
        <rFont val="宋体"/>
        <charset val="134"/>
      </rPr>
      <t>号</t>
    </r>
    <r>
      <rPr>
        <sz val="10"/>
        <rFont val="Times New Roman"/>
        <charset val="134"/>
      </rPr>
      <t>15.675</t>
    </r>
    <r>
      <rPr>
        <sz val="10"/>
        <rFont val="宋体"/>
        <charset val="134"/>
      </rPr>
      <t>千瓦分布式光伏发电项目</t>
    </r>
  </si>
  <si>
    <t>麦顺和</t>
  </si>
  <si>
    <r>
      <rPr>
        <sz val="10"/>
        <rFont val="宋体"/>
        <charset val="134"/>
      </rPr>
      <t>麦顺和佛山市顺德区杏坛镇齐杏居委会建设西路二路东</t>
    </r>
    <r>
      <rPr>
        <sz val="10"/>
        <rFont val="Times New Roman"/>
        <charset val="134"/>
      </rPr>
      <t>18</t>
    </r>
    <r>
      <rPr>
        <sz val="10"/>
        <rFont val="宋体"/>
        <charset val="134"/>
      </rPr>
      <t>号</t>
    </r>
    <r>
      <rPr>
        <sz val="10"/>
        <rFont val="Times New Roman"/>
        <charset val="134"/>
      </rPr>
      <t>18.24</t>
    </r>
    <r>
      <rPr>
        <sz val="10"/>
        <rFont val="宋体"/>
        <charset val="134"/>
      </rPr>
      <t>千瓦分布式光伏发电项目</t>
    </r>
  </si>
  <si>
    <t>唐锦辉</t>
  </si>
  <si>
    <r>
      <rPr>
        <sz val="10"/>
        <rFont val="宋体"/>
        <charset val="134"/>
      </rPr>
      <t>唐锦辉佛山市顺德区勒流街道裕源村委会裕涌唐家街</t>
    </r>
    <r>
      <rPr>
        <sz val="10"/>
        <rFont val="Times New Roman"/>
        <charset val="134"/>
      </rPr>
      <t>9</t>
    </r>
    <r>
      <rPr>
        <sz val="10"/>
        <rFont val="宋体"/>
        <charset val="134"/>
      </rPr>
      <t>号</t>
    </r>
    <r>
      <rPr>
        <sz val="10"/>
        <rFont val="Times New Roman"/>
        <charset val="134"/>
      </rPr>
      <t>10.83</t>
    </r>
    <r>
      <rPr>
        <sz val="10"/>
        <rFont val="宋体"/>
        <charset val="134"/>
      </rPr>
      <t>千瓦分布式光伏发电项目</t>
    </r>
  </si>
  <si>
    <t>黄建伟</t>
  </si>
  <si>
    <r>
      <rPr>
        <sz val="10"/>
        <rFont val="宋体"/>
        <charset val="134"/>
      </rPr>
      <t>黄建伟佛山市顺德区伦教街道办事处霞石村委会霞石大道彩虹新村</t>
    </r>
    <r>
      <rPr>
        <sz val="10"/>
        <rFont val="Times New Roman"/>
        <charset val="134"/>
      </rPr>
      <t>5</t>
    </r>
    <r>
      <rPr>
        <sz val="10"/>
        <rFont val="宋体"/>
        <charset val="134"/>
      </rPr>
      <t>号</t>
    </r>
    <r>
      <rPr>
        <sz val="10"/>
        <rFont val="Times New Roman"/>
        <charset val="134"/>
      </rPr>
      <t>13.11</t>
    </r>
    <r>
      <rPr>
        <sz val="10"/>
        <rFont val="宋体"/>
        <charset val="134"/>
      </rPr>
      <t>千瓦分布式光伏发电项目</t>
    </r>
  </si>
  <si>
    <t>曾昭辉</t>
  </si>
  <si>
    <r>
      <rPr>
        <sz val="10"/>
        <rFont val="宋体"/>
        <charset val="134"/>
      </rPr>
      <t>曾昭辉杏坛镇南华村委会康乐大道西四路</t>
    </r>
    <r>
      <rPr>
        <sz val="10"/>
        <rFont val="Times New Roman"/>
        <charset val="134"/>
      </rPr>
      <t>4</t>
    </r>
    <r>
      <rPr>
        <sz val="10"/>
        <rFont val="宋体"/>
        <charset val="134"/>
      </rPr>
      <t>号</t>
    </r>
    <r>
      <rPr>
        <sz val="10"/>
        <rFont val="Times New Roman"/>
        <charset val="134"/>
      </rPr>
      <t>7</t>
    </r>
    <r>
      <rPr>
        <sz val="10"/>
        <rFont val="宋体"/>
        <charset val="134"/>
      </rPr>
      <t>千瓦分布式光伏发电项目</t>
    </r>
  </si>
  <si>
    <t>叶惠莹</t>
  </si>
  <si>
    <r>
      <rPr>
        <sz val="10"/>
        <rFont val="宋体"/>
        <charset val="134"/>
      </rPr>
      <t>叶惠莹北滘镇碧桂园西苑鸣翠谷一区</t>
    </r>
    <r>
      <rPr>
        <sz val="10"/>
        <rFont val="Times New Roman"/>
        <charset val="134"/>
      </rPr>
      <t>81</t>
    </r>
    <r>
      <rPr>
        <sz val="10"/>
        <rFont val="宋体"/>
        <charset val="134"/>
      </rPr>
      <t>号</t>
    </r>
    <r>
      <rPr>
        <sz val="10"/>
        <rFont val="Times New Roman"/>
        <charset val="134"/>
      </rPr>
      <t>12.18</t>
    </r>
    <r>
      <rPr>
        <sz val="10"/>
        <rFont val="宋体"/>
        <charset val="134"/>
      </rPr>
      <t>千瓦分布式光伏发电项目</t>
    </r>
  </si>
  <si>
    <t>何惠祺</t>
  </si>
  <si>
    <r>
      <rPr>
        <sz val="10"/>
        <rFont val="宋体"/>
        <charset val="134"/>
      </rPr>
      <t>何惠祺广东省佛山市顺德区大良古鉴北路</t>
    </r>
    <r>
      <rPr>
        <sz val="10"/>
        <rFont val="Times New Roman"/>
        <charset val="134"/>
      </rPr>
      <t>24</t>
    </r>
    <r>
      <rPr>
        <sz val="10"/>
        <rFont val="宋体"/>
        <charset val="134"/>
      </rPr>
      <t>号</t>
    </r>
    <r>
      <rPr>
        <sz val="10"/>
        <rFont val="Times New Roman"/>
        <charset val="134"/>
      </rPr>
      <t>7.5</t>
    </r>
    <r>
      <rPr>
        <sz val="10"/>
        <rFont val="宋体"/>
        <charset val="134"/>
      </rPr>
      <t>千瓦分布式光伏发电项目</t>
    </r>
  </si>
  <si>
    <t>麦志伟</t>
  </si>
  <si>
    <r>
      <rPr>
        <sz val="10"/>
        <rFont val="宋体"/>
        <charset val="134"/>
      </rPr>
      <t>麦志伟北滘镇上僚村委会福里街</t>
    </r>
    <r>
      <rPr>
        <sz val="10"/>
        <rFont val="Times New Roman"/>
        <charset val="134"/>
      </rPr>
      <t>2</t>
    </r>
    <r>
      <rPr>
        <sz val="10"/>
        <rFont val="宋体"/>
        <charset val="134"/>
      </rPr>
      <t>号</t>
    </r>
    <r>
      <rPr>
        <sz val="10"/>
        <rFont val="Times New Roman"/>
        <charset val="134"/>
      </rPr>
      <t>6</t>
    </r>
    <r>
      <rPr>
        <sz val="10"/>
        <rFont val="宋体"/>
        <charset val="134"/>
      </rPr>
      <t>千瓦分布式光伏发电项目</t>
    </r>
  </si>
  <si>
    <t>黄永和</t>
  </si>
  <si>
    <r>
      <rPr>
        <sz val="10"/>
        <rFont val="宋体"/>
        <charset val="134"/>
      </rPr>
      <t>黄永和佛山市顺德区勒流街道勒流居委会银塘三路</t>
    </r>
    <r>
      <rPr>
        <sz val="10"/>
        <rFont val="Times New Roman"/>
        <charset val="134"/>
      </rPr>
      <t>60</t>
    </r>
    <r>
      <rPr>
        <sz val="10"/>
        <rFont val="宋体"/>
        <charset val="134"/>
      </rPr>
      <t>号</t>
    </r>
    <r>
      <rPr>
        <sz val="10"/>
        <rFont val="Times New Roman"/>
        <charset val="134"/>
      </rPr>
      <t>10.8</t>
    </r>
    <r>
      <rPr>
        <sz val="10"/>
        <rFont val="宋体"/>
        <charset val="134"/>
      </rPr>
      <t>千瓦分布式光伏发电项目</t>
    </r>
  </si>
  <si>
    <t>叶秀丽</t>
  </si>
  <si>
    <r>
      <rPr>
        <sz val="10"/>
        <rFont val="宋体"/>
        <charset val="134"/>
      </rPr>
      <t>叶秀丽佛山市顺德区陈村镇大都管理区办事处西小区联新二巷</t>
    </r>
    <r>
      <rPr>
        <sz val="10"/>
        <rFont val="Times New Roman"/>
        <charset val="134"/>
      </rPr>
      <t>2</t>
    </r>
    <r>
      <rPr>
        <sz val="10"/>
        <rFont val="宋体"/>
        <charset val="134"/>
      </rPr>
      <t>号</t>
    </r>
    <r>
      <rPr>
        <sz val="10"/>
        <rFont val="Times New Roman"/>
        <charset val="134"/>
      </rPr>
      <t>5.13</t>
    </r>
    <r>
      <rPr>
        <sz val="10"/>
        <rFont val="宋体"/>
        <charset val="134"/>
      </rPr>
      <t>千瓦分布式光伏发电项目</t>
    </r>
  </si>
  <si>
    <t>麦少晶</t>
  </si>
  <si>
    <r>
      <rPr>
        <sz val="10"/>
        <rFont val="宋体"/>
        <charset val="134"/>
      </rPr>
      <t>麦少晶佛山市顺德区勒流街道勒流居委会银塘二路</t>
    </r>
    <r>
      <rPr>
        <sz val="10"/>
        <rFont val="Times New Roman"/>
        <charset val="134"/>
      </rPr>
      <t>30</t>
    </r>
    <r>
      <rPr>
        <sz val="10"/>
        <rFont val="宋体"/>
        <charset val="134"/>
      </rPr>
      <t>号</t>
    </r>
    <r>
      <rPr>
        <sz val="10"/>
        <rFont val="Times New Roman"/>
        <charset val="134"/>
      </rPr>
      <t>10.2</t>
    </r>
    <r>
      <rPr>
        <sz val="10"/>
        <rFont val="宋体"/>
        <charset val="134"/>
      </rPr>
      <t>千瓦分布式光伏发电项目</t>
    </r>
  </si>
  <si>
    <t>伍时成</t>
  </si>
  <si>
    <r>
      <rPr>
        <sz val="10"/>
        <rFont val="宋体"/>
        <charset val="134"/>
      </rPr>
      <t>伍时成佛山市顺德区勒流街道勒流居委会建设西二路十巷</t>
    </r>
    <r>
      <rPr>
        <sz val="10"/>
        <rFont val="Times New Roman"/>
        <charset val="134"/>
      </rPr>
      <t>5</t>
    </r>
    <r>
      <rPr>
        <sz val="10"/>
        <rFont val="宋体"/>
        <charset val="134"/>
      </rPr>
      <t>号</t>
    </r>
    <r>
      <rPr>
        <sz val="10"/>
        <rFont val="Times New Roman"/>
        <charset val="134"/>
      </rPr>
      <t>8.26</t>
    </r>
    <r>
      <rPr>
        <sz val="10"/>
        <rFont val="宋体"/>
        <charset val="134"/>
      </rPr>
      <t>千瓦分布式光伏发电项目</t>
    </r>
  </si>
  <si>
    <t>刘荣标</t>
  </si>
  <si>
    <r>
      <rPr>
        <sz val="10"/>
        <rFont val="宋体"/>
        <charset val="134"/>
      </rPr>
      <t>刘荣标佛山市顺德区勒流街道江义村委会谭东村谭东环村街</t>
    </r>
    <r>
      <rPr>
        <sz val="10"/>
        <rFont val="Times New Roman"/>
        <charset val="134"/>
      </rPr>
      <t>2</t>
    </r>
    <r>
      <rPr>
        <sz val="10"/>
        <rFont val="宋体"/>
        <charset val="134"/>
      </rPr>
      <t>号</t>
    </r>
    <r>
      <rPr>
        <sz val="10"/>
        <rFont val="Times New Roman"/>
        <charset val="134"/>
      </rPr>
      <t>12.54</t>
    </r>
    <r>
      <rPr>
        <sz val="10"/>
        <rFont val="宋体"/>
        <charset val="134"/>
      </rPr>
      <t>千瓦分布式光伏发电项目</t>
    </r>
  </si>
  <si>
    <r>
      <rPr>
        <sz val="10"/>
        <rFont val="宋体"/>
        <charset val="134"/>
      </rPr>
      <t>刘荣标佛山市顺德区勒流街道江义村委会谭东环村街</t>
    </r>
    <r>
      <rPr>
        <sz val="10"/>
        <rFont val="Times New Roman"/>
        <charset val="134"/>
      </rPr>
      <t>4</t>
    </r>
    <r>
      <rPr>
        <sz val="10"/>
        <rFont val="宋体"/>
        <charset val="134"/>
      </rPr>
      <t>号</t>
    </r>
    <r>
      <rPr>
        <sz val="10"/>
        <rFont val="Times New Roman"/>
        <charset val="134"/>
      </rPr>
      <t>19.95</t>
    </r>
    <r>
      <rPr>
        <sz val="10"/>
        <rFont val="宋体"/>
        <charset val="134"/>
      </rPr>
      <t>千瓦分布式光伏发电项目</t>
    </r>
  </si>
  <si>
    <t>陈瑞音</t>
  </si>
  <si>
    <r>
      <rPr>
        <sz val="10"/>
        <rFont val="宋体"/>
        <charset val="134"/>
      </rPr>
      <t>陈瑞音佛山市顺德区杏坛镇齐杏居委会河四路南</t>
    </r>
    <r>
      <rPr>
        <sz val="10"/>
        <rFont val="Times New Roman"/>
        <charset val="134"/>
      </rPr>
      <t>15</t>
    </r>
    <r>
      <rPr>
        <sz val="10"/>
        <rFont val="宋体"/>
        <charset val="134"/>
      </rPr>
      <t>号</t>
    </r>
    <r>
      <rPr>
        <sz val="10"/>
        <rFont val="Times New Roman"/>
        <charset val="134"/>
      </rPr>
      <t>5.13</t>
    </r>
    <r>
      <rPr>
        <sz val="10"/>
        <rFont val="宋体"/>
        <charset val="134"/>
      </rPr>
      <t>千瓦分布式光伏发电项目</t>
    </r>
  </si>
  <si>
    <t>黄伟成</t>
  </si>
  <si>
    <r>
      <rPr>
        <sz val="10"/>
        <rFont val="宋体"/>
        <charset val="134"/>
      </rPr>
      <t>黄伟成佛山市顺德区伦教街道办事处霞石村委会上直路九巷</t>
    </r>
    <r>
      <rPr>
        <sz val="10"/>
        <rFont val="Times New Roman"/>
        <charset val="134"/>
      </rPr>
      <t>2</t>
    </r>
    <r>
      <rPr>
        <sz val="10"/>
        <rFont val="宋体"/>
        <charset val="134"/>
      </rPr>
      <t>号</t>
    </r>
    <r>
      <rPr>
        <sz val="10"/>
        <rFont val="Times New Roman"/>
        <charset val="134"/>
      </rPr>
      <t>12.54</t>
    </r>
    <r>
      <rPr>
        <sz val="10"/>
        <rFont val="宋体"/>
        <charset val="134"/>
      </rPr>
      <t>千瓦分布式光伏发电项目</t>
    </r>
  </si>
  <si>
    <t>黄燕霞</t>
  </si>
  <si>
    <r>
      <rPr>
        <sz val="10"/>
        <rFont val="宋体"/>
        <charset val="134"/>
      </rPr>
      <t>黄燕霞北滘镇高村村委会五岸坊</t>
    </r>
    <r>
      <rPr>
        <sz val="10"/>
        <rFont val="Times New Roman"/>
        <charset val="134"/>
      </rPr>
      <t>21</t>
    </r>
    <r>
      <rPr>
        <sz val="10"/>
        <rFont val="宋体"/>
        <charset val="134"/>
      </rPr>
      <t>号</t>
    </r>
    <r>
      <rPr>
        <sz val="10"/>
        <rFont val="Times New Roman"/>
        <charset val="134"/>
      </rPr>
      <t>4.28</t>
    </r>
    <r>
      <rPr>
        <sz val="10"/>
        <rFont val="宋体"/>
        <charset val="134"/>
      </rPr>
      <t>千瓦分布式光伏发电项目</t>
    </r>
  </si>
  <si>
    <t>梁伟恒</t>
  </si>
  <si>
    <r>
      <rPr>
        <sz val="10"/>
        <rFont val="宋体"/>
        <charset val="134"/>
      </rPr>
      <t>梁伟恒佛山市顺德区勒流街道龙眼村委会上高街</t>
    </r>
    <r>
      <rPr>
        <sz val="10"/>
        <rFont val="Times New Roman"/>
        <charset val="134"/>
      </rPr>
      <t>7</t>
    </r>
    <r>
      <rPr>
        <sz val="10"/>
        <rFont val="宋体"/>
        <charset val="134"/>
      </rPr>
      <t>号</t>
    </r>
    <r>
      <rPr>
        <sz val="10"/>
        <rFont val="Times New Roman"/>
        <charset val="134"/>
      </rPr>
      <t>6.84</t>
    </r>
    <r>
      <rPr>
        <sz val="10"/>
        <rFont val="宋体"/>
        <charset val="134"/>
      </rPr>
      <t>千瓦分布式光伏发电项目</t>
    </r>
  </si>
  <si>
    <t>周桂成</t>
  </si>
  <si>
    <r>
      <rPr>
        <sz val="10"/>
        <rFont val="宋体"/>
        <charset val="134"/>
      </rPr>
      <t>周桂成佛山市顺德区勒流镇稔海村旺村街九巷</t>
    </r>
    <r>
      <rPr>
        <sz val="10"/>
        <rFont val="Times New Roman"/>
        <charset val="134"/>
      </rPr>
      <t>1</t>
    </r>
    <r>
      <rPr>
        <sz val="10"/>
        <rFont val="宋体"/>
        <charset val="134"/>
      </rPr>
      <t>号</t>
    </r>
    <r>
      <rPr>
        <sz val="10"/>
        <rFont val="Times New Roman"/>
        <charset val="134"/>
      </rPr>
      <t>5.13</t>
    </r>
    <r>
      <rPr>
        <sz val="10"/>
        <rFont val="宋体"/>
        <charset val="134"/>
      </rPr>
      <t>千瓦分布式光伏发电项目</t>
    </r>
  </si>
  <si>
    <t>何少欢</t>
  </si>
  <si>
    <r>
      <rPr>
        <sz val="10"/>
        <rFont val="宋体"/>
        <charset val="134"/>
      </rPr>
      <t>何少欢广东省佛山市顺德区勒流街道新城居委会中城路</t>
    </r>
    <r>
      <rPr>
        <sz val="10"/>
        <rFont val="Times New Roman"/>
        <charset val="134"/>
      </rPr>
      <t>18</t>
    </r>
    <r>
      <rPr>
        <sz val="10"/>
        <rFont val="宋体"/>
        <charset val="134"/>
      </rPr>
      <t>号</t>
    </r>
    <r>
      <rPr>
        <sz val="10"/>
        <rFont val="Times New Roman"/>
        <charset val="134"/>
      </rPr>
      <t>15.96</t>
    </r>
    <r>
      <rPr>
        <sz val="10"/>
        <rFont val="宋体"/>
        <charset val="134"/>
      </rPr>
      <t>千瓦分布式光伏发电项目</t>
    </r>
  </si>
  <si>
    <t>周汝棉</t>
  </si>
  <si>
    <r>
      <rPr>
        <sz val="10"/>
        <rFont val="宋体"/>
        <charset val="134"/>
      </rPr>
      <t>周汝棉北滘镇双桥路</t>
    </r>
    <r>
      <rPr>
        <sz val="10"/>
        <rFont val="Times New Roman"/>
        <charset val="134"/>
      </rPr>
      <t>25</t>
    </r>
    <r>
      <rPr>
        <sz val="10"/>
        <rFont val="宋体"/>
        <charset val="134"/>
      </rPr>
      <t>号</t>
    </r>
    <r>
      <rPr>
        <sz val="10"/>
        <rFont val="Times New Roman"/>
        <charset val="134"/>
      </rPr>
      <t>12.54</t>
    </r>
    <r>
      <rPr>
        <sz val="10"/>
        <rFont val="宋体"/>
        <charset val="134"/>
      </rPr>
      <t>千瓦分布式光伏发电项目</t>
    </r>
  </si>
  <si>
    <t>唐秀芝</t>
  </si>
  <si>
    <r>
      <rPr>
        <sz val="10"/>
        <rFont val="宋体"/>
        <charset val="134"/>
      </rPr>
      <t>唐秀芝佛山市顺德区勒流镇勒流居委会银塘六路</t>
    </r>
    <r>
      <rPr>
        <sz val="10"/>
        <rFont val="Times New Roman"/>
        <charset val="134"/>
      </rPr>
      <t>14</t>
    </r>
    <r>
      <rPr>
        <sz val="10"/>
        <rFont val="宋体"/>
        <charset val="134"/>
      </rPr>
      <t>号</t>
    </r>
    <r>
      <rPr>
        <sz val="10"/>
        <rFont val="Times New Roman"/>
        <charset val="134"/>
      </rPr>
      <t>13.4</t>
    </r>
    <r>
      <rPr>
        <sz val="10"/>
        <rFont val="宋体"/>
        <charset val="134"/>
      </rPr>
      <t>千瓦分布式光伏发电项目</t>
    </r>
  </si>
  <si>
    <t>胡凤清</t>
  </si>
  <si>
    <r>
      <rPr>
        <sz val="10"/>
        <rFont val="宋体"/>
        <charset val="134"/>
      </rPr>
      <t>胡凤清佛山市顺德区伦教街道办事处鸡洲村委会长丰苑长兴西路</t>
    </r>
    <r>
      <rPr>
        <sz val="10"/>
        <rFont val="Times New Roman"/>
        <charset val="134"/>
      </rPr>
      <t>28</t>
    </r>
    <r>
      <rPr>
        <sz val="10"/>
        <rFont val="宋体"/>
        <charset val="134"/>
      </rPr>
      <t>号</t>
    </r>
    <r>
      <rPr>
        <sz val="10"/>
        <rFont val="Times New Roman"/>
        <charset val="134"/>
      </rPr>
      <t>11.97</t>
    </r>
    <r>
      <rPr>
        <sz val="10"/>
        <rFont val="宋体"/>
        <charset val="134"/>
      </rPr>
      <t>千瓦分布式光伏发电项目</t>
    </r>
  </si>
  <si>
    <t>郭莹怀</t>
  </si>
  <si>
    <r>
      <rPr>
        <sz val="10"/>
        <rFont val="宋体"/>
        <charset val="134"/>
      </rPr>
      <t>郭莹怀佛山市顺德区勒流街道新明村住宅区</t>
    </r>
    <r>
      <rPr>
        <sz val="10"/>
        <rFont val="Times New Roman"/>
        <charset val="134"/>
      </rPr>
      <t>246</t>
    </r>
    <r>
      <rPr>
        <sz val="10"/>
        <rFont val="宋体"/>
        <charset val="134"/>
      </rPr>
      <t>号</t>
    </r>
    <r>
      <rPr>
        <sz val="10"/>
        <rFont val="Times New Roman"/>
        <charset val="134"/>
      </rPr>
      <t>4.56</t>
    </r>
    <r>
      <rPr>
        <sz val="10"/>
        <rFont val="宋体"/>
        <charset val="134"/>
      </rPr>
      <t>千瓦分布式光伏发电项目</t>
    </r>
  </si>
  <si>
    <t>苏培生</t>
  </si>
  <si>
    <r>
      <rPr>
        <sz val="10"/>
        <rFont val="宋体"/>
        <charset val="134"/>
      </rPr>
      <t>苏培生佛山市顺德区伦教街道常教社区居民委员会伦羊路北竹桥头二巷</t>
    </r>
    <r>
      <rPr>
        <sz val="10"/>
        <rFont val="Times New Roman"/>
        <charset val="134"/>
      </rPr>
      <t>16</t>
    </r>
    <r>
      <rPr>
        <sz val="10"/>
        <rFont val="宋体"/>
        <charset val="134"/>
      </rPr>
      <t>号</t>
    </r>
    <r>
      <rPr>
        <sz val="10"/>
        <rFont val="Times New Roman"/>
        <charset val="134"/>
      </rPr>
      <t>2.565</t>
    </r>
    <r>
      <rPr>
        <sz val="10"/>
        <rFont val="宋体"/>
        <charset val="134"/>
      </rPr>
      <t>千瓦分布式光伏发电项目</t>
    </r>
  </si>
  <si>
    <t>苏锦程</t>
  </si>
  <si>
    <r>
      <rPr>
        <sz val="10"/>
        <rFont val="宋体"/>
        <charset val="134"/>
      </rPr>
      <t>苏锦程佛山市顺德区伦教街道办事处鸡洲村委会六村大街抱月园巷</t>
    </r>
    <r>
      <rPr>
        <sz val="10"/>
        <rFont val="Times New Roman"/>
        <charset val="134"/>
      </rPr>
      <t>8</t>
    </r>
    <r>
      <rPr>
        <sz val="10"/>
        <rFont val="宋体"/>
        <charset val="134"/>
      </rPr>
      <t>号</t>
    </r>
    <r>
      <rPr>
        <sz val="10"/>
        <rFont val="Times New Roman"/>
        <charset val="134"/>
      </rPr>
      <t>8.55</t>
    </r>
    <r>
      <rPr>
        <sz val="10"/>
        <rFont val="宋体"/>
        <charset val="134"/>
      </rPr>
      <t>千瓦分布式光伏发电项目</t>
    </r>
  </si>
  <si>
    <t>廖教锋</t>
  </si>
  <si>
    <r>
      <rPr>
        <sz val="10"/>
        <rFont val="宋体"/>
        <charset val="134"/>
      </rPr>
      <t>廖教锋龙江镇万安村委会万安二路新建北街二巷</t>
    </r>
    <r>
      <rPr>
        <sz val="10"/>
        <rFont val="Times New Roman"/>
        <charset val="134"/>
      </rPr>
      <t>3</t>
    </r>
    <r>
      <rPr>
        <sz val="10"/>
        <rFont val="宋体"/>
        <charset val="134"/>
      </rPr>
      <t>号</t>
    </r>
    <r>
      <rPr>
        <sz val="10"/>
        <rFont val="Times New Roman"/>
        <charset val="134"/>
      </rPr>
      <t>6.84</t>
    </r>
    <r>
      <rPr>
        <sz val="10"/>
        <rFont val="宋体"/>
        <charset val="134"/>
      </rPr>
      <t>千瓦分布式光伏发电项目</t>
    </r>
  </si>
  <si>
    <r>
      <rPr>
        <sz val="10"/>
        <rFont val="宋体"/>
        <charset val="134"/>
      </rPr>
      <t>梁丽芳佛山市顺德区陈村镇大都村委会大埠北便一巷</t>
    </r>
    <r>
      <rPr>
        <sz val="10"/>
        <rFont val="Times New Roman"/>
        <charset val="134"/>
      </rPr>
      <t>4</t>
    </r>
    <r>
      <rPr>
        <sz val="10"/>
        <rFont val="宋体"/>
        <charset val="134"/>
      </rPr>
      <t>号</t>
    </r>
    <r>
      <rPr>
        <sz val="10"/>
        <rFont val="Times New Roman"/>
        <charset val="134"/>
      </rPr>
      <t>7.98</t>
    </r>
    <r>
      <rPr>
        <sz val="10"/>
        <rFont val="宋体"/>
        <charset val="134"/>
      </rPr>
      <t>千瓦分布式光伏发电项目</t>
    </r>
  </si>
  <si>
    <t>廖骚鹅</t>
  </si>
  <si>
    <r>
      <rPr>
        <sz val="10"/>
        <rFont val="宋体"/>
        <charset val="134"/>
      </rPr>
      <t>廖骚鹅佛山市顺德区勒流街道勒流居委会幸福路</t>
    </r>
    <r>
      <rPr>
        <sz val="10"/>
        <rFont val="Times New Roman"/>
        <charset val="134"/>
      </rPr>
      <t>13</t>
    </r>
    <r>
      <rPr>
        <sz val="10"/>
        <rFont val="宋体"/>
        <charset val="134"/>
      </rPr>
      <t>号</t>
    </r>
    <r>
      <rPr>
        <sz val="10"/>
        <rFont val="Times New Roman"/>
        <charset val="134"/>
      </rPr>
      <t>6.09</t>
    </r>
    <r>
      <rPr>
        <sz val="10"/>
        <rFont val="宋体"/>
        <charset val="134"/>
      </rPr>
      <t>千瓦分布式光伏发电项目</t>
    </r>
  </si>
  <si>
    <t>刘富强</t>
  </si>
  <si>
    <r>
      <rPr>
        <sz val="10"/>
        <rFont val="宋体"/>
        <charset val="134"/>
      </rPr>
      <t>刘富强广东省佛山市顺德区勒流街道办事处江义村委会谭东十字街</t>
    </r>
    <r>
      <rPr>
        <sz val="10"/>
        <rFont val="Times New Roman"/>
        <charset val="134"/>
      </rPr>
      <t>1</t>
    </r>
    <r>
      <rPr>
        <sz val="10"/>
        <rFont val="宋体"/>
        <charset val="134"/>
      </rPr>
      <t>号</t>
    </r>
    <r>
      <rPr>
        <sz val="10"/>
        <rFont val="Times New Roman"/>
        <charset val="134"/>
      </rPr>
      <t>8.55</t>
    </r>
    <r>
      <rPr>
        <sz val="10"/>
        <rFont val="宋体"/>
        <charset val="134"/>
      </rPr>
      <t>千瓦分布式光伏发电项目</t>
    </r>
  </si>
  <si>
    <t>刘庆松</t>
  </si>
  <si>
    <r>
      <rPr>
        <sz val="10"/>
        <rFont val="宋体"/>
        <charset val="134"/>
      </rPr>
      <t>刘庆松佛山市顺德区勒流街道办事处江义村委会拱北里</t>
    </r>
    <r>
      <rPr>
        <sz val="10"/>
        <rFont val="Times New Roman"/>
        <charset val="134"/>
      </rPr>
      <t>1</t>
    </r>
    <r>
      <rPr>
        <sz val="10"/>
        <rFont val="宋体"/>
        <charset val="134"/>
      </rPr>
      <t>号</t>
    </r>
    <r>
      <rPr>
        <sz val="10"/>
        <rFont val="Times New Roman"/>
        <charset val="134"/>
      </rPr>
      <t>5.99</t>
    </r>
    <r>
      <rPr>
        <sz val="10"/>
        <rFont val="宋体"/>
        <charset val="134"/>
      </rPr>
      <t>千瓦分布式光伏发电项目</t>
    </r>
  </si>
  <si>
    <t>冯铨华</t>
  </si>
  <si>
    <r>
      <rPr>
        <sz val="10"/>
        <rFont val="宋体"/>
        <charset val="134"/>
      </rPr>
      <t>冯铨华佛山市顺德区勒流街道光大居委会光明路</t>
    </r>
    <r>
      <rPr>
        <sz val="10"/>
        <rFont val="Times New Roman"/>
        <charset val="134"/>
      </rPr>
      <t>1</t>
    </r>
    <r>
      <rPr>
        <sz val="10"/>
        <rFont val="宋体"/>
        <charset val="134"/>
      </rPr>
      <t>号</t>
    </r>
    <r>
      <rPr>
        <sz val="10"/>
        <rFont val="Times New Roman"/>
        <charset val="134"/>
      </rPr>
      <t>14.82</t>
    </r>
    <r>
      <rPr>
        <sz val="10"/>
        <rFont val="宋体"/>
        <charset val="134"/>
      </rPr>
      <t>千瓦分布式光伏发电项目</t>
    </r>
  </si>
  <si>
    <t>孔宪广</t>
  </si>
  <si>
    <r>
      <rPr>
        <sz val="10"/>
        <rFont val="宋体"/>
        <charset val="134"/>
      </rPr>
      <t>孔宪广广东省佛山市顺德区勒流街道办事处上涌村民委员会锦绣一路</t>
    </r>
    <r>
      <rPr>
        <sz val="10"/>
        <rFont val="Times New Roman"/>
        <charset val="134"/>
      </rPr>
      <t>4</t>
    </r>
    <r>
      <rPr>
        <sz val="10"/>
        <rFont val="宋体"/>
        <charset val="134"/>
      </rPr>
      <t>号</t>
    </r>
    <r>
      <rPr>
        <sz val="10"/>
        <rFont val="Times New Roman"/>
        <charset val="134"/>
      </rPr>
      <t>7.98</t>
    </r>
    <r>
      <rPr>
        <sz val="10"/>
        <rFont val="宋体"/>
        <charset val="134"/>
      </rPr>
      <t>千瓦分布式光伏发电项目</t>
    </r>
  </si>
  <si>
    <t>伍惠庄</t>
  </si>
  <si>
    <r>
      <rPr>
        <sz val="10"/>
        <rFont val="宋体"/>
        <charset val="134"/>
      </rPr>
      <t>伍惠庄佛山市顺德区勒流街道勒流社区居委会银龙南路</t>
    </r>
    <r>
      <rPr>
        <sz val="10"/>
        <rFont val="Times New Roman"/>
        <charset val="134"/>
      </rPr>
      <t>10</t>
    </r>
    <r>
      <rPr>
        <sz val="10"/>
        <rFont val="宋体"/>
        <charset val="134"/>
      </rPr>
      <t>号</t>
    </r>
    <r>
      <rPr>
        <sz val="10"/>
        <rFont val="Times New Roman"/>
        <charset val="134"/>
      </rPr>
      <t>6.84</t>
    </r>
    <r>
      <rPr>
        <sz val="10"/>
        <rFont val="宋体"/>
        <charset val="134"/>
      </rPr>
      <t>千瓦分布式光伏发电项目</t>
    </r>
  </si>
  <si>
    <t>霍永林</t>
  </si>
  <si>
    <r>
      <rPr>
        <sz val="10"/>
        <rFont val="宋体"/>
        <charset val="134"/>
      </rPr>
      <t>霍永林佛山市顺德区伦教街道办事处鸡洲村委会长丰苑长兴东一街</t>
    </r>
    <r>
      <rPr>
        <sz val="10"/>
        <rFont val="Times New Roman"/>
        <charset val="134"/>
      </rPr>
      <t>11</t>
    </r>
    <r>
      <rPr>
        <sz val="10"/>
        <rFont val="宋体"/>
        <charset val="134"/>
      </rPr>
      <t>号</t>
    </r>
    <r>
      <rPr>
        <sz val="10"/>
        <rFont val="Times New Roman"/>
        <charset val="134"/>
      </rPr>
      <t>10.26</t>
    </r>
    <r>
      <rPr>
        <sz val="10"/>
        <rFont val="宋体"/>
        <charset val="134"/>
      </rPr>
      <t>千瓦分布式光伏发电项目</t>
    </r>
  </si>
  <si>
    <t>梁桂森</t>
  </si>
  <si>
    <r>
      <rPr>
        <sz val="10"/>
        <rFont val="宋体"/>
        <charset val="134"/>
      </rPr>
      <t>梁桂森佛山市顺德区勒流街道新明村委会聚贤八街</t>
    </r>
    <r>
      <rPr>
        <sz val="10"/>
        <rFont val="Times New Roman"/>
        <charset val="134"/>
      </rPr>
      <t>3</t>
    </r>
    <r>
      <rPr>
        <sz val="10"/>
        <rFont val="宋体"/>
        <charset val="134"/>
      </rPr>
      <t>号</t>
    </r>
    <r>
      <rPr>
        <sz val="10"/>
        <rFont val="Times New Roman"/>
        <charset val="134"/>
      </rPr>
      <t>9.12</t>
    </r>
    <r>
      <rPr>
        <sz val="10"/>
        <rFont val="宋体"/>
        <charset val="134"/>
      </rPr>
      <t>千瓦分布式光伏发电项目</t>
    </r>
  </si>
  <si>
    <t>罗连开</t>
  </si>
  <si>
    <r>
      <rPr>
        <sz val="10"/>
        <rFont val="宋体"/>
        <charset val="134"/>
      </rPr>
      <t>罗连开佛山市顺德区勒流街道稔海永和新村环村南路一巷</t>
    </r>
    <r>
      <rPr>
        <sz val="10"/>
        <rFont val="Times New Roman"/>
        <charset val="134"/>
      </rPr>
      <t>10</t>
    </r>
    <r>
      <rPr>
        <sz val="10"/>
        <rFont val="宋体"/>
        <charset val="134"/>
      </rPr>
      <t>号</t>
    </r>
    <r>
      <rPr>
        <sz val="10"/>
        <rFont val="Times New Roman"/>
        <charset val="134"/>
      </rPr>
      <t>9.69</t>
    </r>
    <r>
      <rPr>
        <sz val="10"/>
        <rFont val="宋体"/>
        <charset val="134"/>
      </rPr>
      <t>千瓦分布式光伏发电项目</t>
    </r>
  </si>
  <si>
    <t>罗耀成</t>
  </si>
  <si>
    <r>
      <rPr>
        <sz val="10"/>
        <rFont val="宋体"/>
        <charset val="134"/>
      </rPr>
      <t>罗耀成佛山市顺德区勒流街道勒流委员会银塘六路</t>
    </r>
    <r>
      <rPr>
        <sz val="10"/>
        <rFont val="Times New Roman"/>
        <charset val="134"/>
      </rPr>
      <t>1</t>
    </r>
    <r>
      <rPr>
        <sz val="10"/>
        <rFont val="宋体"/>
        <charset val="134"/>
      </rPr>
      <t>号</t>
    </r>
    <r>
      <rPr>
        <sz val="10"/>
        <rFont val="Times New Roman"/>
        <charset val="134"/>
      </rPr>
      <t>7.98</t>
    </r>
    <r>
      <rPr>
        <sz val="10"/>
        <rFont val="宋体"/>
        <charset val="134"/>
      </rPr>
      <t>千瓦分布式光伏发电项目</t>
    </r>
  </si>
  <si>
    <t>何祖贤</t>
  </si>
  <si>
    <r>
      <rPr>
        <sz val="10"/>
        <rFont val="宋体"/>
        <charset val="134"/>
      </rPr>
      <t>何祖贤广东省佛山市顺德区乐从镇沙滘居委会南村新村东四巷</t>
    </r>
    <r>
      <rPr>
        <sz val="10"/>
        <rFont val="Times New Roman"/>
        <charset val="134"/>
      </rPr>
      <t>8</t>
    </r>
    <r>
      <rPr>
        <sz val="10"/>
        <rFont val="宋体"/>
        <charset val="134"/>
      </rPr>
      <t>号</t>
    </r>
    <r>
      <rPr>
        <sz val="10"/>
        <rFont val="Times New Roman"/>
        <charset val="134"/>
      </rPr>
      <t>6</t>
    </r>
    <r>
      <rPr>
        <sz val="10"/>
        <rFont val="宋体"/>
        <charset val="134"/>
      </rPr>
      <t>千瓦分布式光伏发电项目</t>
    </r>
  </si>
  <si>
    <t>祝汝海</t>
  </si>
  <si>
    <r>
      <rPr>
        <sz val="10"/>
        <rFont val="宋体"/>
        <charset val="134"/>
      </rPr>
      <t>祝汝海广东省佛山市顺德区乐从镇腾冲社区居民委员会海边渡头田一街八巷</t>
    </r>
    <r>
      <rPr>
        <sz val="10"/>
        <rFont val="Times New Roman"/>
        <charset val="134"/>
      </rPr>
      <t>1</t>
    </r>
    <r>
      <rPr>
        <sz val="10"/>
        <rFont val="宋体"/>
        <charset val="134"/>
      </rPr>
      <t>号</t>
    </r>
    <r>
      <rPr>
        <sz val="10"/>
        <rFont val="Times New Roman"/>
        <charset val="134"/>
      </rPr>
      <t>8.96</t>
    </r>
    <r>
      <rPr>
        <sz val="10"/>
        <rFont val="宋体"/>
        <charset val="134"/>
      </rPr>
      <t>千瓦分布式光伏发电项目</t>
    </r>
  </si>
  <si>
    <t>范平星</t>
  </si>
  <si>
    <r>
      <rPr>
        <sz val="10"/>
        <rFont val="宋体"/>
        <charset val="134"/>
      </rPr>
      <t>范平星佛山市顺德区勒流街道裕源村委会裕涌圩场二巷</t>
    </r>
    <r>
      <rPr>
        <sz val="10"/>
        <rFont val="Times New Roman"/>
        <charset val="134"/>
      </rPr>
      <t>2</t>
    </r>
    <r>
      <rPr>
        <sz val="10"/>
        <rFont val="宋体"/>
        <charset val="134"/>
      </rPr>
      <t>号</t>
    </r>
    <r>
      <rPr>
        <sz val="10"/>
        <rFont val="Times New Roman"/>
        <charset val="134"/>
      </rPr>
      <t>8.55</t>
    </r>
    <r>
      <rPr>
        <sz val="10"/>
        <rFont val="宋体"/>
        <charset val="134"/>
      </rPr>
      <t>千瓦分布式光伏发电项目</t>
    </r>
  </si>
  <si>
    <t>杨景良</t>
  </si>
  <si>
    <r>
      <rPr>
        <sz val="10"/>
        <rFont val="宋体"/>
        <charset val="134"/>
      </rPr>
      <t>杨景良北滘镇跃进中路戏院巷</t>
    </r>
    <r>
      <rPr>
        <sz val="10"/>
        <rFont val="Times New Roman"/>
        <charset val="134"/>
      </rPr>
      <t>2</t>
    </r>
    <r>
      <rPr>
        <sz val="10"/>
        <rFont val="宋体"/>
        <charset val="134"/>
      </rPr>
      <t>号</t>
    </r>
    <r>
      <rPr>
        <sz val="10"/>
        <rFont val="Times New Roman"/>
        <charset val="134"/>
      </rPr>
      <t>13.68</t>
    </r>
    <r>
      <rPr>
        <sz val="10"/>
        <rFont val="宋体"/>
        <charset val="134"/>
      </rPr>
      <t>千瓦分布式光伏发电项目</t>
    </r>
  </si>
  <si>
    <t>苏宇章</t>
  </si>
  <si>
    <r>
      <rPr>
        <sz val="10"/>
        <rFont val="宋体"/>
        <charset val="134"/>
      </rPr>
      <t>苏宇章佛山市顺德区杏坛镇杏坛社区居民委员会杏坛大街一巷</t>
    </r>
    <r>
      <rPr>
        <sz val="10"/>
        <rFont val="Times New Roman"/>
        <charset val="134"/>
      </rPr>
      <t>2</t>
    </r>
    <r>
      <rPr>
        <sz val="10"/>
        <rFont val="宋体"/>
        <charset val="134"/>
      </rPr>
      <t>号</t>
    </r>
    <r>
      <rPr>
        <sz val="10"/>
        <rFont val="Times New Roman"/>
        <charset val="134"/>
      </rPr>
      <t>8.55</t>
    </r>
    <r>
      <rPr>
        <sz val="10"/>
        <rFont val="宋体"/>
        <charset val="134"/>
      </rPr>
      <t>千瓦分布式光伏发电项目</t>
    </r>
  </si>
  <si>
    <t>景秀霞</t>
  </si>
  <si>
    <r>
      <rPr>
        <sz val="10"/>
        <rFont val="宋体"/>
        <charset val="134"/>
      </rPr>
      <t>景秀霞佛山市顺德区北滘碧桂园西苑蓝天花语二街</t>
    </r>
    <r>
      <rPr>
        <sz val="10"/>
        <rFont val="Times New Roman"/>
        <charset val="134"/>
      </rPr>
      <t>01</t>
    </r>
    <r>
      <rPr>
        <sz val="10"/>
        <rFont val="宋体"/>
        <charset val="134"/>
      </rPr>
      <t>号</t>
    </r>
    <r>
      <rPr>
        <sz val="10"/>
        <rFont val="Times New Roman"/>
        <charset val="134"/>
      </rPr>
      <t>11</t>
    </r>
    <r>
      <rPr>
        <sz val="10"/>
        <rFont val="宋体"/>
        <charset val="134"/>
      </rPr>
      <t>千瓦分布式光伏发电项目</t>
    </r>
  </si>
  <si>
    <t>2017年度佛山市三水区光伏发电应用项目奖励和补助资金名单</t>
  </si>
  <si>
    <r>
      <rPr>
        <sz val="10"/>
        <color indexed="8"/>
        <rFont val="Times New Roman"/>
        <charset val="134"/>
      </rPr>
      <t>申请人</t>
    </r>
    <r>
      <rPr>
        <sz val="10"/>
        <color indexed="8"/>
        <rFont val="Times New Roman"/>
        <charset val="134"/>
      </rPr>
      <t>/</t>
    </r>
    <r>
      <rPr>
        <sz val="10"/>
        <color indexed="8"/>
        <rFont val="宋体"/>
        <charset val="134"/>
      </rPr>
      <t>企业名称</t>
    </r>
  </si>
  <si>
    <r>
      <rPr>
        <sz val="10"/>
        <color indexed="8"/>
        <rFont val="Times New Roman"/>
        <charset val="134"/>
      </rPr>
      <t>实际发电量</t>
    </r>
    <r>
      <rPr>
        <sz val="10"/>
        <color indexed="8"/>
        <rFont val="Times New Roman"/>
        <charset val="134"/>
      </rPr>
      <t xml:space="preserve">
</t>
    </r>
    <r>
      <rPr>
        <sz val="10"/>
        <color indexed="8"/>
        <rFont val="宋体"/>
        <charset val="134"/>
      </rPr>
      <t>（千瓦时）</t>
    </r>
  </si>
  <si>
    <t>黄伟洋</t>
  </si>
  <si>
    <r>
      <rPr>
        <sz val="10"/>
        <rFont val="Times New Roman"/>
        <charset val="134"/>
      </rPr>
      <t>黄伟洋三水区西南镇千叶花园</t>
    </r>
    <r>
      <rPr>
        <sz val="10"/>
        <rFont val="Times New Roman"/>
        <charset val="134"/>
      </rPr>
      <t>2.75</t>
    </r>
    <r>
      <rPr>
        <sz val="10"/>
        <rFont val="宋体"/>
        <charset val="134"/>
      </rPr>
      <t>千瓦分布式光伏发电项目</t>
    </r>
  </si>
  <si>
    <t>胡晓棠</t>
  </si>
  <si>
    <r>
      <rPr>
        <sz val="10"/>
        <rFont val="Times New Roman"/>
        <charset val="134"/>
      </rPr>
      <t>胡晓棠广东省佛山市三水区西南街道三水大道中山水庄园</t>
    </r>
    <r>
      <rPr>
        <sz val="10"/>
        <rFont val="Times New Roman"/>
        <charset val="134"/>
      </rPr>
      <t>20</t>
    </r>
    <r>
      <rPr>
        <sz val="10"/>
        <rFont val="宋体"/>
        <charset val="134"/>
      </rPr>
      <t>号</t>
    </r>
    <r>
      <rPr>
        <sz val="10"/>
        <rFont val="Times New Roman"/>
        <charset val="134"/>
      </rPr>
      <t xml:space="preserve">102 </t>
    </r>
  </si>
  <si>
    <t>赖倩萍</t>
  </si>
  <si>
    <r>
      <rPr>
        <sz val="10"/>
        <rFont val="Times New Roman"/>
        <charset val="134"/>
      </rPr>
      <t>赖倩萍广东省佛山市三水区西南街道金泉大道</t>
    </r>
    <r>
      <rPr>
        <sz val="10"/>
        <rFont val="Times New Roman"/>
        <charset val="134"/>
      </rPr>
      <t>3</t>
    </r>
    <r>
      <rPr>
        <sz val="10"/>
        <rFont val="宋体"/>
        <charset val="134"/>
      </rPr>
      <t>号御江南国际社区三区六十七座</t>
    </r>
    <r>
      <rPr>
        <sz val="10"/>
        <rFont val="Times New Roman"/>
        <charset val="134"/>
      </rPr>
      <t>104</t>
    </r>
  </si>
  <si>
    <r>
      <rPr>
        <sz val="10"/>
        <rFont val="Times New Roman"/>
        <charset val="134"/>
      </rPr>
      <t>0.15</t>
    </r>
    <r>
      <rPr>
        <sz val="10"/>
        <rFont val="宋体"/>
        <charset val="134"/>
      </rPr>
      <t>元</t>
    </r>
    <r>
      <rPr>
        <sz val="10"/>
        <rFont val="Times New Roman"/>
        <charset val="134"/>
      </rPr>
      <t>/</t>
    </r>
    <r>
      <rPr>
        <sz val="10"/>
        <rFont val="宋体"/>
        <charset val="134"/>
      </rPr>
      <t>千瓦时　</t>
    </r>
  </si>
  <si>
    <t>陆荣华</t>
  </si>
  <si>
    <r>
      <rPr>
        <sz val="10"/>
        <rFont val="Times New Roman"/>
        <charset val="134"/>
      </rPr>
      <t>陆荣华广东省佛山市三水区西南街道江根村新区</t>
    </r>
    <r>
      <rPr>
        <sz val="10"/>
        <rFont val="Times New Roman"/>
        <charset val="134"/>
      </rPr>
      <t>16</t>
    </r>
    <r>
      <rPr>
        <sz val="10"/>
        <rFont val="宋体"/>
        <charset val="134"/>
      </rPr>
      <t>巷</t>
    </r>
    <r>
      <rPr>
        <sz val="10"/>
        <rFont val="Times New Roman"/>
        <charset val="134"/>
      </rPr>
      <t>1</t>
    </r>
    <r>
      <rPr>
        <sz val="10"/>
        <rFont val="宋体"/>
        <charset val="134"/>
      </rPr>
      <t>号</t>
    </r>
    <r>
      <rPr>
        <sz val="10"/>
        <rFont val="Times New Roman"/>
        <charset val="134"/>
      </rPr>
      <t xml:space="preserve"> </t>
    </r>
  </si>
  <si>
    <t>梁宏志</t>
  </si>
  <si>
    <r>
      <rPr>
        <sz val="10"/>
        <rFont val="Times New Roman"/>
        <charset val="134"/>
      </rPr>
      <t>梁宏志佛山市三水区西南街道金泉大道</t>
    </r>
    <r>
      <rPr>
        <sz val="10"/>
        <rFont val="Times New Roman"/>
        <charset val="134"/>
      </rPr>
      <t>3</t>
    </r>
    <r>
      <rPr>
        <sz val="10"/>
        <rFont val="宋体"/>
        <charset val="134"/>
      </rPr>
      <t>号御江南国际社区三区六座</t>
    </r>
    <r>
      <rPr>
        <sz val="10"/>
        <rFont val="Times New Roman"/>
        <charset val="134"/>
      </rPr>
      <t xml:space="preserve">102 </t>
    </r>
  </si>
  <si>
    <t>杨芳</t>
  </si>
  <si>
    <r>
      <rPr>
        <sz val="10"/>
        <rFont val="Times New Roman"/>
        <charset val="134"/>
      </rPr>
      <t>杨芳佛山市三水区云东海街道云东海大道深业花园翡翠半岛山庄</t>
    </r>
    <r>
      <rPr>
        <sz val="10"/>
        <rFont val="Times New Roman"/>
        <charset val="134"/>
      </rPr>
      <t>8</t>
    </r>
    <r>
      <rPr>
        <sz val="10"/>
        <rFont val="宋体"/>
        <charset val="134"/>
      </rPr>
      <t>号</t>
    </r>
    <r>
      <rPr>
        <sz val="10"/>
        <rFont val="Times New Roman"/>
        <charset val="134"/>
      </rPr>
      <t xml:space="preserve">101 </t>
    </r>
  </si>
  <si>
    <t>新星石油广州有限公司三水分公司</t>
  </si>
  <si>
    <r>
      <rPr>
        <sz val="10"/>
        <rFont val="Times New Roman"/>
        <charset val="134"/>
      </rPr>
      <t>新星石油广州有限公司三水基地办公楼</t>
    </r>
    <r>
      <rPr>
        <sz val="10"/>
        <rFont val="Times New Roman"/>
        <charset val="134"/>
      </rPr>
      <t>20.4KWP</t>
    </r>
    <r>
      <rPr>
        <sz val="10"/>
        <rFont val="宋体"/>
        <charset val="134"/>
      </rPr>
      <t>分布式光伏发电项目</t>
    </r>
  </si>
  <si>
    <t>商业</t>
  </si>
  <si>
    <t>佛山市南新太阳能投资有限公司</t>
  </si>
  <si>
    <t>佛山市三水区乐平镇人民政府光伏发电项目</t>
  </si>
  <si>
    <t>机关事业单位</t>
  </si>
  <si>
    <t>佛山市三水中心科技工业园发展有限公司光伏发电项目</t>
  </si>
  <si>
    <t>黎妹</t>
  </si>
  <si>
    <r>
      <rPr>
        <sz val="10"/>
        <rFont val="Times New Roman"/>
        <charset val="134"/>
      </rPr>
      <t>黎妹三水区云东海街道</t>
    </r>
    <r>
      <rPr>
        <sz val="10"/>
        <rFont val="Times New Roman"/>
        <charset val="134"/>
      </rPr>
      <t>6</t>
    </r>
    <r>
      <rPr>
        <sz val="10"/>
        <rFont val="宋体"/>
        <charset val="134"/>
      </rPr>
      <t>千瓦分布式光伏发电项目</t>
    </r>
  </si>
  <si>
    <t>朱启标</t>
  </si>
  <si>
    <r>
      <rPr>
        <sz val="10"/>
        <rFont val="Times New Roman"/>
        <charset val="134"/>
      </rPr>
      <t>朱启标三水区乐平镇</t>
    </r>
    <r>
      <rPr>
        <sz val="10"/>
        <rFont val="Times New Roman"/>
        <charset val="134"/>
      </rPr>
      <t>4.16</t>
    </r>
    <r>
      <rPr>
        <sz val="10"/>
        <rFont val="宋体"/>
        <charset val="134"/>
      </rPr>
      <t>千瓦分布式光伏发电项目</t>
    </r>
  </si>
  <si>
    <t>何锦玲</t>
  </si>
  <si>
    <r>
      <rPr>
        <sz val="10"/>
        <rFont val="Times New Roman"/>
        <charset val="134"/>
      </rPr>
      <t>何锦玲三水区云东海街道</t>
    </r>
    <r>
      <rPr>
        <sz val="10"/>
        <rFont val="Times New Roman"/>
        <charset val="134"/>
      </rPr>
      <t>15</t>
    </r>
    <r>
      <rPr>
        <sz val="10"/>
        <rFont val="宋体"/>
        <charset val="134"/>
      </rPr>
      <t>千瓦分布式光伏发电项目</t>
    </r>
  </si>
  <si>
    <t>侯志清</t>
  </si>
  <si>
    <r>
      <rPr>
        <sz val="10"/>
        <rFont val="Times New Roman"/>
        <charset val="134"/>
      </rPr>
      <t>侯志清三水区西南街道新华路</t>
    </r>
    <r>
      <rPr>
        <sz val="10"/>
        <rFont val="Times New Roman"/>
        <charset val="134"/>
      </rPr>
      <t>29</t>
    </r>
    <r>
      <rPr>
        <sz val="10"/>
        <rFont val="宋体"/>
        <charset val="134"/>
      </rPr>
      <t>号二座</t>
    </r>
    <r>
      <rPr>
        <sz val="10"/>
        <rFont val="Times New Roman"/>
        <charset val="134"/>
      </rPr>
      <t>103</t>
    </r>
    <r>
      <rPr>
        <sz val="10"/>
        <rFont val="宋体"/>
        <charset val="134"/>
      </rPr>
      <t>号</t>
    </r>
    <r>
      <rPr>
        <sz val="10"/>
        <rFont val="Times New Roman"/>
        <charset val="134"/>
      </rPr>
      <t>10</t>
    </r>
    <r>
      <rPr>
        <sz val="10"/>
        <rFont val="宋体"/>
        <charset val="134"/>
      </rPr>
      <t>千瓦分布式光伏发电项目</t>
    </r>
  </si>
  <si>
    <t>张明茂</t>
  </si>
  <si>
    <r>
      <rPr>
        <sz val="10"/>
        <rFont val="Times New Roman"/>
        <charset val="134"/>
      </rPr>
      <t>张明茂三水区白坭镇</t>
    </r>
    <r>
      <rPr>
        <sz val="10"/>
        <rFont val="Times New Roman"/>
        <charset val="134"/>
      </rPr>
      <t>33</t>
    </r>
    <r>
      <rPr>
        <sz val="10"/>
        <rFont val="宋体"/>
        <charset val="134"/>
      </rPr>
      <t>千瓦分布式光伏发电项目</t>
    </r>
  </si>
  <si>
    <t>陈俊华</t>
  </si>
  <si>
    <r>
      <rPr>
        <sz val="10"/>
        <rFont val="Times New Roman"/>
        <charset val="134"/>
      </rPr>
      <t>陈俊华三水区西南街道</t>
    </r>
    <r>
      <rPr>
        <sz val="10"/>
        <rFont val="Times New Roman"/>
        <charset val="134"/>
      </rPr>
      <t>4.95</t>
    </r>
    <r>
      <rPr>
        <sz val="10"/>
        <rFont val="宋体"/>
        <charset val="134"/>
      </rPr>
      <t>千瓦分布式光伏发电项目</t>
    </r>
  </si>
  <si>
    <t>陆宗泽</t>
  </si>
  <si>
    <r>
      <rPr>
        <sz val="10"/>
        <rFont val="Times New Roman"/>
        <charset val="134"/>
      </rPr>
      <t>陆宗泽三水区西南街道</t>
    </r>
    <r>
      <rPr>
        <sz val="10"/>
        <rFont val="Times New Roman"/>
        <charset val="134"/>
      </rPr>
      <t>27</t>
    </r>
    <r>
      <rPr>
        <sz val="10"/>
        <rFont val="宋体"/>
        <charset val="134"/>
      </rPr>
      <t>千瓦分布式光伏发电项目</t>
    </r>
  </si>
  <si>
    <t>麦楠生</t>
  </si>
  <si>
    <r>
      <rPr>
        <sz val="10"/>
        <rFont val="Times New Roman"/>
        <charset val="134"/>
      </rPr>
      <t>麦楠生三水区西南街道</t>
    </r>
    <r>
      <rPr>
        <sz val="10"/>
        <rFont val="Times New Roman"/>
        <charset val="134"/>
      </rPr>
      <t>20</t>
    </r>
    <r>
      <rPr>
        <sz val="10"/>
        <rFont val="宋体"/>
        <charset val="134"/>
      </rPr>
      <t>千瓦分布式光伏发电项目</t>
    </r>
  </si>
  <si>
    <t>广东中光能投资有限公司</t>
  </si>
  <si>
    <r>
      <rPr>
        <sz val="10"/>
        <rFont val="Times New Roman"/>
        <charset val="134"/>
      </rPr>
      <t>广东爱康太阳能科技有限公司</t>
    </r>
    <r>
      <rPr>
        <sz val="10"/>
        <rFont val="Times New Roman"/>
        <charset val="134"/>
      </rPr>
      <t>1MWp</t>
    </r>
    <r>
      <rPr>
        <sz val="10"/>
        <rFont val="宋体"/>
        <charset val="134"/>
      </rPr>
      <t>分布式光伏发电项目</t>
    </r>
  </si>
  <si>
    <t>新星石油广州有限公司</t>
  </si>
  <si>
    <r>
      <rPr>
        <sz val="10"/>
        <rFont val="Times New Roman"/>
        <charset val="134"/>
      </rPr>
      <t>佛山市力东电梯配件有限公司</t>
    </r>
    <r>
      <rPr>
        <sz val="10"/>
        <rFont val="Times New Roman"/>
        <charset val="134"/>
      </rPr>
      <t>1.2MWp</t>
    </r>
    <r>
      <rPr>
        <sz val="10"/>
        <rFont val="宋体"/>
        <charset val="134"/>
      </rPr>
      <t>分布式光伏发电项目</t>
    </r>
  </si>
  <si>
    <t>佛山市百稳新能源有限公司</t>
  </si>
  <si>
    <r>
      <rPr>
        <sz val="10"/>
        <rFont val="Times New Roman"/>
        <charset val="134"/>
      </rPr>
      <t>广东澳美铝业有限公司</t>
    </r>
    <r>
      <rPr>
        <sz val="10"/>
        <rFont val="Times New Roman"/>
        <charset val="134"/>
      </rPr>
      <t>3.25MWp</t>
    </r>
    <r>
      <rPr>
        <sz val="10"/>
        <rFont val="宋体"/>
        <charset val="134"/>
      </rPr>
      <t>分布式光伏发电项目</t>
    </r>
  </si>
  <si>
    <t>邓炳新</t>
  </si>
  <si>
    <r>
      <rPr>
        <sz val="10"/>
        <rFont val="Times New Roman"/>
        <charset val="134"/>
      </rPr>
      <t>邓炳新三水区南山镇</t>
    </r>
    <r>
      <rPr>
        <sz val="10"/>
        <rFont val="Times New Roman"/>
        <charset val="134"/>
      </rPr>
      <t>3</t>
    </r>
    <r>
      <rPr>
        <sz val="10"/>
        <rFont val="宋体"/>
        <charset val="134"/>
      </rPr>
      <t>千瓦分布式光伏发电项目</t>
    </r>
  </si>
  <si>
    <t>莫有光</t>
  </si>
  <si>
    <r>
      <rPr>
        <sz val="10"/>
        <rFont val="Times New Roman"/>
        <charset val="134"/>
      </rPr>
      <t>莫有光三水区云东海街道</t>
    </r>
    <r>
      <rPr>
        <sz val="10"/>
        <rFont val="Times New Roman"/>
        <charset val="134"/>
      </rPr>
      <t>11.6</t>
    </r>
    <r>
      <rPr>
        <sz val="10"/>
        <rFont val="宋体"/>
        <charset val="134"/>
      </rPr>
      <t>千瓦分布式光伏发电项目</t>
    </r>
  </si>
  <si>
    <t>黄应湘</t>
  </si>
  <si>
    <r>
      <rPr>
        <sz val="10"/>
        <rFont val="Times New Roman"/>
        <charset val="134"/>
      </rPr>
      <t>黄应湘三水区芦苞镇</t>
    </r>
    <r>
      <rPr>
        <sz val="10"/>
        <rFont val="Times New Roman"/>
        <charset val="134"/>
      </rPr>
      <t>5</t>
    </r>
    <r>
      <rPr>
        <sz val="10"/>
        <rFont val="宋体"/>
        <charset val="134"/>
      </rPr>
      <t>千瓦分布式光伏发电项目</t>
    </r>
  </si>
  <si>
    <t>陈志豪</t>
  </si>
  <si>
    <r>
      <rPr>
        <sz val="10"/>
        <rFont val="Times New Roman"/>
        <charset val="134"/>
      </rPr>
      <t>陈志豪三水区西南街道</t>
    </r>
    <r>
      <rPr>
        <sz val="10"/>
        <rFont val="Times New Roman"/>
        <charset val="134"/>
      </rPr>
      <t>10</t>
    </r>
    <r>
      <rPr>
        <sz val="10"/>
        <rFont val="宋体"/>
        <charset val="134"/>
      </rPr>
      <t>千瓦分布式光伏发电项目</t>
    </r>
  </si>
  <si>
    <t>郭海燕</t>
  </si>
  <si>
    <r>
      <rPr>
        <sz val="10"/>
        <rFont val="Times New Roman"/>
        <charset val="134"/>
      </rPr>
      <t>郭海燕三水区云东海街道</t>
    </r>
    <r>
      <rPr>
        <sz val="10"/>
        <rFont val="Times New Roman"/>
        <charset val="134"/>
      </rPr>
      <t>15</t>
    </r>
    <r>
      <rPr>
        <sz val="10"/>
        <rFont val="宋体"/>
        <charset val="134"/>
      </rPr>
      <t>千瓦分布式光伏发电项目</t>
    </r>
  </si>
  <si>
    <t>何晓刚</t>
  </si>
  <si>
    <r>
      <rPr>
        <sz val="10"/>
        <rFont val="Times New Roman"/>
        <charset val="134"/>
      </rPr>
      <t>何晓刚三水区西南街道</t>
    </r>
    <r>
      <rPr>
        <sz val="10"/>
        <rFont val="Times New Roman"/>
        <charset val="134"/>
      </rPr>
      <t>12</t>
    </r>
    <r>
      <rPr>
        <sz val="10"/>
        <rFont val="宋体"/>
        <charset val="134"/>
      </rPr>
      <t>千瓦分布式光伏发电项目</t>
    </r>
  </si>
  <si>
    <t>梁萍崧</t>
  </si>
  <si>
    <r>
      <rPr>
        <sz val="10"/>
        <rFont val="Times New Roman"/>
        <charset val="134"/>
      </rPr>
      <t>梁萍崧三水区云东海街道</t>
    </r>
    <r>
      <rPr>
        <sz val="10"/>
        <rFont val="Times New Roman"/>
        <charset val="134"/>
      </rPr>
      <t>4</t>
    </r>
    <r>
      <rPr>
        <sz val="10"/>
        <rFont val="宋体"/>
        <charset val="134"/>
      </rPr>
      <t>千瓦分布式光伏发电项目</t>
    </r>
  </si>
  <si>
    <t>张敏珍</t>
  </si>
  <si>
    <r>
      <rPr>
        <sz val="10"/>
        <rFont val="Times New Roman"/>
        <charset val="134"/>
      </rPr>
      <t>张敏珍三水区西南街道</t>
    </r>
    <r>
      <rPr>
        <sz val="10"/>
        <rFont val="Times New Roman"/>
        <charset val="134"/>
      </rPr>
      <t>6</t>
    </r>
    <r>
      <rPr>
        <sz val="10"/>
        <rFont val="宋体"/>
        <charset val="134"/>
      </rPr>
      <t>千瓦分布式光伏发电项目</t>
    </r>
  </si>
  <si>
    <t>蔡昌华</t>
  </si>
  <si>
    <r>
      <rPr>
        <sz val="10"/>
        <rFont val="Times New Roman"/>
        <charset val="134"/>
      </rPr>
      <t>蔡昌华三水区芦苞镇</t>
    </r>
    <r>
      <rPr>
        <sz val="10"/>
        <rFont val="Times New Roman"/>
        <charset val="134"/>
      </rPr>
      <t>7</t>
    </r>
    <r>
      <rPr>
        <sz val="10"/>
        <rFont val="宋体"/>
        <charset val="134"/>
      </rPr>
      <t>千瓦分布式光伏发电项目</t>
    </r>
  </si>
  <si>
    <t>林颖筹</t>
  </si>
  <si>
    <r>
      <rPr>
        <sz val="10"/>
        <rFont val="Times New Roman"/>
        <charset val="134"/>
      </rPr>
      <t>林颖筹三水区白坭镇</t>
    </r>
    <r>
      <rPr>
        <sz val="10"/>
        <rFont val="Times New Roman"/>
        <charset val="134"/>
      </rPr>
      <t>3</t>
    </r>
    <r>
      <rPr>
        <sz val="10"/>
        <rFont val="宋体"/>
        <charset val="134"/>
      </rPr>
      <t>千瓦分布式光伏发电项目</t>
    </r>
  </si>
  <si>
    <t>植德强</t>
  </si>
  <si>
    <r>
      <rPr>
        <sz val="10"/>
        <rFont val="Times New Roman"/>
        <charset val="134"/>
      </rPr>
      <t>植德强三水区乐平镇</t>
    </r>
    <r>
      <rPr>
        <sz val="10"/>
        <rFont val="Times New Roman"/>
        <charset val="134"/>
      </rPr>
      <t>9</t>
    </r>
    <r>
      <rPr>
        <sz val="10"/>
        <rFont val="宋体"/>
        <charset val="134"/>
      </rPr>
      <t>千瓦分布式光伏发电项目</t>
    </r>
  </si>
  <si>
    <t>钱意连</t>
  </si>
  <si>
    <r>
      <rPr>
        <sz val="10"/>
        <rFont val="Times New Roman"/>
        <charset val="134"/>
      </rPr>
      <t>钱意连三水区云东海街道</t>
    </r>
    <r>
      <rPr>
        <sz val="10"/>
        <rFont val="Times New Roman"/>
        <charset val="134"/>
      </rPr>
      <t>12</t>
    </r>
    <r>
      <rPr>
        <sz val="10"/>
        <rFont val="宋体"/>
        <charset val="134"/>
      </rPr>
      <t>千瓦分布式光伏发电项目</t>
    </r>
  </si>
  <si>
    <t>何业留</t>
  </si>
  <si>
    <r>
      <rPr>
        <sz val="10"/>
        <rFont val="Times New Roman"/>
        <charset val="134"/>
      </rPr>
      <t>何业留三水区云东海街道</t>
    </r>
    <r>
      <rPr>
        <sz val="10"/>
        <rFont val="Times New Roman"/>
        <charset val="134"/>
      </rPr>
      <t>5.5</t>
    </r>
    <r>
      <rPr>
        <sz val="10"/>
        <rFont val="宋体"/>
        <charset val="134"/>
      </rPr>
      <t>千瓦分布式光伏发电项目</t>
    </r>
  </si>
  <si>
    <t>何伟才</t>
  </si>
  <si>
    <r>
      <rPr>
        <sz val="10"/>
        <rFont val="Times New Roman"/>
        <charset val="134"/>
      </rPr>
      <t>何伟才三水区云东海街道</t>
    </r>
    <r>
      <rPr>
        <sz val="10"/>
        <rFont val="Times New Roman"/>
        <charset val="134"/>
      </rPr>
      <t>11</t>
    </r>
    <r>
      <rPr>
        <sz val="10"/>
        <rFont val="宋体"/>
        <charset val="134"/>
      </rPr>
      <t>千瓦分布式光伏发电项目</t>
    </r>
  </si>
  <si>
    <t>范洪辉</t>
  </si>
  <si>
    <r>
      <rPr>
        <sz val="10"/>
        <rFont val="Times New Roman"/>
        <charset val="134"/>
      </rPr>
      <t>范洪辉三水区乐平镇</t>
    </r>
    <r>
      <rPr>
        <sz val="10"/>
        <rFont val="Times New Roman"/>
        <charset val="134"/>
      </rPr>
      <t>21.06</t>
    </r>
    <r>
      <rPr>
        <sz val="10"/>
        <rFont val="宋体"/>
        <charset val="134"/>
      </rPr>
      <t>千瓦分布式光伏发电项目</t>
    </r>
  </si>
  <si>
    <t>邓昭汗</t>
  </si>
  <si>
    <r>
      <rPr>
        <sz val="10"/>
        <rFont val="Times New Roman"/>
        <charset val="134"/>
      </rPr>
      <t>邓昭汗三水区西南街道</t>
    </r>
    <r>
      <rPr>
        <sz val="10"/>
        <rFont val="Times New Roman"/>
        <charset val="134"/>
      </rPr>
      <t>11</t>
    </r>
    <r>
      <rPr>
        <sz val="10"/>
        <rFont val="宋体"/>
        <charset val="134"/>
      </rPr>
      <t>千瓦分布式光伏发电项目</t>
    </r>
  </si>
  <si>
    <t>陆兆辉</t>
  </si>
  <si>
    <r>
      <rPr>
        <sz val="10"/>
        <rFont val="Times New Roman"/>
        <charset val="134"/>
      </rPr>
      <t>陆兆辉三水区西南街道</t>
    </r>
    <r>
      <rPr>
        <sz val="10"/>
        <rFont val="Times New Roman"/>
        <charset val="134"/>
      </rPr>
      <t>20</t>
    </r>
    <r>
      <rPr>
        <sz val="10"/>
        <rFont val="宋体"/>
        <charset val="134"/>
      </rPr>
      <t>千瓦分布式光伏发电项目</t>
    </r>
  </si>
  <si>
    <t>邝泽祥</t>
  </si>
  <si>
    <r>
      <rPr>
        <sz val="10"/>
        <rFont val="Times New Roman"/>
        <charset val="134"/>
      </rPr>
      <t>邝泽祥三水区西南街道</t>
    </r>
    <r>
      <rPr>
        <sz val="10"/>
        <rFont val="Times New Roman"/>
        <charset val="134"/>
      </rPr>
      <t>13.2</t>
    </r>
    <r>
      <rPr>
        <sz val="10"/>
        <rFont val="宋体"/>
        <charset val="134"/>
      </rPr>
      <t>千瓦分布式光伏发电项目</t>
    </r>
  </si>
  <si>
    <t>陆捷霞</t>
  </si>
  <si>
    <r>
      <rPr>
        <sz val="10"/>
        <rFont val="Times New Roman"/>
        <charset val="134"/>
      </rPr>
      <t>陆捷霞三水区西南街道</t>
    </r>
    <r>
      <rPr>
        <sz val="10"/>
        <rFont val="Times New Roman"/>
        <charset val="134"/>
      </rPr>
      <t>7.84</t>
    </r>
    <r>
      <rPr>
        <sz val="10"/>
        <rFont val="宋体"/>
        <charset val="134"/>
      </rPr>
      <t>千瓦分布式光伏发电项目</t>
    </r>
  </si>
  <si>
    <t>黄湛昌</t>
  </si>
  <si>
    <r>
      <rPr>
        <sz val="10"/>
        <rFont val="Times New Roman"/>
        <charset val="134"/>
      </rPr>
      <t>黄湛昌三水区西南街道</t>
    </r>
    <r>
      <rPr>
        <sz val="10"/>
        <rFont val="Times New Roman"/>
        <charset val="134"/>
      </rPr>
      <t>11</t>
    </r>
    <r>
      <rPr>
        <sz val="10"/>
        <rFont val="宋体"/>
        <charset val="134"/>
      </rPr>
      <t>千瓦分布式光伏发电项目</t>
    </r>
  </si>
  <si>
    <t>何冠群</t>
  </si>
  <si>
    <r>
      <rPr>
        <sz val="10"/>
        <rFont val="Times New Roman"/>
        <charset val="134"/>
      </rPr>
      <t>何冠群三水区西南街道</t>
    </r>
    <r>
      <rPr>
        <sz val="10"/>
        <rFont val="Times New Roman"/>
        <charset val="134"/>
      </rPr>
      <t>10.62</t>
    </r>
    <r>
      <rPr>
        <sz val="10"/>
        <rFont val="宋体"/>
        <charset val="134"/>
      </rPr>
      <t>千瓦分布式光伏发电项目</t>
    </r>
  </si>
  <si>
    <t>林裕之</t>
  </si>
  <si>
    <r>
      <rPr>
        <sz val="10"/>
        <rFont val="Times New Roman"/>
        <charset val="134"/>
      </rPr>
      <t>林裕之三水区白坭镇</t>
    </r>
    <r>
      <rPr>
        <sz val="10"/>
        <rFont val="Times New Roman"/>
        <charset val="134"/>
      </rPr>
      <t>5</t>
    </r>
    <r>
      <rPr>
        <sz val="10"/>
        <rFont val="宋体"/>
        <charset val="134"/>
      </rPr>
      <t>千瓦分布式光伏发电项目</t>
    </r>
  </si>
  <si>
    <t>罗绍晃</t>
  </si>
  <si>
    <r>
      <rPr>
        <sz val="10"/>
        <rFont val="Times New Roman"/>
        <charset val="134"/>
      </rPr>
      <t>罗志林三水区乐平镇</t>
    </r>
    <r>
      <rPr>
        <sz val="10"/>
        <rFont val="Times New Roman"/>
        <charset val="134"/>
      </rPr>
      <t>4.32</t>
    </r>
    <r>
      <rPr>
        <sz val="10"/>
        <rFont val="宋体"/>
        <charset val="134"/>
      </rPr>
      <t>千瓦分布式光伏发电项目</t>
    </r>
  </si>
  <si>
    <t>罗志林</t>
  </si>
  <si>
    <t>范敬文</t>
  </si>
  <si>
    <r>
      <rPr>
        <sz val="10"/>
        <rFont val="Times New Roman"/>
        <charset val="134"/>
      </rPr>
      <t>范敬文三水区乐平镇</t>
    </r>
    <r>
      <rPr>
        <sz val="10"/>
        <rFont val="Times New Roman"/>
        <charset val="134"/>
      </rPr>
      <t>16</t>
    </r>
    <r>
      <rPr>
        <sz val="10"/>
        <rFont val="宋体"/>
        <charset val="134"/>
      </rPr>
      <t>千瓦分布式光伏发电项目</t>
    </r>
  </si>
  <si>
    <t>范锦能</t>
  </si>
  <si>
    <r>
      <rPr>
        <sz val="10"/>
        <rFont val="Times New Roman"/>
        <charset val="134"/>
      </rPr>
      <t>范锦能三水区乐平镇</t>
    </r>
    <r>
      <rPr>
        <sz val="10"/>
        <rFont val="Times New Roman"/>
        <charset val="134"/>
      </rPr>
      <t>9.69</t>
    </r>
    <r>
      <rPr>
        <sz val="10"/>
        <rFont val="宋体"/>
        <charset val="134"/>
      </rPr>
      <t>千瓦分布式光伏发电项目</t>
    </r>
  </si>
  <si>
    <t>蔡国仁</t>
  </si>
  <si>
    <r>
      <rPr>
        <sz val="10"/>
        <rFont val="Times New Roman"/>
        <charset val="134"/>
      </rPr>
      <t>蔡国仁三水区芦苞镇</t>
    </r>
    <r>
      <rPr>
        <sz val="10"/>
        <rFont val="Times New Roman"/>
        <charset val="134"/>
      </rPr>
      <t>10.26</t>
    </r>
    <r>
      <rPr>
        <sz val="10"/>
        <rFont val="宋体"/>
        <charset val="134"/>
      </rPr>
      <t>千瓦分布式光伏发电项目</t>
    </r>
  </si>
  <si>
    <t>邓永权</t>
  </si>
  <si>
    <r>
      <rPr>
        <sz val="10"/>
        <rFont val="Times New Roman"/>
        <charset val="134"/>
      </rPr>
      <t>邓永权三水区芦苞镇</t>
    </r>
    <r>
      <rPr>
        <sz val="10"/>
        <rFont val="Times New Roman"/>
        <charset val="134"/>
      </rPr>
      <t>11.4</t>
    </r>
    <r>
      <rPr>
        <sz val="10"/>
        <rFont val="宋体"/>
        <charset val="134"/>
      </rPr>
      <t>千瓦分布式光伏发电项目</t>
    </r>
  </si>
  <si>
    <t>霍三枝</t>
  </si>
  <si>
    <r>
      <rPr>
        <sz val="10"/>
        <rFont val="Times New Roman"/>
        <charset val="134"/>
      </rPr>
      <t>霍三枝三水区西南街道</t>
    </r>
    <r>
      <rPr>
        <sz val="10"/>
        <rFont val="Times New Roman"/>
        <charset val="134"/>
      </rPr>
      <t>12.54</t>
    </r>
    <r>
      <rPr>
        <sz val="10"/>
        <rFont val="宋体"/>
        <charset val="134"/>
      </rPr>
      <t>千瓦分布式光伏发电项目</t>
    </r>
  </si>
  <si>
    <t>张志基</t>
  </si>
  <si>
    <r>
      <rPr>
        <sz val="10"/>
        <rFont val="Times New Roman"/>
        <charset val="134"/>
      </rPr>
      <t>张志基三水区西南街道</t>
    </r>
    <r>
      <rPr>
        <sz val="10"/>
        <rFont val="Times New Roman"/>
        <charset val="134"/>
      </rPr>
      <t>6</t>
    </r>
    <r>
      <rPr>
        <sz val="10"/>
        <rFont val="宋体"/>
        <charset val="134"/>
      </rPr>
      <t>千瓦分布式光伏发电项目</t>
    </r>
  </si>
  <si>
    <t>黄日光</t>
  </si>
  <si>
    <r>
      <rPr>
        <sz val="10"/>
        <rFont val="Times New Roman"/>
        <charset val="134"/>
      </rPr>
      <t>黄日光三水区西南街道</t>
    </r>
    <r>
      <rPr>
        <sz val="10"/>
        <rFont val="Times New Roman"/>
        <charset val="134"/>
      </rPr>
      <t>13.5</t>
    </r>
    <r>
      <rPr>
        <sz val="10"/>
        <rFont val="宋体"/>
        <charset val="134"/>
      </rPr>
      <t>千瓦分布式光伏发电项目</t>
    </r>
  </si>
  <si>
    <t>谭安平</t>
  </si>
  <si>
    <r>
      <rPr>
        <sz val="10"/>
        <rFont val="Times New Roman"/>
        <charset val="134"/>
      </rPr>
      <t>谭安平三水区南山镇</t>
    </r>
    <r>
      <rPr>
        <sz val="10"/>
        <rFont val="Times New Roman"/>
        <charset val="134"/>
      </rPr>
      <t>18.5</t>
    </r>
    <r>
      <rPr>
        <sz val="10"/>
        <rFont val="宋体"/>
        <charset val="134"/>
      </rPr>
      <t>千瓦分布式光伏发电项目</t>
    </r>
  </si>
  <si>
    <t>朱观生</t>
  </si>
  <si>
    <r>
      <rPr>
        <sz val="10"/>
        <rFont val="Times New Roman"/>
        <charset val="134"/>
      </rPr>
      <t>朱观生三水区南山镇</t>
    </r>
    <r>
      <rPr>
        <sz val="10"/>
        <rFont val="Times New Roman"/>
        <charset val="134"/>
      </rPr>
      <t>17</t>
    </r>
    <r>
      <rPr>
        <sz val="10"/>
        <rFont val="宋体"/>
        <charset val="134"/>
      </rPr>
      <t>千瓦分布式光伏发电项目</t>
    </r>
  </si>
  <si>
    <t>李碧霞</t>
  </si>
  <si>
    <r>
      <rPr>
        <sz val="10"/>
        <rFont val="Times New Roman"/>
        <charset val="134"/>
      </rPr>
      <t>李碧霞三水区南山镇</t>
    </r>
    <r>
      <rPr>
        <sz val="10"/>
        <rFont val="Times New Roman"/>
        <charset val="134"/>
      </rPr>
      <t>17</t>
    </r>
    <r>
      <rPr>
        <sz val="10"/>
        <rFont val="宋体"/>
        <charset val="134"/>
      </rPr>
      <t>千瓦分布式光伏发电项目</t>
    </r>
  </si>
  <si>
    <t>苏启稠</t>
  </si>
  <si>
    <r>
      <rPr>
        <sz val="10"/>
        <rFont val="Times New Roman"/>
        <charset val="134"/>
      </rPr>
      <t>苏启稠三水区白坭镇</t>
    </r>
    <r>
      <rPr>
        <sz val="10"/>
        <rFont val="Times New Roman"/>
        <charset val="134"/>
      </rPr>
      <t>10.8</t>
    </r>
    <r>
      <rPr>
        <sz val="10"/>
        <rFont val="宋体"/>
        <charset val="134"/>
      </rPr>
      <t>千瓦分布式光伏发电项目</t>
    </r>
  </si>
  <si>
    <t>范扩基</t>
  </si>
  <si>
    <r>
      <rPr>
        <sz val="10"/>
        <rFont val="Times New Roman"/>
        <charset val="134"/>
      </rPr>
      <t>范扩基三水区乐平镇</t>
    </r>
    <r>
      <rPr>
        <sz val="10"/>
        <rFont val="Times New Roman"/>
        <charset val="134"/>
      </rPr>
      <t>9.805</t>
    </r>
    <r>
      <rPr>
        <sz val="10"/>
        <rFont val="宋体"/>
        <charset val="134"/>
      </rPr>
      <t>千瓦分布式光伏发电项目</t>
    </r>
  </si>
  <si>
    <t>刘昌杰</t>
  </si>
  <si>
    <r>
      <rPr>
        <sz val="10"/>
        <rFont val="Times New Roman"/>
        <charset val="134"/>
      </rPr>
      <t>刘昌杰三水区乐平镇</t>
    </r>
    <r>
      <rPr>
        <sz val="10"/>
        <rFont val="Times New Roman"/>
        <charset val="134"/>
      </rPr>
      <t>13.68</t>
    </r>
    <r>
      <rPr>
        <sz val="10"/>
        <rFont val="宋体"/>
        <charset val="134"/>
      </rPr>
      <t>千瓦分布式光伏发电项目</t>
    </r>
  </si>
  <si>
    <t>罗健森</t>
  </si>
  <si>
    <r>
      <rPr>
        <sz val="10"/>
        <rFont val="Times New Roman"/>
        <charset val="134"/>
      </rPr>
      <t>罗健森三水区大塘镇</t>
    </r>
    <r>
      <rPr>
        <sz val="10"/>
        <rFont val="Times New Roman"/>
        <charset val="134"/>
      </rPr>
      <t>12.76</t>
    </r>
    <r>
      <rPr>
        <sz val="10"/>
        <rFont val="宋体"/>
        <charset val="134"/>
      </rPr>
      <t>千瓦分布式光伏发电项目</t>
    </r>
  </si>
  <si>
    <t>叶志明</t>
  </si>
  <si>
    <r>
      <rPr>
        <sz val="10"/>
        <rFont val="Times New Roman"/>
        <charset val="134"/>
      </rPr>
      <t>叶志明三水区大塘镇</t>
    </r>
    <r>
      <rPr>
        <sz val="10"/>
        <rFont val="Times New Roman"/>
        <charset val="134"/>
      </rPr>
      <t>6</t>
    </r>
    <r>
      <rPr>
        <sz val="10"/>
        <rFont val="宋体"/>
        <charset val="134"/>
      </rPr>
      <t>千瓦分布式光伏发电项目</t>
    </r>
  </si>
  <si>
    <t>黄锡海</t>
  </si>
  <si>
    <r>
      <rPr>
        <sz val="10"/>
        <rFont val="Times New Roman"/>
        <charset val="134"/>
      </rPr>
      <t>黄锡海三水区大塘镇</t>
    </r>
    <r>
      <rPr>
        <sz val="10"/>
        <rFont val="Times New Roman"/>
        <charset val="134"/>
      </rPr>
      <t>3</t>
    </r>
    <r>
      <rPr>
        <sz val="10"/>
        <rFont val="宋体"/>
        <charset val="134"/>
      </rPr>
      <t>千瓦分布式光伏发电项目</t>
    </r>
  </si>
  <si>
    <t>何建华</t>
  </si>
  <si>
    <r>
      <rPr>
        <sz val="10"/>
        <rFont val="Times New Roman"/>
        <charset val="134"/>
      </rPr>
      <t>何建华三水区西南街道</t>
    </r>
    <r>
      <rPr>
        <sz val="10"/>
        <rFont val="Times New Roman"/>
        <charset val="134"/>
      </rPr>
      <t>10.8</t>
    </r>
    <r>
      <rPr>
        <sz val="10"/>
        <rFont val="宋体"/>
        <charset val="134"/>
      </rPr>
      <t>千瓦分布式光伏发电项目</t>
    </r>
  </si>
  <si>
    <t>陆健芳</t>
  </si>
  <si>
    <r>
      <rPr>
        <sz val="10"/>
        <rFont val="Times New Roman"/>
        <charset val="134"/>
      </rPr>
      <t>陆健芳三水区西南街道</t>
    </r>
    <r>
      <rPr>
        <sz val="10"/>
        <rFont val="Times New Roman"/>
        <charset val="134"/>
      </rPr>
      <t>7</t>
    </r>
    <r>
      <rPr>
        <sz val="10"/>
        <rFont val="宋体"/>
        <charset val="134"/>
      </rPr>
      <t>千瓦分布式光伏发电项目</t>
    </r>
  </si>
  <si>
    <t>伍敬才</t>
  </si>
  <si>
    <r>
      <rPr>
        <sz val="10"/>
        <rFont val="Times New Roman"/>
        <charset val="134"/>
      </rPr>
      <t>伍敬才三水区西南街道</t>
    </r>
    <r>
      <rPr>
        <sz val="10"/>
        <rFont val="Times New Roman"/>
        <charset val="134"/>
      </rPr>
      <t>10.6</t>
    </r>
    <r>
      <rPr>
        <sz val="10"/>
        <rFont val="宋体"/>
        <charset val="134"/>
      </rPr>
      <t>千瓦分布式光伏发电项目</t>
    </r>
  </si>
  <si>
    <t>陆结心</t>
  </si>
  <si>
    <r>
      <rPr>
        <sz val="10"/>
        <rFont val="Times New Roman"/>
        <charset val="134"/>
      </rPr>
      <t>陆结心三水区西南街道</t>
    </r>
    <r>
      <rPr>
        <sz val="10"/>
        <rFont val="Times New Roman"/>
        <charset val="134"/>
      </rPr>
      <t>21.6</t>
    </r>
    <r>
      <rPr>
        <sz val="10"/>
        <rFont val="宋体"/>
        <charset val="134"/>
      </rPr>
      <t>千瓦分布式光伏发电项目</t>
    </r>
  </si>
  <si>
    <t>彭志清</t>
  </si>
  <si>
    <r>
      <rPr>
        <sz val="10"/>
        <rFont val="Times New Roman"/>
        <charset val="134"/>
      </rPr>
      <t>彭志清三水区西南街道</t>
    </r>
    <r>
      <rPr>
        <sz val="10"/>
        <rFont val="Times New Roman"/>
        <charset val="134"/>
      </rPr>
      <t>12.6</t>
    </r>
    <r>
      <rPr>
        <sz val="10"/>
        <rFont val="宋体"/>
        <charset val="134"/>
      </rPr>
      <t>千瓦分布式光伏发电项目</t>
    </r>
  </si>
  <si>
    <t>李铭新</t>
  </si>
  <si>
    <r>
      <rPr>
        <sz val="10"/>
        <rFont val="Times New Roman"/>
        <charset val="134"/>
      </rPr>
      <t>李铭新三水区西南街道</t>
    </r>
    <r>
      <rPr>
        <sz val="10"/>
        <rFont val="Times New Roman"/>
        <charset val="134"/>
      </rPr>
      <t>10.8</t>
    </r>
    <r>
      <rPr>
        <sz val="10"/>
        <rFont val="宋体"/>
        <charset val="134"/>
      </rPr>
      <t>千瓦分布式光伏发电项目</t>
    </r>
  </si>
  <si>
    <t>彭健强</t>
  </si>
  <si>
    <r>
      <rPr>
        <sz val="10"/>
        <rFont val="Times New Roman"/>
        <charset val="134"/>
      </rPr>
      <t>彭健强三水区西南街道</t>
    </r>
    <r>
      <rPr>
        <sz val="10"/>
        <rFont val="Times New Roman"/>
        <charset val="134"/>
      </rPr>
      <t>12.72</t>
    </r>
    <r>
      <rPr>
        <sz val="10"/>
        <rFont val="宋体"/>
        <charset val="134"/>
      </rPr>
      <t>千瓦分布式光伏发电项目</t>
    </r>
  </si>
  <si>
    <t>何汝华</t>
  </si>
  <si>
    <r>
      <rPr>
        <sz val="10"/>
        <rFont val="Times New Roman"/>
        <charset val="134"/>
      </rPr>
      <t>何汝华三水区云东海街道</t>
    </r>
    <r>
      <rPr>
        <sz val="10"/>
        <rFont val="Times New Roman"/>
        <charset val="134"/>
      </rPr>
      <t>10.15</t>
    </r>
    <r>
      <rPr>
        <sz val="10"/>
        <rFont val="宋体"/>
        <charset val="134"/>
      </rPr>
      <t>千瓦分布式光伏发电项目</t>
    </r>
  </si>
  <si>
    <t>张泽标</t>
  </si>
  <si>
    <r>
      <rPr>
        <sz val="10"/>
        <rFont val="Times New Roman"/>
        <charset val="134"/>
      </rPr>
      <t>张泽标三水区西南街道</t>
    </r>
    <r>
      <rPr>
        <sz val="10"/>
        <rFont val="Times New Roman"/>
        <charset val="134"/>
      </rPr>
      <t>20.88</t>
    </r>
    <r>
      <rPr>
        <sz val="10"/>
        <rFont val="宋体"/>
        <charset val="134"/>
      </rPr>
      <t>千瓦分布式光伏发电项目</t>
    </r>
  </si>
  <si>
    <t>汤伟晃</t>
  </si>
  <si>
    <r>
      <rPr>
        <sz val="10"/>
        <rFont val="Times New Roman"/>
        <charset val="134"/>
      </rPr>
      <t>汤伟晃三水区西南街道</t>
    </r>
    <r>
      <rPr>
        <sz val="10"/>
        <rFont val="Times New Roman"/>
        <charset val="134"/>
      </rPr>
      <t>14.31</t>
    </r>
    <r>
      <rPr>
        <sz val="10"/>
        <rFont val="宋体"/>
        <charset val="134"/>
      </rPr>
      <t>千瓦分布式光伏发电项目</t>
    </r>
  </si>
  <si>
    <t>潘炳恩</t>
  </si>
  <si>
    <r>
      <rPr>
        <sz val="10"/>
        <rFont val="Times New Roman"/>
        <charset val="134"/>
      </rPr>
      <t>潘炳恩三水区西南街道</t>
    </r>
    <r>
      <rPr>
        <sz val="10"/>
        <rFont val="Times New Roman"/>
        <charset val="134"/>
      </rPr>
      <t>6.36</t>
    </r>
    <r>
      <rPr>
        <sz val="10"/>
        <rFont val="宋体"/>
        <charset val="134"/>
      </rPr>
      <t>千瓦分布式光伏发电项目</t>
    </r>
  </si>
  <si>
    <t>何瑞豪</t>
  </si>
  <si>
    <r>
      <rPr>
        <sz val="10"/>
        <rFont val="Times New Roman"/>
        <charset val="134"/>
      </rPr>
      <t>何瑞豪三水区云东海街道</t>
    </r>
    <r>
      <rPr>
        <sz val="10"/>
        <rFont val="Times New Roman"/>
        <charset val="134"/>
      </rPr>
      <t>10.8</t>
    </r>
    <r>
      <rPr>
        <sz val="10"/>
        <rFont val="宋体"/>
        <charset val="134"/>
      </rPr>
      <t>千瓦分布式光伏发电项目</t>
    </r>
  </si>
  <si>
    <t>张锦洪</t>
  </si>
  <si>
    <r>
      <rPr>
        <sz val="10"/>
        <rFont val="Times New Roman"/>
        <charset val="134"/>
      </rPr>
      <t>张锦洪三水区乐平镇</t>
    </r>
    <r>
      <rPr>
        <sz val="10"/>
        <rFont val="Times New Roman"/>
        <charset val="134"/>
      </rPr>
      <t>15.39</t>
    </r>
    <r>
      <rPr>
        <sz val="10"/>
        <rFont val="宋体"/>
        <charset val="134"/>
      </rPr>
      <t>千瓦分布式光伏发电项目</t>
    </r>
  </si>
  <si>
    <t>梁赞良</t>
  </si>
  <si>
    <r>
      <rPr>
        <sz val="10"/>
        <rFont val="Times New Roman"/>
        <charset val="134"/>
      </rPr>
      <t>梁赞良三水区乐平镇</t>
    </r>
    <r>
      <rPr>
        <sz val="10"/>
        <rFont val="Times New Roman"/>
        <charset val="134"/>
      </rPr>
      <t>17.67</t>
    </r>
    <r>
      <rPr>
        <sz val="10"/>
        <rFont val="宋体"/>
        <charset val="134"/>
      </rPr>
      <t>千瓦分布式光伏发电项目</t>
    </r>
  </si>
  <si>
    <t>胡永昌</t>
  </si>
  <si>
    <r>
      <rPr>
        <sz val="10"/>
        <rFont val="Times New Roman"/>
        <charset val="134"/>
      </rPr>
      <t>胡永昌三水区乐平镇</t>
    </r>
    <r>
      <rPr>
        <sz val="10"/>
        <rFont val="Times New Roman"/>
        <charset val="134"/>
      </rPr>
      <t>4.24</t>
    </r>
    <r>
      <rPr>
        <sz val="10"/>
        <rFont val="宋体"/>
        <charset val="134"/>
      </rPr>
      <t>千瓦分布式光伏发电项目</t>
    </r>
  </si>
  <si>
    <t>骆锦华</t>
  </si>
  <si>
    <r>
      <rPr>
        <sz val="10"/>
        <rFont val="Times New Roman"/>
        <charset val="134"/>
      </rPr>
      <t>骆锦华三水区乐平镇</t>
    </r>
    <r>
      <rPr>
        <sz val="10"/>
        <rFont val="Times New Roman"/>
        <charset val="134"/>
      </rPr>
      <t>20</t>
    </r>
    <r>
      <rPr>
        <sz val="10"/>
        <rFont val="宋体"/>
        <charset val="134"/>
      </rPr>
      <t>千瓦分布式光伏发电项目</t>
    </r>
  </si>
  <si>
    <t>陆裕露</t>
  </si>
  <si>
    <r>
      <rPr>
        <sz val="10"/>
        <rFont val="Times New Roman"/>
        <charset val="134"/>
      </rPr>
      <t>陆裕露三水区乐平镇</t>
    </r>
    <r>
      <rPr>
        <sz val="10"/>
        <rFont val="Times New Roman"/>
        <charset val="134"/>
      </rPr>
      <t>10.8</t>
    </r>
    <r>
      <rPr>
        <sz val="10"/>
        <rFont val="宋体"/>
        <charset val="134"/>
      </rPr>
      <t>千瓦分布式光伏发电项目</t>
    </r>
  </si>
  <si>
    <t>范永佳</t>
  </si>
  <si>
    <r>
      <rPr>
        <sz val="10"/>
        <rFont val="Times New Roman"/>
        <charset val="134"/>
      </rPr>
      <t>范伟洪三水区乐平镇</t>
    </r>
    <r>
      <rPr>
        <sz val="10"/>
        <rFont val="Times New Roman"/>
        <charset val="134"/>
      </rPr>
      <t>6.36</t>
    </r>
    <r>
      <rPr>
        <sz val="10"/>
        <rFont val="宋体"/>
        <charset val="134"/>
      </rPr>
      <t>千瓦分布式光伏发电项目</t>
    </r>
  </si>
  <si>
    <t>范伟洪</t>
  </si>
  <si>
    <r>
      <rPr>
        <sz val="10"/>
        <rFont val="Times New Roman"/>
        <charset val="134"/>
      </rPr>
      <t>范伟洪三水区乐平镇</t>
    </r>
    <r>
      <rPr>
        <sz val="10"/>
        <rFont val="Times New Roman"/>
        <charset val="134"/>
      </rPr>
      <t>7.42</t>
    </r>
    <r>
      <rPr>
        <sz val="10"/>
        <rFont val="宋体"/>
        <charset val="134"/>
      </rPr>
      <t>千瓦分布式光伏发电项目</t>
    </r>
  </si>
  <si>
    <t>陆伟成</t>
  </si>
  <si>
    <r>
      <rPr>
        <sz val="10"/>
        <rFont val="Times New Roman"/>
        <charset val="134"/>
      </rPr>
      <t>陆伟成三水区乐平镇</t>
    </r>
    <r>
      <rPr>
        <sz val="10"/>
        <rFont val="Times New Roman"/>
        <charset val="134"/>
      </rPr>
      <t>22.62</t>
    </r>
    <r>
      <rPr>
        <sz val="10"/>
        <rFont val="宋体"/>
        <charset val="134"/>
      </rPr>
      <t>千瓦分布式光伏发电项目</t>
    </r>
  </si>
  <si>
    <t>何理文</t>
  </si>
  <si>
    <r>
      <rPr>
        <sz val="10"/>
        <rFont val="Times New Roman"/>
        <charset val="134"/>
      </rPr>
      <t>何理文三水区乐平镇</t>
    </r>
    <r>
      <rPr>
        <sz val="10"/>
        <rFont val="Times New Roman"/>
        <charset val="134"/>
      </rPr>
      <t>15.12</t>
    </r>
    <r>
      <rPr>
        <sz val="10"/>
        <rFont val="宋体"/>
        <charset val="134"/>
      </rPr>
      <t>千瓦分布式光伏发电项目</t>
    </r>
  </si>
  <si>
    <t>禤桂良</t>
  </si>
  <si>
    <r>
      <rPr>
        <sz val="10"/>
        <rFont val="Times New Roman"/>
        <charset val="134"/>
      </rPr>
      <t>禤志昌三水区乐平镇</t>
    </r>
    <r>
      <rPr>
        <sz val="10"/>
        <rFont val="Times New Roman"/>
        <charset val="134"/>
      </rPr>
      <t>12.47</t>
    </r>
    <r>
      <rPr>
        <sz val="10"/>
        <rFont val="宋体"/>
        <charset val="134"/>
      </rPr>
      <t>千瓦分布式光伏发电项目</t>
    </r>
  </si>
  <si>
    <t>禤志昌</t>
  </si>
  <si>
    <t>梁祖成</t>
  </si>
  <si>
    <r>
      <rPr>
        <sz val="10"/>
        <rFont val="Times New Roman"/>
        <charset val="134"/>
      </rPr>
      <t>梁德坚三水区白坭镇</t>
    </r>
    <r>
      <rPr>
        <sz val="10"/>
        <rFont val="Times New Roman"/>
        <charset val="134"/>
      </rPr>
      <t>14.7</t>
    </r>
    <r>
      <rPr>
        <sz val="10"/>
        <rFont val="宋体"/>
        <charset val="134"/>
      </rPr>
      <t>千瓦分布式光伏发电项目</t>
    </r>
  </si>
  <si>
    <t>梁德坚</t>
  </si>
  <si>
    <r>
      <rPr>
        <sz val="10"/>
        <rFont val="Times New Roman"/>
        <charset val="134"/>
      </rPr>
      <t>何燕芳三水区南山镇</t>
    </r>
    <r>
      <rPr>
        <sz val="10"/>
        <rFont val="Times New Roman"/>
        <charset val="134"/>
      </rPr>
      <t>8</t>
    </r>
    <r>
      <rPr>
        <sz val="10"/>
        <rFont val="宋体"/>
        <charset val="134"/>
      </rPr>
      <t>千瓦分布式光伏发电项目</t>
    </r>
  </si>
  <si>
    <t>蔡健新</t>
  </si>
  <si>
    <r>
      <rPr>
        <sz val="10"/>
        <rFont val="Times New Roman"/>
        <charset val="134"/>
      </rPr>
      <t>蔡其初三水区芦苞镇</t>
    </r>
    <r>
      <rPr>
        <sz val="10"/>
        <rFont val="Times New Roman"/>
        <charset val="134"/>
      </rPr>
      <t>14.4</t>
    </r>
    <r>
      <rPr>
        <sz val="10"/>
        <rFont val="宋体"/>
        <charset val="134"/>
      </rPr>
      <t>千瓦分布式光伏发电项目</t>
    </r>
  </si>
  <si>
    <t>蔡其初</t>
  </si>
  <si>
    <t>黄有泉</t>
  </si>
  <si>
    <r>
      <rPr>
        <sz val="10"/>
        <rFont val="Times New Roman"/>
        <charset val="134"/>
      </rPr>
      <t>黄奋飞三水区芦苞镇</t>
    </r>
    <r>
      <rPr>
        <sz val="10"/>
        <rFont val="Times New Roman"/>
        <charset val="134"/>
      </rPr>
      <t>20</t>
    </r>
    <r>
      <rPr>
        <sz val="10"/>
        <rFont val="宋体"/>
        <charset val="134"/>
      </rPr>
      <t>千瓦分布式光伏发电项目</t>
    </r>
  </si>
  <si>
    <t>黄奋飞</t>
  </si>
  <si>
    <t>潘桂洪</t>
  </si>
  <si>
    <r>
      <rPr>
        <sz val="10"/>
        <rFont val="Times New Roman"/>
        <charset val="134"/>
      </rPr>
      <t>潘燕华三水区芦苞镇</t>
    </r>
    <r>
      <rPr>
        <sz val="10"/>
        <rFont val="Times New Roman"/>
        <charset val="134"/>
      </rPr>
      <t>10.325</t>
    </r>
    <r>
      <rPr>
        <sz val="10"/>
        <rFont val="宋体"/>
        <charset val="134"/>
      </rPr>
      <t>千瓦分布式光伏发电项目</t>
    </r>
  </si>
  <si>
    <t>潘燕华</t>
  </si>
  <si>
    <t>邓永坚</t>
  </si>
  <si>
    <r>
      <rPr>
        <sz val="10"/>
        <rFont val="Times New Roman"/>
        <charset val="134"/>
      </rPr>
      <t>邓永坚三水区芦苞镇</t>
    </r>
    <r>
      <rPr>
        <sz val="10"/>
        <rFont val="Times New Roman"/>
        <charset val="134"/>
      </rPr>
      <t>11.4</t>
    </r>
    <r>
      <rPr>
        <sz val="10"/>
        <rFont val="宋体"/>
        <charset val="134"/>
      </rPr>
      <t>千瓦分布式光伏发电项目</t>
    </r>
  </si>
  <si>
    <t>郭炎森</t>
  </si>
  <si>
    <r>
      <rPr>
        <sz val="10"/>
        <rFont val="Times New Roman"/>
        <charset val="134"/>
      </rPr>
      <t>郭炎森三水区大塘镇</t>
    </r>
    <r>
      <rPr>
        <sz val="10"/>
        <rFont val="Times New Roman"/>
        <charset val="134"/>
      </rPr>
      <t>20</t>
    </r>
    <r>
      <rPr>
        <sz val="10"/>
        <rFont val="宋体"/>
        <charset val="134"/>
      </rPr>
      <t>千瓦分布式光伏发电项目</t>
    </r>
  </si>
  <si>
    <t>麦绍光</t>
  </si>
  <si>
    <r>
      <rPr>
        <sz val="10"/>
        <rFont val="Times New Roman"/>
        <charset val="134"/>
      </rPr>
      <t>麦绍光三水区芦苞镇</t>
    </r>
    <r>
      <rPr>
        <sz val="10"/>
        <rFont val="Times New Roman"/>
        <charset val="134"/>
      </rPr>
      <t>12.72</t>
    </r>
    <r>
      <rPr>
        <sz val="10"/>
        <rFont val="宋体"/>
        <charset val="134"/>
      </rPr>
      <t>千瓦分布式光伏发电项目</t>
    </r>
  </si>
  <si>
    <t>陆振庭</t>
  </si>
  <si>
    <r>
      <rPr>
        <sz val="10"/>
        <rFont val="Times New Roman"/>
        <charset val="134"/>
      </rPr>
      <t>陆振庭三水区西南街道</t>
    </r>
    <r>
      <rPr>
        <sz val="10"/>
        <rFont val="Times New Roman"/>
        <charset val="134"/>
      </rPr>
      <t>11.88</t>
    </r>
    <r>
      <rPr>
        <sz val="10"/>
        <rFont val="宋体"/>
        <charset val="134"/>
      </rPr>
      <t>千瓦分布式光伏发电项目</t>
    </r>
  </si>
  <si>
    <t>董维佳</t>
  </si>
  <si>
    <r>
      <rPr>
        <sz val="10"/>
        <rFont val="Times New Roman"/>
        <charset val="134"/>
      </rPr>
      <t>董维佳三水区西南街道</t>
    </r>
    <r>
      <rPr>
        <sz val="10"/>
        <rFont val="Times New Roman"/>
        <charset val="134"/>
      </rPr>
      <t>13.52</t>
    </r>
    <r>
      <rPr>
        <sz val="10"/>
        <rFont val="宋体"/>
        <charset val="134"/>
      </rPr>
      <t>千瓦分布式光伏发电项目</t>
    </r>
  </si>
  <si>
    <t>李小群</t>
  </si>
  <si>
    <r>
      <rPr>
        <sz val="10"/>
        <rFont val="Times New Roman"/>
        <charset val="134"/>
      </rPr>
      <t>李小群三水区西南街道</t>
    </r>
    <r>
      <rPr>
        <sz val="10"/>
        <rFont val="Times New Roman"/>
        <charset val="134"/>
      </rPr>
      <t>15.12</t>
    </r>
    <r>
      <rPr>
        <sz val="10"/>
        <rFont val="宋体"/>
        <charset val="134"/>
      </rPr>
      <t>千瓦分布式光伏发电项目</t>
    </r>
  </si>
  <si>
    <t>陆绍佳</t>
  </si>
  <si>
    <r>
      <rPr>
        <sz val="10"/>
        <rFont val="Times New Roman"/>
        <charset val="134"/>
      </rPr>
      <t>陆绍佳三水区西南街道</t>
    </r>
    <r>
      <rPr>
        <sz val="10"/>
        <rFont val="Times New Roman"/>
        <charset val="134"/>
      </rPr>
      <t>9.54</t>
    </r>
    <r>
      <rPr>
        <sz val="10"/>
        <rFont val="宋体"/>
        <charset val="134"/>
      </rPr>
      <t>千瓦分布式光伏发电项目</t>
    </r>
  </si>
  <si>
    <t>陆伟时</t>
  </si>
  <si>
    <r>
      <rPr>
        <sz val="10"/>
        <rFont val="Times New Roman"/>
        <charset val="134"/>
      </rPr>
      <t>陆伟时三水区西南街道</t>
    </r>
    <r>
      <rPr>
        <sz val="10"/>
        <rFont val="Times New Roman"/>
        <charset val="134"/>
      </rPr>
      <t>10.36</t>
    </r>
    <r>
      <rPr>
        <sz val="10"/>
        <rFont val="宋体"/>
        <charset val="134"/>
      </rPr>
      <t>千瓦分布式光伏发电项目</t>
    </r>
  </si>
  <si>
    <t>何伟生</t>
  </si>
  <si>
    <r>
      <rPr>
        <sz val="10"/>
        <rFont val="Times New Roman"/>
        <charset val="134"/>
      </rPr>
      <t>何伟生三水区云东海街道</t>
    </r>
    <r>
      <rPr>
        <sz val="10"/>
        <rFont val="Times New Roman"/>
        <charset val="134"/>
      </rPr>
      <t>10.08</t>
    </r>
    <r>
      <rPr>
        <sz val="10"/>
        <rFont val="宋体"/>
        <charset val="134"/>
      </rPr>
      <t>千瓦分布式光伏发电项目</t>
    </r>
  </si>
  <si>
    <t>卢建忠</t>
  </si>
  <si>
    <r>
      <rPr>
        <sz val="10"/>
        <rFont val="Times New Roman"/>
        <charset val="134"/>
      </rPr>
      <t>卢建忠三水区南山镇</t>
    </r>
    <r>
      <rPr>
        <sz val="10"/>
        <rFont val="Times New Roman"/>
        <charset val="134"/>
      </rPr>
      <t>11.8</t>
    </r>
    <r>
      <rPr>
        <sz val="10"/>
        <rFont val="宋体"/>
        <charset val="134"/>
      </rPr>
      <t>千瓦分布式光伏发电项目</t>
    </r>
  </si>
  <si>
    <t>李悦有</t>
  </si>
  <si>
    <r>
      <rPr>
        <sz val="10"/>
        <rFont val="Times New Roman"/>
        <charset val="134"/>
      </rPr>
      <t>李仕坚三水区大塘镇</t>
    </r>
    <r>
      <rPr>
        <sz val="10"/>
        <rFont val="Times New Roman"/>
        <charset val="134"/>
      </rPr>
      <t>12</t>
    </r>
    <r>
      <rPr>
        <sz val="10"/>
        <rFont val="宋体"/>
        <charset val="134"/>
      </rPr>
      <t>千瓦分布式光伏发电项目</t>
    </r>
  </si>
  <si>
    <t>李仕坚</t>
  </si>
  <si>
    <t>叶浩新</t>
  </si>
  <si>
    <r>
      <rPr>
        <sz val="10"/>
        <rFont val="Times New Roman"/>
        <charset val="134"/>
      </rPr>
      <t>叶浩新三水区大塘镇</t>
    </r>
    <r>
      <rPr>
        <sz val="10"/>
        <rFont val="Times New Roman"/>
        <charset val="134"/>
      </rPr>
      <t>13.57</t>
    </r>
    <r>
      <rPr>
        <sz val="10"/>
        <rFont val="宋体"/>
        <charset val="134"/>
      </rPr>
      <t>千瓦分布式光伏发电项目</t>
    </r>
  </si>
  <si>
    <t>李健海</t>
  </si>
  <si>
    <r>
      <rPr>
        <sz val="10"/>
        <rFont val="Times New Roman"/>
        <charset val="134"/>
      </rPr>
      <t>李健海三水区大塘镇</t>
    </r>
    <r>
      <rPr>
        <sz val="10"/>
        <rFont val="Times New Roman"/>
        <charset val="134"/>
      </rPr>
      <t>10.26</t>
    </r>
    <r>
      <rPr>
        <sz val="10"/>
        <rFont val="宋体"/>
        <charset val="134"/>
      </rPr>
      <t>千瓦分布式光伏发电项目</t>
    </r>
  </si>
  <si>
    <t>梁家勤</t>
  </si>
  <si>
    <r>
      <rPr>
        <sz val="10"/>
        <rFont val="Times New Roman"/>
        <charset val="134"/>
      </rPr>
      <t>梁家勤三水区云东海街道</t>
    </r>
    <r>
      <rPr>
        <sz val="10"/>
        <rFont val="Times New Roman"/>
        <charset val="134"/>
      </rPr>
      <t>11.02</t>
    </r>
    <r>
      <rPr>
        <sz val="10"/>
        <rFont val="宋体"/>
        <charset val="134"/>
      </rPr>
      <t>千瓦分布式光伏发电项目</t>
    </r>
  </si>
  <si>
    <t>李敏棠</t>
  </si>
  <si>
    <r>
      <rPr>
        <sz val="10"/>
        <rFont val="Times New Roman"/>
        <charset val="134"/>
      </rPr>
      <t>李勇佳三水区西南街道</t>
    </r>
    <r>
      <rPr>
        <sz val="10"/>
        <rFont val="Times New Roman"/>
        <charset val="134"/>
      </rPr>
      <t>12.98</t>
    </r>
    <r>
      <rPr>
        <sz val="10"/>
        <rFont val="宋体"/>
        <charset val="134"/>
      </rPr>
      <t>千瓦分布式光伏发电项目</t>
    </r>
  </si>
  <si>
    <t>李勇佳</t>
  </si>
  <si>
    <t>麦耀华</t>
  </si>
  <si>
    <r>
      <rPr>
        <sz val="10"/>
        <rFont val="Times New Roman"/>
        <charset val="134"/>
      </rPr>
      <t>麦岳明三水区乐平镇</t>
    </r>
    <r>
      <rPr>
        <sz val="10"/>
        <rFont val="Times New Roman"/>
        <charset val="134"/>
      </rPr>
      <t>18</t>
    </r>
    <r>
      <rPr>
        <sz val="10"/>
        <rFont val="宋体"/>
        <charset val="134"/>
      </rPr>
      <t>千瓦分布式光伏发电项目</t>
    </r>
  </si>
  <si>
    <t>麦岳明</t>
  </si>
  <si>
    <t>禤贤生</t>
  </si>
  <si>
    <r>
      <rPr>
        <sz val="10"/>
        <rFont val="Times New Roman"/>
        <charset val="134"/>
      </rPr>
      <t>禤贤生三水区乐平镇</t>
    </r>
    <r>
      <rPr>
        <sz val="10"/>
        <rFont val="Times New Roman"/>
        <charset val="134"/>
      </rPr>
      <t>15</t>
    </r>
    <r>
      <rPr>
        <sz val="10"/>
        <rFont val="宋体"/>
        <charset val="134"/>
      </rPr>
      <t>千瓦分布式光伏发电项目</t>
    </r>
  </si>
  <si>
    <t>何惠娴</t>
  </si>
  <si>
    <r>
      <rPr>
        <sz val="10"/>
        <rFont val="Times New Roman"/>
        <charset val="134"/>
      </rPr>
      <t>何惠娴三水区乐平镇</t>
    </r>
    <r>
      <rPr>
        <sz val="10"/>
        <rFont val="Times New Roman"/>
        <charset val="134"/>
      </rPr>
      <t>9.69</t>
    </r>
    <r>
      <rPr>
        <sz val="10"/>
        <rFont val="宋体"/>
        <charset val="134"/>
      </rPr>
      <t>千瓦分布式光伏发电项目</t>
    </r>
  </si>
  <si>
    <t>王丁山</t>
  </si>
  <si>
    <r>
      <rPr>
        <sz val="10"/>
        <rFont val="Times New Roman"/>
        <charset val="134"/>
      </rPr>
      <t>王丁山三水区乐平镇</t>
    </r>
    <r>
      <rPr>
        <sz val="10"/>
        <rFont val="Times New Roman"/>
        <charset val="134"/>
      </rPr>
      <t>10.8</t>
    </r>
    <r>
      <rPr>
        <sz val="10"/>
        <rFont val="宋体"/>
        <charset val="134"/>
      </rPr>
      <t>千瓦分布式光伏发电项目</t>
    </r>
  </si>
  <si>
    <t>范均洪</t>
  </si>
  <si>
    <r>
      <rPr>
        <sz val="10"/>
        <rFont val="Times New Roman"/>
        <charset val="134"/>
      </rPr>
      <t>范均洪三水区乐平镇</t>
    </r>
    <r>
      <rPr>
        <sz val="10"/>
        <rFont val="Times New Roman"/>
        <charset val="134"/>
      </rPr>
      <t>10.62</t>
    </r>
    <r>
      <rPr>
        <sz val="10"/>
        <rFont val="宋体"/>
        <charset val="134"/>
      </rPr>
      <t>千瓦分布式光伏发电项目</t>
    </r>
  </si>
  <si>
    <t>何佩欣</t>
  </si>
  <si>
    <r>
      <rPr>
        <sz val="10"/>
        <rFont val="Times New Roman"/>
        <charset val="134"/>
      </rPr>
      <t>何佩欣三水区乐平镇</t>
    </r>
    <r>
      <rPr>
        <sz val="10"/>
        <rFont val="Times New Roman"/>
        <charset val="134"/>
      </rPr>
      <t>6.5</t>
    </r>
    <r>
      <rPr>
        <sz val="10"/>
        <rFont val="宋体"/>
        <charset val="134"/>
      </rPr>
      <t>千瓦分布式光伏发电项目</t>
    </r>
  </si>
  <si>
    <t>冼志勇</t>
  </si>
  <si>
    <r>
      <rPr>
        <sz val="10"/>
        <rFont val="Times New Roman"/>
        <charset val="134"/>
      </rPr>
      <t>冼志勇三水区芦苞镇</t>
    </r>
    <r>
      <rPr>
        <sz val="10"/>
        <rFont val="Times New Roman"/>
        <charset val="134"/>
      </rPr>
      <t>20.48</t>
    </r>
    <r>
      <rPr>
        <sz val="10"/>
        <rFont val="宋体"/>
        <charset val="134"/>
      </rPr>
      <t>千瓦分布式光伏发电项目</t>
    </r>
  </si>
  <si>
    <t>冼伯年</t>
  </si>
  <si>
    <r>
      <rPr>
        <sz val="10"/>
        <rFont val="Times New Roman"/>
        <charset val="134"/>
      </rPr>
      <t>冼肖梅三水区芦苞镇</t>
    </r>
    <r>
      <rPr>
        <sz val="10"/>
        <rFont val="Times New Roman"/>
        <charset val="134"/>
      </rPr>
      <t>20.48</t>
    </r>
    <r>
      <rPr>
        <sz val="10"/>
        <rFont val="宋体"/>
        <charset val="134"/>
      </rPr>
      <t>千瓦分布式光伏发电项目</t>
    </r>
  </si>
  <si>
    <t>冼肖梅</t>
  </si>
  <si>
    <t>黄燕洪</t>
  </si>
  <si>
    <r>
      <rPr>
        <sz val="10"/>
        <rFont val="Times New Roman"/>
        <charset val="134"/>
      </rPr>
      <t>黄燕洪三水区大塘镇</t>
    </r>
    <r>
      <rPr>
        <sz val="10"/>
        <rFont val="Times New Roman"/>
        <charset val="134"/>
      </rPr>
      <t>10.8</t>
    </r>
    <r>
      <rPr>
        <sz val="10"/>
        <rFont val="宋体"/>
        <charset val="134"/>
      </rPr>
      <t>千瓦分布式光伏发电项目</t>
    </r>
  </si>
  <si>
    <t>陆国明</t>
  </si>
  <si>
    <r>
      <rPr>
        <sz val="10"/>
        <rFont val="Times New Roman"/>
        <charset val="134"/>
      </rPr>
      <t>陆锡朝三水区西南街道</t>
    </r>
    <r>
      <rPr>
        <sz val="10"/>
        <rFont val="Times New Roman"/>
        <charset val="134"/>
      </rPr>
      <t>4.27</t>
    </r>
    <r>
      <rPr>
        <sz val="10"/>
        <rFont val="宋体"/>
        <charset val="134"/>
      </rPr>
      <t>千瓦分布式光伏发电项目</t>
    </r>
  </si>
  <si>
    <t>陆锡朝</t>
  </si>
  <si>
    <t>陆庆辉</t>
  </si>
  <si>
    <r>
      <rPr>
        <sz val="10"/>
        <rFont val="Times New Roman"/>
        <charset val="134"/>
      </rPr>
      <t>陆伟强三水区西南街道</t>
    </r>
    <r>
      <rPr>
        <sz val="10"/>
        <rFont val="Times New Roman"/>
        <charset val="134"/>
      </rPr>
      <t>3.99</t>
    </r>
    <r>
      <rPr>
        <sz val="10"/>
        <rFont val="宋体"/>
        <charset val="134"/>
      </rPr>
      <t>千瓦分布式光伏发电项目</t>
    </r>
  </si>
  <si>
    <t>陆伟强</t>
  </si>
  <si>
    <t>苏宝球</t>
  </si>
  <si>
    <r>
      <rPr>
        <sz val="10"/>
        <rFont val="Times New Roman"/>
        <charset val="134"/>
      </rPr>
      <t>苏宝球三水区白坭镇</t>
    </r>
    <r>
      <rPr>
        <sz val="10"/>
        <rFont val="Times New Roman"/>
        <charset val="134"/>
      </rPr>
      <t>20</t>
    </r>
    <r>
      <rPr>
        <sz val="10"/>
        <rFont val="宋体"/>
        <charset val="134"/>
      </rPr>
      <t>千瓦分布式光伏发电项目</t>
    </r>
  </si>
  <si>
    <t>陆沛球</t>
  </si>
  <si>
    <r>
      <rPr>
        <sz val="10"/>
        <rFont val="Times New Roman"/>
        <charset val="134"/>
      </rPr>
      <t>陆沛球三水区白坭镇</t>
    </r>
    <r>
      <rPr>
        <sz val="10"/>
        <rFont val="Times New Roman"/>
        <charset val="134"/>
      </rPr>
      <t>14.31</t>
    </r>
    <r>
      <rPr>
        <sz val="10"/>
        <rFont val="宋体"/>
        <charset val="134"/>
      </rPr>
      <t>千瓦分布式光伏发电项目</t>
    </r>
  </si>
  <si>
    <t>董智超</t>
  </si>
  <si>
    <r>
      <rPr>
        <sz val="10"/>
        <rFont val="Times New Roman"/>
        <charset val="134"/>
      </rPr>
      <t>董智超三水区西南街道</t>
    </r>
    <r>
      <rPr>
        <sz val="10"/>
        <rFont val="Times New Roman"/>
        <charset val="134"/>
      </rPr>
      <t>11</t>
    </r>
    <r>
      <rPr>
        <sz val="10"/>
        <rFont val="宋体"/>
        <charset val="134"/>
      </rPr>
      <t>千瓦分布式光伏发电项目</t>
    </r>
  </si>
  <si>
    <t>罗赞源</t>
  </si>
  <si>
    <r>
      <rPr>
        <sz val="10"/>
        <rFont val="Times New Roman"/>
        <charset val="134"/>
      </rPr>
      <t>罗赞源三水区大塘镇</t>
    </r>
    <r>
      <rPr>
        <sz val="10"/>
        <rFont val="Times New Roman"/>
        <charset val="134"/>
      </rPr>
      <t>9.18</t>
    </r>
    <r>
      <rPr>
        <sz val="10"/>
        <rFont val="宋体"/>
        <charset val="134"/>
      </rPr>
      <t>千瓦分布式光伏发电项目</t>
    </r>
  </si>
  <si>
    <t>黄德煊</t>
  </si>
  <si>
    <r>
      <rPr>
        <sz val="10"/>
        <rFont val="Times New Roman"/>
        <charset val="134"/>
      </rPr>
      <t>黄德煊三水区大塘镇</t>
    </r>
    <r>
      <rPr>
        <sz val="10"/>
        <rFont val="Times New Roman"/>
        <charset val="134"/>
      </rPr>
      <t>19.2</t>
    </r>
    <r>
      <rPr>
        <sz val="10"/>
        <rFont val="宋体"/>
        <charset val="134"/>
      </rPr>
      <t>千瓦分布式光伏发电项目</t>
    </r>
  </si>
  <si>
    <t>林华</t>
  </si>
  <si>
    <r>
      <rPr>
        <sz val="10"/>
        <rFont val="Times New Roman"/>
        <charset val="134"/>
      </rPr>
      <t>林华三水区大塘镇</t>
    </r>
    <r>
      <rPr>
        <sz val="10"/>
        <rFont val="Times New Roman"/>
        <charset val="134"/>
      </rPr>
      <t>17.11</t>
    </r>
    <r>
      <rPr>
        <sz val="10"/>
        <rFont val="宋体"/>
        <charset val="134"/>
      </rPr>
      <t>千瓦分布式光伏发电项目</t>
    </r>
  </si>
  <si>
    <t>林国权</t>
  </si>
  <si>
    <r>
      <rPr>
        <sz val="10"/>
        <rFont val="Times New Roman"/>
        <charset val="134"/>
      </rPr>
      <t>林国权三水区芦苞镇</t>
    </r>
    <r>
      <rPr>
        <sz val="10"/>
        <rFont val="Times New Roman"/>
        <charset val="134"/>
      </rPr>
      <t>12.76</t>
    </r>
    <r>
      <rPr>
        <sz val="10"/>
        <rFont val="宋体"/>
        <charset val="134"/>
      </rPr>
      <t>千瓦分布式光伏发电项目</t>
    </r>
  </si>
  <si>
    <t>陈振华</t>
  </si>
  <si>
    <r>
      <rPr>
        <sz val="10"/>
        <rFont val="Times New Roman"/>
        <charset val="134"/>
      </rPr>
      <t>陈振华三水区芦苞镇</t>
    </r>
    <r>
      <rPr>
        <sz val="10"/>
        <rFont val="Times New Roman"/>
        <charset val="134"/>
      </rPr>
      <t>4</t>
    </r>
    <r>
      <rPr>
        <sz val="10"/>
        <rFont val="宋体"/>
        <charset val="134"/>
      </rPr>
      <t>千瓦分布式光伏发电项目</t>
    </r>
  </si>
  <si>
    <t>黄杰芝</t>
  </si>
  <si>
    <r>
      <rPr>
        <sz val="10"/>
        <rFont val="Times New Roman"/>
        <charset val="134"/>
      </rPr>
      <t>黄其敏三水区芦苞镇</t>
    </r>
    <r>
      <rPr>
        <sz val="10"/>
        <rFont val="Times New Roman"/>
        <charset val="134"/>
      </rPr>
      <t>20.48</t>
    </r>
    <r>
      <rPr>
        <sz val="10"/>
        <rFont val="宋体"/>
        <charset val="134"/>
      </rPr>
      <t>千瓦分布式光伏发电项目</t>
    </r>
  </si>
  <si>
    <t>潘敬光</t>
  </si>
  <si>
    <r>
      <rPr>
        <sz val="10"/>
        <rFont val="Times New Roman"/>
        <charset val="134"/>
      </rPr>
      <t>潘敬光三水区乐平镇</t>
    </r>
    <r>
      <rPr>
        <sz val="10"/>
        <rFont val="Times New Roman"/>
        <charset val="134"/>
      </rPr>
      <t>14</t>
    </r>
    <r>
      <rPr>
        <sz val="10"/>
        <rFont val="宋体"/>
        <charset val="134"/>
      </rPr>
      <t>千瓦分布式光伏发电项目</t>
    </r>
  </si>
  <si>
    <t>卢耀强</t>
  </si>
  <si>
    <r>
      <rPr>
        <sz val="10"/>
        <rFont val="Times New Roman"/>
        <charset val="134"/>
      </rPr>
      <t>卢耀强三水区乐平镇</t>
    </r>
    <r>
      <rPr>
        <sz val="10"/>
        <rFont val="Times New Roman"/>
        <charset val="134"/>
      </rPr>
      <t>10.8</t>
    </r>
    <r>
      <rPr>
        <sz val="10"/>
        <rFont val="宋体"/>
        <charset val="134"/>
      </rPr>
      <t>千瓦分布式光伏发电项目</t>
    </r>
  </si>
  <si>
    <t>钱沃根</t>
  </si>
  <si>
    <r>
      <rPr>
        <sz val="10"/>
        <rFont val="Times New Roman"/>
        <charset val="134"/>
      </rPr>
      <t>钱伟冲三水区乐平镇</t>
    </r>
    <r>
      <rPr>
        <sz val="10"/>
        <rFont val="Times New Roman"/>
        <charset val="134"/>
      </rPr>
      <t>11.31</t>
    </r>
    <r>
      <rPr>
        <sz val="10"/>
        <rFont val="宋体"/>
        <charset val="134"/>
      </rPr>
      <t>千瓦分布式光伏发电项目</t>
    </r>
  </si>
  <si>
    <t>钱伟冲</t>
  </si>
  <si>
    <t>龙乃根</t>
  </si>
  <si>
    <r>
      <rPr>
        <sz val="10"/>
        <rFont val="Times New Roman"/>
        <charset val="134"/>
      </rPr>
      <t>龙乃根三水区乐平镇</t>
    </r>
    <r>
      <rPr>
        <sz val="10"/>
        <rFont val="Times New Roman"/>
        <charset val="134"/>
      </rPr>
      <t>20.3</t>
    </r>
    <r>
      <rPr>
        <sz val="10"/>
        <rFont val="宋体"/>
        <charset val="134"/>
      </rPr>
      <t>千瓦分布式光伏发电项目</t>
    </r>
  </si>
  <si>
    <t>冼秀颜</t>
  </si>
  <si>
    <r>
      <rPr>
        <sz val="10"/>
        <rFont val="Times New Roman"/>
        <charset val="134"/>
      </rPr>
      <t>何志扬三水区乐平镇</t>
    </r>
    <r>
      <rPr>
        <sz val="10"/>
        <rFont val="Times New Roman"/>
        <charset val="134"/>
      </rPr>
      <t>11.34</t>
    </r>
    <r>
      <rPr>
        <sz val="10"/>
        <rFont val="宋体"/>
        <charset val="134"/>
      </rPr>
      <t>千瓦分布式光伏发电项目</t>
    </r>
  </si>
  <si>
    <t>何志扬</t>
  </si>
  <si>
    <t>何根全</t>
  </si>
  <si>
    <r>
      <rPr>
        <sz val="10"/>
        <rFont val="Times New Roman"/>
        <charset val="134"/>
      </rPr>
      <t>何根全三水区乐平镇</t>
    </r>
    <r>
      <rPr>
        <sz val="10"/>
        <rFont val="Times New Roman"/>
        <charset val="134"/>
      </rPr>
      <t>12</t>
    </r>
    <r>
      <rPr>
        <sz val="10"/>
        <rFont val="宋体"/>
        <charset val="134"/>
      </rPr>
      <t>千瓦分布式光伏发电项目</t>
    </r>
  </si>
  <si>
    <t>梁艳青</t>
  </si>
  <si>
    <r>
      <rPr>
        <sz val="10"/>
        <rFont val="Times New Roman"/>
        <charset val="134"/>
      </rPr>
      <t>梁艳青三水区白坭镇</t>
    </r>
    <r>
      <rPr>
        <sz val="10"/>
        <rFont val="Times New Roman"/>
        <charset val="134"/>
      </rPr>
      <t>5</t>
    </r>
    <r>
      <rPr>
        <sz val="10"/>
        <rFont val="宋体"/>
        <charset val="134"/>
      </rPr>
      <t>千瓦分布式光伏发电项目</t>
    </r>
  </si>
  <si>
    <t>吴庆林</t>
  </si>
  <si>
    <r>
      <rPr>
        <sz val="10"/>
        <rFont val="Times New Roman"/>
        <charset val="134"/>
      </rPr>
      <t>吴庆林三水区云东海街道</t>
    </r>
    <r>
      <rPr>
        <sz val="10"/>
        <rFont val="Times New Roman"/>
        <charset val="134"/>
      </rPr>
      <t>10.8</t>
    </r>
    <r>
      <rPr>
        <sz val="10"/>
        <rFont val="宋体"/>
        <charset val="134"/>
      </rPr>
      <t>千瓦分布式光伏发电项目</t>
    </r>
    <r>
      <rPr>
        <sz val="10"/>
        <rFont val="Times New Roman"/>
        <charset val="134"/>
      </rPr>
      <t xml:space="preserve"> </t>
    </r>
  </si>
  <si>
    <r>
      <rPr>
        <sz val="10"/>
        <rFont val="Times New Roman"/>
        <charset val="134"/>
      </rPr>
      <t>陆锦朝三水区西南街道</t>
    </r>
    <r>
      <rPr>
        <sz val="10"/>
        <rFont val="Times New Roman"/>
        <charset val="134"/>
      </rPr>
      <t>5.13</t>
    </r>
    <r>
      <rPr>
        <sz val="10"/>
        <rFont val="宋体"/>
        <charset val="134"/>
      </rPr>
      <t>千瓦分布式光伏发电项目</t>
    </r>
    <r>
      <rPr>
        <sz val="10"/>
        <rFont val="Times New Roman"/>
        <charset val="134"/>
      </rPr>
      <t xml:space="preserve"> </t>
    </r>
  </si>
  <si>
    <t>陆锦朝</t>
  </si>
  <si>
    <t>邓浩明</t>
  </si>
  <si>
    <r>
      <rPr>
        <sz val="10"/>
        <rFont val="Times New Roman"/>
        <charset val="134"/>
      </rPr>
      <t>邓浩明三水区云东海街道</t>
    </r>
    <r>
      <rPr>
        <sz val="10"/>
        <rFont val="Times New Roman"/>
        <charset val="134"/>
      </rPr>
      <t>11.97</t>
    </r>
    <r>
      <rPr>
        <sz val="10"/>
        <rFont val="宋体"/>
        <charset val="134"/>
      </rPr>
      <t>千瓦分布式光伏发电项目</t>
    </r>
    <r>
      <rPr>
        <sz val="10"/>
        <rFont val="Times New Roman"/>
        <charset val="134"/>
      </rPr>
      <t xml:space="preserve"> </t>
    </r>
  </si>
  <si>
    <t>邓国光</t>
  </si>
  <si>
    <r>
      <rPr>
        <sz val="10"/>
        <rFont val="Times New Roman"/>
        <charset val="134"/>
      </rPr>
      <t>邓国光三水区西南街道</t>
    </r>
    <r>
      <rPr>
        <sz val="10"/>
        <rFont val="Times New Roman"/>
        <charset val="134"/>
      </rPr>
      <t>21.56</t>
    </r>
    <r>
      <rPr>
        <sz val="10"/>
        <rFont val="宋体"/>
        <charset val="134"/>
      </rPr>
      <t>千瓦分布式光伏发电项目</t>
    </r>
    <r>
      <rPr>
        <sz val="10"/>
        <rFont val="Times New Roman"/>
        <charset val="134"/>
      </rPr>
      <t xml:space="preserve"> </t>
    </r>
  </si>
  <si>
    <t>梁顺霞</t>
  </si>
  <si>
    <r>
      <rPr>
        <sz val="10"/>
        <rFont val="Times New Roman"/>
        <charset val="134"/>
      </rPr>
      <t>梁顺霞三水区云东海街道</t>
    </r>
    <r>
      <rPr>
        <sz val="10"/>
        <rFont val="Times New Roman"/>
        <charset val="134"/>
      </rPr>
      <t>5.23</t>
    </r>
    <r>
      <rPr>
        <sz val="10"/>
        <rFont val="宋体"/>
        <charset val="134"/>
      </rPr>
      <t>千瓦分布式光伏发电项目</t>
    </r>
    <r>
      <rPr>
        <sz val="10"/>
        <rFont val="Times New Roman"/>
        <charset val="134"/>
      </rPr>
      <t xml:space="preserve"> </t>
    </r>
  </si>
  <si>
    <t>梁瑞东</t>
  </si>
  <si>
    <r>
      <rPr>
        <sz val="10"/>
        <rFont val="Times New Roman"/>
        <charset val="134"/>
      </rPr>
      <t>梁瑞东三水区西南街道</t>
    </r>
    <r>
      <rPr>
        <sz val="10"/>
        <rFont val="Times New Roman"/>
        <charset val="134"/>
      </rPr>
      <t>12.96</t>
    </r>
    <r>
      <rPr>
        <sz val="10"/>
        <rFont val="宋体"/>
        <charset val="134"/>
      </rPr>
      <t>千瓦分布式光伏发电项目</t>
    </r>
    <r>
      <rPr>
        <sz val="10"/>
        <rFont val="Times New Roman"/>
        <charset val="134"/>
      </rPr>
      <t xml:space="preserve"> </t>
    </r>
  </si>
  <si>
    <t>潘教全</t>
  </si>
  <si>
    <r>
      <rPr>
        <sz val="10"/>
        <rFont val="Times New Roman"/>
        <charset val="134"/>
      </rPr>
      <t>潘教全三水区西南街道</t>
    </r>
    <r>
      <rPr>
        <sz val="10"/>
        <rFont val="Times New Roman"/>
        <charset val="134"/>
      </rPr>
      <t>9.72</t>
    </r>
    <r>
      <rPr>
        <sz val="10"/>
        <rFont val="宋体"/>
        <charset val="134"/>
      </rPr>
      <t>千瓦分布式光伏发电项目</t>
    </r>
    <r>
      <rPr>
        <sz val="10"/>
        <rFont val="Times New Roman"/>
        <charset val="134"/>
      </rPr>
      <t xml:space="preserve"> </t>
    </r>
  </si>
  <si>
    <t>何永东</t>
  </si>
  <si>
    <r>
      <rPr>
        <sz val="10"/>
        <rFont val="Times New Roman"/>
        <charset val="134"/>
      </rPr>
      <t>何永东三水区云东海街道</t>
    </r>
    <r>
      <rPr>
        <sz val="10"/>
        <rFont val="Times New Roman"/>
        <charset val="134"/>
      </rPr>
      <t>10.26</t>
    </r>
    <r>
      <rPr>
        <sz val="10"/>
        <rFont val="宋体"/>
        <charset val="134"/>
      </rPr>
      <t>千瓦分布式发电项目</t>
    </r>
  </si>
  <si>
    <t>何树成</t>
  </si>
  <si>
    <r>
      <rPr>
        <sz val="10"/>
        <rFont val="Times New Roman"/>
        <charset val="134"/>
      </rPr>
      <t>何树成三水区云东海街道</t>
    </r>
    <r>
      <rPr>
        <sz val="10"/>
        <rFont val="Times New Roman"/>
        <charset val="134"/>
      </rPr>
      <t>11.97</t>
    </r>
    <r>
      <rPr>
        <sz val="10"/>
        <rFont val="宋体"/>
        <charset val="134"/>
      </rPr>
      <t>千瓦分布式发电项目</t>
    </r>
  </si>
  <si>
    <t>何伦章</t>
  </si>
  <si>
    <r>
      <rPr>
        <sz val="10"/>
        <rFont val="Times New Roman"/>
        <charset val="134"/>
      </rPr>
      <t>何伦章三水区云东海街道</t>
    </r>
    <r>
      <rPr>
        <sz val="10"/>
        <rFont val="Times New Roman"/>
        <charset val="134"/>
      </rPr>
      <t>9.97</t>
    </r>
    <r>
      <rPr>
        <sz val="10"/>
        <rFont val="宋体"/>
        <charset val="134"/>
      </rPr>
      <t>千瓦分布式发电项目</t>
    </r>
  </si>
  <si>
    <t>潘俊文</t>
  </si>
  <si>
    <r>
      <rPr>
        <sz val="10"/>
        <rFont val="Times New Roman"/>
        <charset val="134"/>
      </rPr>
      <t>潘俊文三水区西南街道</t>
    </r>
    <r>
      <rPr>
        <sz val="10"/>
        <rFont val="Times New Roman"/>
        <charset val="134"/>
      </rPr>
      <t>9.72</t>
    </r>
    <r>
      <rPr>
        <sz val="10"/>
        <rFont val="宋体"/>
        <charset val="134"/>
      </rPr>
      <t>千瓦分布式发电项目</t>
    </r>
  </si>
  <si>
    <t>钱志乐</t>
  </si>
  <si>
    <r>
      <rPr>
        <sz val="10"/>
        <rFont val="Times New Roman"/>
        <charset val="134"/>
      </rPr>
      <t>钱志乐三水区云东海街道</t>
    </r>
    <r>
      <rPr>
        <sz val="10"/>
        <rFont val="Times New Roman"/>
        <charset val="134"/>
      </rPr>
      <t>10.08</t>
    </r>
    <r>
      <rPr>
        <sz val="10"/>
        <rFont val="宋体"/>
        <charset val="134"/>
      </rPr>
      <t>千瓦分布式发电项目</t>
    </r>
  </si>
  <si>
    <t>邓力文</t>
  </si>
  <si>
    <r>
      <rPr>
        <sz val="10"/>
        <rFont val="Times New Roman"/>
        <charset val="134"/>
      </rPr>
      <t>邓力文三水区西南街道</t>
    </r>
    <r>
      <rPr>
        <sz val="10"/>
        <rFont val="Times New Roman"/>
        <charset val="134"/>
      </rPr>
      <t>10.26</t>
    </r>
    <r>
      <rPr>
        <sz val="10"/>
        <rFont val="宋体"/>
        <charset val="134"/>
      </rPr>
      <t>千瓦分布式发电项目</t>
    </r>
  </si>
  <si>
    <t>范瑞娆</t>
  </si>
  <si>
    <r>
      <rPr>
        <sz val="10"/>
        <rFont val="Times New Roman"/>
        <charset val="134"/>
      </rPr>
      <t>范瑞娆三水区乐平镇</t>
    </r>
    <r>
      <rPr>
        <sz val="10"/>
        <rFont val="Times New Roman"/>
        <charset val="134"/>
      </rPr>
      <t>5.4</t>
    </r>
    <r>
      <rPr>
        <sz val="10"/>
        <rFont val="宋体"/>
        <charset val="134"/>
      </rPr>
      <t>千瓦分布式光伏发电项目</t>
    </r>
  </si>
  <si>
    <t>刘家伟</t>
  </si>
  <si>
    <r>
      <rPr>
        <sz val="10"/>
        <rFont val="Times New Roman"/>
        <charset val="134"/>
      </rPr>
      <t>刘健飞三水区乐平镇</t>
    </r>
    <r>
      <rPr>
        <sz val="10"/>
        <rFont val="Times New Roman"/>
        <charset val="134"/>
      </rPr>
      <t>21.66</t>
    </r>
    <r>
      <rPr>
        <sz val="10"/>
        <rFont val="宋体"/>
        <charset val="134"/>
      </rPr>
      <t>千瓦分布式光伏发电项目</t>
    </r>
  </si>
  <si>
    <t>刘健飞</t>
  </si>
  <si>
    <t>范汝佳</t>
  </si>
  <si>
    <r>
      <rPr>
        <sz val="10"/>
        <rFont val="Times New Roman"/>
        <charset val="134"/>
      </rPr>
      <t>范汝佳三水区乐平镇</t>
    </r>
    <r>
      <rPr>
        <sz val="10"/>
        <rFont val="Times New Roman"/>
        <charset val="134"/>
      </rPr>
      <t>9.86</t>
    </r>
    <r>
      <rPr>
        <sz val="10"/>
        <rFont val="宋体"/>
        <charset val="134"/>
      </rPr>
      <t>千瓦分布式光伏发电项目</t>
    </r>
  </si>
  <si>
    <t>邓满珍</t>
  </si>
  <si>
    <r>
      <rPr>
        <sz val="10"/>
        <rFont val="Times New Roman"/>
        <charset val="134"/>
      </rPr>
      <t>邓满珍三水区乐平镇</t>
    </r>
    <r>
      <rPr>
        <sz val="10"/>
        <rFont val="Times New Roman"/>
        <charset val="134"/>
      </rPr>
      <t>17.4</t>
    </r>
    <r>
      <rPr>
        <sz val="10"/>
        <rFont val="宋体"/>
        <charset val="134"/>
      </rPr>
      <t>千瓦分布式光伏发电项目</t>
    </r>
  </si>
  <si>
    <t>陈衍彤</t>
  </si>
  <si>
    <r>
      <rPr>
        <sz val="10"/>
        <rFont val="Times New Roman"/>
        <charset val="134"/>
      </rPr>
      <t>陈衍彤三水区乐平镇</t>
    </r>
    <r>
      <rPr>
        <sz val="10"/>
        <rFont val="Times New Roman"/>
        <charset val="134"/>
      </rPr>
      <t>13.5</t>
    </r>
    <r>
      <rPr>
        <sz val="10"/>
        <rFont val="宋体"/>
        <charset val="134"/>
      </rPr>
      <t>千瓦分布式光伏发电项目</t>
    </r>
  </si>
  <si>
    <t>邹焕琼</t>
  </si>
  <si>
    <r>
      <rPr>
        <sz val="10"/>
        <rFont val="Times New Roman"/>
        <charset val="134"/>
      </rPr>
      <t>罗建兴三水区大塘镇</t>
    </r>
    <r>
      <rPr>
        <sz val="10"/>
        <rFont val="Times New Roman"/>
        <charset val="134"/>
      </rPr>
      <t>19.44</t>
    </r>
    <r>
      <rPr>
        <sz val="10"/>
        <rFont val="宋体"/>
        <charset val="134"/>
      </rPr>
      <t>千瓦分布式光伏发电项目</t>
    </r>
  </si>
  <si>
    <t>蔡浩真</t>
  </si>
  <si>
    <r>
      <rPr>
        <sz val="10"/>
        <rFont val="Times New Roman"/>
        <charset val="134"/>
      </rPr>
      <t>蔡浩真三水区芦苞镇</t>
    </r>
    <r>
      <rPr>
        <sz val="10"/>
        <rFont val="Times New Roman"/>
        <charset val="134"/>
      </rPr>
      <t>8.37</t>
    </r>
    <r>
      <rPr>
        <sz val="10"/>
        <rFont val="宋体"/>
        <charset val="134"/>
      </rPr>
      <t>千瓦分布式光伏发电项目</t>
    </r>
  </si>
  <si>
    <t>邓世杰</t>
  </si>
  <si>
    <r>
      <rPr>
        <sz val="10"/>
        <rFont val="Times New Roman"/>
        <charset val="134"/>
      </rPr>
      <t>邓世杰三水区芦苞镇</t>
    </r>
    <r>
      <rPr>
        <sz val="10"/>
        <rFont val="Times New Roman"/>
        <charset val="134"/>
      </rPr>
      <t>16.2</t>
    </r>
    <r>
      <rPr>
        <sz val="10"/>
        <rFont val="宋体"/>
        <charset val="134"/>
      </rPr>
      <t>千瓦分布式光伏发电项目</t>
    </r>
  </si>
  <si>
    <t>黎国毅</t>
  </si>
  <si>
    <r>
      <rPr>
        <sz val="10"/>
        <rFont val="Times New Roman"/>
        <charset val="134"/>
      </rPr>
      <t>黎国毅三水区南山镇</t>
    </r>
    <r>
      <rPr>
        <sz val="10"/>
        <rFont val="Times New Roman"/>
        <charset val="134"/>
      </rPr>
      <t>20</t>
    </r>
    <r>
      <rPr>
        <sz val="10"/>
        <rFont val="宋体"/>
        <charset val="134"/>
      </rPr>
      <t>千瓦分布式光伏发电项目</t>
    </r>
  </si>
  <si>
    <t>林小群</t>
  </si>
  <si>
    <r>
      <rPr>
        <sz val="10"/>
        <rFont val="Times New Roman"/>
        <charset val="134"/>
      </rPr>
      <t>林小群三水区西南街道</t>
    </r>
    <r>
      <rPr>
        <sz val="10"/>
        <rFont val="Times New Roman"/>
        <charset val="134"/>
      </rPr>
      <t>20.35</t>
    </r>
    <r>
      <rPr>
        <sz val="10"/>
        <rFont val="宋体"/>
        <charset val="134"/>
      </rPr>
      <t>千瓦分布式发电项目</t>
    </r>
  </si>
  <si>
    <t>蔡欣华</t>
  </si>
  <si>
    <r>
      <rPr>
        <sz val="10"/>
        <rFont val="Times New Roman"/>
        <charset val="134"/>
      </rPr>
      <t>蔡欣华三水区芦苞镇</t>
    </r>
    <r>
      <rPr>
        <sz val="10"/>
        <rFont val="Times New Roman"/>
        <charset val="134"/>
      </rPr>
      <t>5.4</t>
    </r>
    <r>
      <rPr>
        <sz val="10"/>
        <rFont val="宋体"/>
        <charset val="134"/>
      </rPr>
      <t>千瓦分布式光伏发电项目</t>
    </r>
  </si>
  <si>
    <t>龙乃云</t>
  </si>
  <si>
    <r>
      <rPr>
        <sz val="10"/>
        <rFont val="Times New Roman"/>
        <charset val="134"/>
      </rPr>
      <t>龙乃云三水区乐平镇</t>
    </r>
    <r>
      <rPr>
        <sz val="10"/>
        <rFont val="Times New Roman"/>
        <charset val="134"/>
      </rPr>
      <t>5.4</t>
    </r>
    <r>
      <rPr>
        <sz val="10"/>
        <rFont val="宋体"/>
        <charset val="134"/>
      </rPr>
      <t>千瓦分布式光伏发电项目</t>
    </r>
  </si>
  <si>
    <t>卢耀昌</t>
  </si>
  <si>
    <r>
      <rPr>
        <sz val="10"/>
        <rFont val="Times New Roman"/>
        <charset val="134"/>
      </rPr>
      <t>卢耀昌三水区乐平镇</t>
    </r>
    <r>
      <rPr>
        <sz val="10"/>
        <rFont val="Times New Roman"/>
        <charset val="134"/>
      </rPr>
      <t>8.12</t>
    </r>
    <r>
      <rPr>
        <sz val="10"/>
        <rFont val="宋体"/>
        <charset val="134"/>
      </rPr>
      <t>千瓦分布式光伏发电项目</t>
    </r>
  </si>
  <si>
    <t>李锦洪</t>
  </si>
  <si>
    <r>
      <rPr>
        <sz val="10"/>
        <rFont val="Times New Roman"/>
        <charset val="134"/>
      </rPr>
      <t>李锦洪三水区乐平镇</t>
    </r>
    <r>
      <rPr>
        <sz val="10"/>
        <rFont val="Times New Roman"/>
        <charset val="134"/>
      </rPr>
      <t>15.4</t>
    </r>
    <r>
      <rPr>
        <sz val="10"/>
        <rFont val="宋体"/>
        <charset val="134"/>
      </rPr>
      <t>千瓦分布式光伏发电项目</t>
    </r>
  </si>
  <si>
    <t>张廷财</t>
  </si>
  <si>
    <r>
      <rPr>
        <sz val="10"/>
        <rFont val="Times New Roman"/>
        <charset val="134"/>
      </rPr>
      <t>张廷财三水区乐平镇</t>
    </r>
    <r>
      <rPr>
        <sz val="10"/>
        <rFont val="Times New Roman"/>
        <charset val="134"/>
      </rPr>
      <t>18.9</t>
    </r>
    <r>
      <rPr>
        <sz val="10"/>
        <rFont val="宋体"/>
        <charset val="134"/>
      </rPr>
      <t>千瓦分布式光伏发电项目</t>
    </r>
  </si>
  <si>
    <t>黄明权</t>
  </si>
  <si>
    <r>
      <rPr>
        <sz val="10"/>
        <rFont val="Times New Roman"/>
        <charset val="134"/>
      </rPr>
      <t>黄明权三水区乐平镇</t>
    </r>
    <r>
      <rPr>
        <sz val="10"/>
        <rFont val="Times New Roman"/>
        <charset val="134"/>
      </rPr>
      <t>11.02</t>
    </r>
    <r>
      <rPr>
        <sz val="10"/>
        <rFont val="宋体"/>
        <charset val="134"/>
      </rPr>
      <t>千瓦分布式光伏发电项目</t>
    </r>
  </si>
  <si>
    <t>郭荣昌</t>
  </si>
  <si>
    <r>
      <rPr>
        <sz val="10"/>
        <rFont val="Times New Roman"/>
        <charset val="134"/>
      </rPr>
      <t>郭荣昌三水区西南街道</t>
    </r>
    <r>
      <rPr>
        <sz val="10"/>
        <rFont val="Times New Roman"/>
        <charset val="134"/>
      </rPr>
      <t>18.85</t>
    </r>
    <r>
      <rPr>
        <sz val="10"/>
        <rFont val="宋体"/>
        <charset val="134"/>
      </rPr>
      <t>千瓦分布式光伏发电项目</t>
    </r>
  </si>
  <si>
    <t>何印光</t>
  </si>
  <si>
    <r>
      <rPr>
        <sz val="10"/>
        <rFont val="Times New Roman"/>
        <charset val="134"/>
      </rPr>
      <t>何印光三水区西南街道</t>
    </r>
    <r>
      <rPr>
        <sz val="10"/>
        <rFont val="Times New Roman"/>
        <charset val="134"/>
      </rPr>
      <t>13.92</t>
    </r>
    <r>
      <rPr>
        <sz val="10"/>
        <rFont val="宋体"/>
        <charset val="134"/>
      </rPr>
      <t>千瓦分布式光伏发电项目</t>
    </r>
  </si>
  <si>
    <t>邓球汉</t>
  </si>
  <si>
    <r>
      <rPr>
        <sz val="10"/>
        <rFont val="Times New Roman"/>
        <charset val="134"/>
      </rPr>
      <t>邓球汉三水区西南街道</t>
    </r>
    <r>
      <rPr>
        <sz val="10"/>
        <rFont val="Times New Roman"/>
        <charset val="134"/>
      </rPr>
      <t>10</t>
    </r>
    <r>
      <rPr>
        <sz val="10"/>
        <rFont val="宋体"/>
        <charset val="134"/>
      </rPr>
      <t>千瓦分布式光伏发电项目</t>
    </r>
  </si>
  <si>
    <t>陆有杰</t>
  </si>
  <si>
    <r>
      <rPr>
        <sz val="10"/>
        <rFont val="Times New Roman"/>
        <charset val="134"/>
      </rPr>
      <t>陆有杰三水区西南街道</t>
    </r>
    <r>
      <rPr>
        <sz val="10"/>
        <rFont val="Times New Roman"/>
        <charset val="134"/>
      </rPr>
      <t>11.88</t>
    </r>
    <r>
      <rPr>
        <sz val="10"/>
        <rFont val="宋体"/>
        <charset val="134"/>
      </rPr>
      <t>千瓦分布式光伏发电项目</t>
    </r>
  </si>
  <si>
    <t>朱志文</t>
  </si>
  <si>
    <r>
      <rPr>
        <sz val="10"/>
        <rFont val="Times New Roman"/>
        <charset val="134"/>
      </rPr>
      <t>朱志文三水区西南街道</t>
    </r>
    <r>
      <rPr>
        <sz val="10"/>
        <rFont val="Times New Roman"/>
        <charset val="134"/>
      </rPr>
      <t>12.26</t>
    </r>
    <r>
      <rPr>
        <sz val="10"/>
        <rFont val="宋体"/>
        <charset val="134"/>
      </rPr>
      <t>千瓦分布式光伏发电项目</t>
    </r>
  </si>
  <si>
    <t>陆毅安</t>
  </si>
  <si>
    <r>
      <rPr>
        <sz val="10"/>
        <rFont val="Times New Roman"/>
        <charset val="134"/>
      </rPr>
      <t>陆毅安三水区西南街道</t>
    </r>
    <r>
      <rPr>
        <sz val="10"/>
        <rFont val="Times New Roman"/>
        <charset val="134"/>
      </rPr>
      <t>10.83</t>
    </r>
    <r>
      <rPr>
        <sz val="10"/>
        <rFont val="宋体"/>
        <charset val="134"/>
      </rPr>
      <t>千瓦分布式光伏发电项目</t>
    </r>
  </si>
  <si>
    <t>刘耀明</t>
  </si>
  <si>
    <r>
      <rPr>
        <sz val="10"/>
        <rFont val="Times New Roman"/>
        <charset val="134"/>
      </rPr>
      <t>刘耀明三水区西南街道</t>
    </r>
    <r>
      <rPr>
        <sz val="10"/>
        <rFont val="Times New Roman"/>
        <charset val="134"/>
      </rPr>
      <t>7.69</t>
    </r>
    <r>
      <rPr>
        <sz val="10"/>
        <rFont val="宋体"/>
        <charset val="134"/>
      </rPr>
      <t>千瓦分布式光伏发电项目</t>
    </r>
  </si>
  <si>
    <t>陆毅源</t>
  </si>
  <si>
    <r>
      <rPr>
        <sz val="10"/>
        <rFont val="Times New Roman"/>
        <charset val="134"/>
      </rPr>
      <t>陆毅源三水区西南街道</t>
    </r>
    <r>
      <rPr>
        <sz val="10"/>
        <rFont val="Times New Roman"/>
        <charset val="134"/>
      </rPr>
      <t>15.39</t>
    </r>
    <r>
      <rPr>
        <sz val="10"/>
        <rFont val="宋体"/>
        <charset val="134"/>
      </rPr>
      <t>千瓦分布式光伏发电项目</t>
    </r>
  </si>
  <si>
    <t>梁海华</t>
  </si>
  <si>
    <r>
      <rPr>
        <sz val="10"/>
        <rFont val="Times New Roman"/>
        <charset val="134"/>
      </rPr>
      <t>梁海华三水区西南街道</t>
    </r>
    <r>
      <rPr>
        <sz val="10"/>
        <rFont val="Times New Roman"/>
        <charset val="134"/>
      </rPr>
      <t>13.68</t>
    </r>
    <r>
      <rPr>
        <sz val="10"/>
        <rFont val="宋体"/>
        <charset val="134"/>
      </rPr>
      <t>千瓦分布式光伏发电项目</t>
    </r>
  </si>
  <si>
    <t>陆丽琴</t>
  </si>
  <si>
    <r>
      <rPr>
        <sz val="10"/>
        <rFont val="Times New Roman"/>
        <charset val="134"/>
      </rPr>
      <t>陆丽琴三水区西南街道</t>
    </r>
    <r>
      <rPr>
        <sz val="10"/>
        <rFont val="Times New Roman"/>
        <charset val="134"/>
      </rPr>
      <t>13.68</t>
    </r>
    <r>
      <rPr>
        <sz val="10"/>
        <rFont val="宋体"/>
        <charset val="134"/>
      </rPr>
      <t>千瓦分布式光伏发电项目</t>
    </r>
  </si>
  <si>
    <t>戴小群</t>
  </si>
  <si>
    <r>
      <rPr>
        <sz val="10"/>
        <rFont val="Times New Roman"/>
        <charset val="134"/>
      </rPr>
      <t>戴小群三水区西南街道</t>
    </r>
    <r>
      <rPr>
        <sz val="10"/>
        <rFont val="Times New Roman"/>
        <charset val="134"/>
      </rPr>
      <t>10</t>
    </r>
    <r>
      <rPr>
        <sz val="10"/>
        <rFont val="宋体"/>
        <charset val="134"/>
      </rPr>
      <t>千瓦分布式光伏发电项目</t>
    </r>
  </si>
  <si>
    <t>叶炳潮</t>
  </si>
  <si>
    <r>
      <rPr>
        <sz val="10"/>
        <rFont val="Times New Roman"/>
        <charset val="134"/>
      </rPr>
      <t>叶炳潮三水区大塘镇</t>
    </r>
    <r>
      <rPr>
        <sz val="10"/>
        <rFont val="Times New Roman"/>
        <charset val="134"/>
      </rPr>
      <t>13.2</t>
    </r>
    <r>
      <rPr>
        <sz val="10"/>
        <rFont val="宋体"/>
        <charset val="134"/>
      </rPr>
      <t>千瓦分布式光伏发电项目</t>
    </r>
  </si>
  <si>
    <t>莫桂文</t>
  </si>
  <si>
    <r>
      <rPr>
        <sz val="10"/>
        <rFont val="Times New Roman"/>
        <charset val="134"/>
      </rPr>
      <t>莫桂文三水区大塘镇</t>
    </r>
    <r>
      <rPr>
        <sz val="10"/>
        <rFont val="Times New Roman"/>
        <charset val="134"/>
      </rPr>
      <t>11.4</t>
    </r>
    <r>
      <rPr>
        <sz val="10"/>
        <rFont val="宋体"/>
        <charset val="134"/>
      </rPr>
      <t>千瓦分布式光伏发电项目</t>
    </r>
  </si>
  <si>
    <t>叶健华</t>
  </si>
  <si>
    <r>
      <rPr>
        <sz val="10"/>
        <rFont val="Times New Roman"/>
        <charset val="134"/>
      </rPr>
      <t>叶健华三水区大塘镇</t>
    </r>
    <r>
      <rPr>
        <sz val="10"/>
        <rFont val="Times New Roman"/>
        <charset val="134"/>
      </rPr>
      <t>10.83</t>
    </r>
    <r>
      <rPr>
        <sz val="10"/>
        <rFont val="宋体"/>
        <charset val="134"/>
      </rPr>
      <t>千瓦分布式光伏发电项目</t>
    </r>
  </si>
  <si>
    <t>李新金</t>
  </si>
  <si>
    <r>
      <rPr>
        <sz val="10"/>
        <rFont val="Times New Roman"/>
        <charset val="134"/>
      </rPr>
      <t>李新金三水区芦苞镇</t>
    </r>
    <r>
      <rPr>
        <sz val="10"/>
        <rFont val="Times New Roman"/>
        <charset val="134"/>
      </rPr>
      <t>10</t>
    </r>
    <r>
      <rPr>
        <sz val="10"/>
        <rFont val="宋体"/>
        <charset val="134"/>
      </rPr>
      <t>千瓦分布式光伏发电项目</t>
    </r>
  </si>
  <si>
    <t>麦绍芬</t>
  </si>
  <si>
    <r>
      <rPr>
        <sz val="10"/>
        <rFont val="Times New Roman"/>
        <charset val="134"/>
      </rPr>
      <t>麦绍芬三水区芦苞镇</t>
    </r>
    <r>
      <rPr>
        <sz val="10"/>
        <rFont val="Times New Roman"/>
        <charset val="134"/>
      </rPr>
      <t>10</t>
    </r>
    <r>
      <rPr>
        <sz val="10"/>
        <rFont val="宋体"/>
        <charset val="134"/>
      </rPr>
      <t>千瓦分布式光伏发电项目</t>
    </r>
  </si>
  <si>
    <t>杨国平</t>
  </si>
  <si>
    <r>
      <rPr>
        <sz val="10"/>
        <rFont val="Times New Roman"/>
        <charset val="134"/>
      </rPr>
      <t>杨金民三水区南山镇</t>
    </r>
    <r>
      <rPr>
        <sz val="10"/>
        <rFont val="Times New Roman"/>
        <charset val="134"/>
      </rPr>
      <t>25.65</t>
    </r>
    <r>
      <rPr>
        <sz val="10"/>
        <rFont val="宋体"/>
        <charset val="134"/>
      </rPr>
      <t>千瓦分布式光伏发电项目</t>
    </r>
  </si>
  <si>
    <t>徐勇英</t>
  </si>
  <si>
    <r>
      <rPr>
        <sz val="10"/>
        <rFont val="Times New Roman"/>
        <charset val="134"/>
      </rPr>
      <t>徐炬成三水区白坭镇</t>
    </r>
    <r>
      <rPr>
        <sz val="10"/>
        <rFont val="Times New Roman"/>
        <charset val="134"/>
      </rPr>
      <t>10</t>
    </r>
    <r>
      <rPr>
        <sz val="10"/>
        <rFont val="宋体"/>
        <charset val="134"/>
      </rPr>
      <t>千瓦分布式光伏发电项目</t>
    </r>
  </si>
  <si>
    <t>陈惠莲</t>
  </si>
  <si>
    <r>
      <rPr>
        <sz val="10"/>
        <rFont val="Times New Roman"/>
        <charset val="134"/>
      </rPr>
      <t>朱德能三水区乐平镇</t>
    </r>
    <r>
      <rPr>
        <sz val="10"/>
        <rFont val="Times New Roman"/>
        <charset val="134"/>
      </rPr>
      <t>15.96</t>
    </r>
    <r>
      <rPr>
        <sz val="10"/>
        <rFont val="宋体"/>
        <charset val="134"/>
      </rPr>
      <t>千瓦分布式光伏发电项目</t>
    </r>
  </si>
  <si>
    <t>朱德能</t>
  </si>
  <si>
    <t>李见嫦</t>
  </si>
  <si>
    <r>
      <rPr>
        <sz val="10"/>
        <rFont val="Times New Roman"/>
        <charset val="134"/>
      </rPr>
      <t>李见嫦三水区乐平镇</t>
    </r>
    <r>
      <rPr>
        <sz val="10"/>
        <rFont val="Times New Roman"/>
        <charset val="134"/>
      </rPr>
      <t>15.39</t>
    </r>
    <r>
      <rPr>
        <sz val="10"/>
        <rFont val="宋体"/>
        <charset val="134"/>
      </rPr>
      <t>千瓦分布式光伏发电项目</t>
    </r>
  </si>
  <si>
    <t>梁建坤</t>
  </si>
  <si>
    <r>
      <rPr>
        <sz val="10"/>
        <rFont val="Times New Roman"/>
        <charset val="134"/>
      </rPr>
      <t>梁建坤三水区大塘镇</t>
    </r>
    <r>
      <rPr>
        <sz val="10"/>
        <rFont val="Times New Roman"/>
        <charset val="134"/>
      </rPr>
      <t>10.8</t>
    </r>
    <r>
      <rPr>
        <sz val="10"/>
        <rFont val="宋体"/>
        <charset val="134"/>
      </rPr>
      <t>千瓦分布式光伏发电项目</t>
    </r>
  </si>
  <si>
    <t>罗俊飞</t>
  </si>
  <si>
    <r>
      <rPr>
        <sz val="10"/>
        <rFont val="Times New Roman"/>
        <charset val="134"/>
      </rPr>
      <t>罗俊飞三水区乐平镇</t>
    </r>
    <r>
      <rPr>
        <sz val="10"/>
        <rFont val="Times New Roman"/>
        <charset val="134"/>
      </rPr>
      <t>13.68</t>
    </r>
    <r>
      <rPr>
        <sz val="10"/>
        <rFont val="宋体"/>
        <charset val="134"/>
      </rPr>
      <t>千瓦分布式光伏发电项目</t>
    </r>
  </si>
  <si>
    <t>潘家润</t>
  </si>
  <si>
    <r>
      <rPr>
        <sz val="10"/>
        <rFont val="Times New Roman"/>
        <charset val="134"/>
      </rPr>
      <t>潘家润三水区乐平镇</t>
    </r>
    <r>
      <rPr>
        <sz val="10"/>
        <rFont val="Times New Roman"/>
        <charset val="134"/>
      </rPr>
      <t>5.4</t>
    </r>
    <r>
      <rPr>
        <sz val="10"/>
        <rFont val="宋体"/>
        <charset val="134"/>
      </rPr>
      <t>千瓦分布式光伏发电项目</t>
    </r>
  </si>
  <si>
    <t>杨朗星</t>
  </si>
  <si>
    <r>
      <rPr>
        <sz val="10"/>
        <rFont val="Times New Roman"/>
        <charset val="134"/>
      </rPr>
      <t>杨朗星三水区南山镇</t>
    </r>
    <r>
      <rPr>
        <sz val="10"/>
        <rFont val="Times New Roman"/>
        <charset val="134"/>
      </rPr>
      <t>22</t>
    </r>
    <r>
      <rPr>
        <sz val="10"/>
        <rFont val="宋体"/>
        <charset val="134"/>
      </rPr>
      <t>千瓦分布式光伏发电项目</t>
    </r>
  </si>
  <si>
    <t>陈金洪</t>
  </si>
  <si>
    <r>
      <rPr>
        <sz val="10"/>
        <rFont val="Times New Roman"/>
        <charset val="134"/>
      </rPr>
      <t>陈焯华三水区大塘镇</t>
    </r>
    <r>
      <rPr>
        <sz val="10"/>
        <rFont val="Times New Roman"/>
        <charset val="134"/>
      </rPr>
      <t>9.12</t>
    </r>
    <r>
      <rPr>
        <sz val="10"/>
        <rFont val="宋体"/>
        <charset val="134"/>
      </rPr>
      <t>千瓦分布式光伏发电项目</t>
    </r>
  </si>
  <si>
    <t>何耀辉</t>
  </si>
  <si>
    <r>
      <rPr>
        <sz val="10"/>
        <rFont val="Times New Roman"/>
        <charset val="134"/>
      </rPr>
      <t>何耀辉三水区白坭镇</t>
    </r>
    <r>
      <rPr>
        <sz val="10"/>
        <rFont val="Times New Roman"/>
        <charset val="134"/>
      </rPr>
      <t>12.76</t>
    </r>
    <r>
      <rPr>
        <sz val="10"/>
        <rFont val="宋体"/>
        <charset val="134"/>
      </rPr>
      <t>千瓦分布式光伏发电项目</t>
    </r>
  </si>
  <si>
    <t>霍学良</t>
  </si>
  <si>
    <r>
      <rPr>
        <sz val="10"/>
        <rFont val="Times New Roman"/>
        <charset val="134"/>
      </rPr>
      <t>霍学良三水区西南街道</t>
    </r>
    <r>
      <rPr>
        <sz val="10"/>
        <rFont val="Times New Roman"/>
        <charset val="134"/>
      </rPr>
      <t>23.73</t>
    </r>
    <r>
      <rPr>
        <sz val="10"/>
        <rFont val="宋体"/>
        <charset val="134"/>
      </rPr>
      <t>千瓦分布式光伏发电项目</t>
    </r>
  </si>
  <si>
    <t>梁汝明</t>
  </si>
  <si>
    <r>
      <rPr>
        <sz val="10"/>
        <rFont val="Times New Roman"/>
        <charset val="134"/>
      </rPr>
      <t>梁汝明三水区云东海街道</t>
    </r>
    <r>
      <rPr>
        <sz val="10"/>
        <rFont val="Times New Roman"/>
        <charset val="134"/>
      </rPr>
      <t>15.33</t>
    </r>
    <r>
      <rPr>
        <sz val="10"/>
        <rFont val="宋体"/>
        <charset val="134"/>
      </rPr>
      <t>千瓦分布式光伏发电项目</t>
    </r>
  </si>
  <si>
    <t>余伯聪</t>
  </si>
  <si>
    <r>
      <rPr>
        <sz val="10"/>
        <rFont val="Times New Roman"/>
        <charset val="134"/>
      </rPr>
      <t>余伯聪三水区云东海街道</t>
    </r>
    <r>
      <rPr>
        <sz val="10"/>
        <rFont val="Times New Roman"/>
        <charset val="134"/>
      </rPr>
      <t>10</t>
    </r>
    <r>
      <rPr>
        <sz val="10"/>
        <rFont val="宋体"/>
        <charset val="134"/>
      </rPr>
      <t>千瓦分布式光伏发电项目</t>
    </r>
  </si>
  <si>
    <t>广东健力宝集团有限公司</t>
  </si>
  <si>
    <r>
      <rPr>
        <sz val="10"/>
        <rFont val="Times New Roman"/>
        <charset val="134"/>
      </rPr>
      <t>佛山健力宝</t>
    </r>
    <r>
      <rPr>
        <sz val="10"/>
        <rFont val="Times New Roman"/>
        <charset val="134"/>
      </rPr>
      <t>6.2679MW</t>
    </r>
    <r>
      <rPr>
        <sz val="10"/>
        <rFont val="宋体"/>
        <charset val="134"/>
      </rPr>
      <t>分布式光伏发电项目</t>
    </r>
  </si>
  <si>
    <t>广东科华恒盛电气智能控制技术有限公司</t>
  </si>
  <si>
    <t>佛山市三水香江酒店有限公司</t>
  </si>
  <si>
    <r>
      <rPr>
        <sz val="10"/>
        <rFont val="Times New Roman"/>
        <charset val="134"/>
      </rPr>
      <t>佛山市三水香江酒店有限公司</t>
    </r>
    <r>
      <rPr>
        <sz val="10"/>
        <rFont val="Times New Roman"/>
        <charset val="134"/>
      </rPr>
      <t>8</t>
    </r>
    <r>
      <rPr>
        <sz val="10"/>
        <rFont val="宋体"/>
        <charset val="134"/>
      </rPr>
      <t>千瓦分布式光伏发电项目</t>
    </r>
  </si>
  <si>
    <t>佛山市三水区达成五金制品有限公司</t>
  </si>
  <si>
    <r>
      <rPr>
        <sz val="10"/>
        <rFont val="Times New Roman"/>
        <charset val="134"/>
      </rPr>
      <t>佛山市三水区达成五金制品有限公司</t>
    </r>
    <r>
      <rPr>
        <sz val="10"/>
        <rFont val="Times New Roman"/>
        <charset val="134"/>
      </rPr>
      <t>116.64KW</t>
    </r>
    <r>
      <rPr>
        <sz val="10"/>
        <rFont val="宋体"/>
        <charset val="134"/>
      </rPr>
      <t>分布式光伏发电项目</t>
    </r>
  </si>
  <si>
    <t>佛山市三水区乐平镇家威信饲料厂</t>
  </si>
  <si>
    <r>
      <rPr>
        <sz val="10"/>
        <rFont val="Times New Roman"/>
        <charset val="134"/>
      </rPr>
      <t>佛山市广牧兴饲料有限公司</t>
    </r>
    <r>
      <rPr>
        <sz val="10"/>
        <rFont val="Times New Roman"/>
        <charset val="134"/>
      </rPr>
      <t>102.08kW</t>
    </r>
    <r>
      <rPr>
        <sz val="10"/>
        <rFont val="宋体"/>
        <charset val="134"/>
      </rPr>
      <t>分布式光伏发电项目</t>
    </r>
  </si>
  <si>
    <t>佛山市三水康达威机械五金厂</t>
  </si>
  <si>
    <r>
      <rPr>
        <sz val="10"/>
        <rFont val="Times New Roman"/>
        <charset val="134"/>
      </rPr>
      <t>佛山市三水康达威机械五金厂</t>
    </r>
    <r>
      <rPr>
        <sz val="10"/>
        <rFont val="Times New Roman"/>
        <charset val="134"/>
      </rPr>
      <t>108.99kW</t>
    </r>
    <r>
      <rPr>
        <sz val="10"/>
        <rFont val="宋体"/>
        <charset val="134"/>
      </rPr>
      <t>分布式发电项目</t>
    </r>
  </si>
  <si>
    <t>佛山市百利达房地产开发有限公司</t>
  </si>
  <si>
    <r>
      <rPr>
        <sz val="10"/>
        <rFont val="Times New Roman"/>
        <charset val="134"/>
      </rPr>
      <t>佛山市三水区百利达广场</t>
    </r>
    <r>
      <rPr>
        <sz val="10"/>
        <rFont val="Times New Roman"/>
        <charset val="134"/>
      </rPr>
      <t>283.98kW</t>
    </r>
    <r>
      <rPr>
        <sz val="10"/>
        <rFont val="宋体"/>
        <charset val="134"/>
      </rPr>
      <t>分布式光伏发电项目</t>
    </r>
  </si>
  <si>
    <t>佛山分子能源科技有限公司</t>
  </si>
  <si>
    <t>广东佳明机器有限公司</t>
  </si>
  <si>
    <r>
      <rPr>
        <sz val="10"/>
        <rFont val="Times New Roman"/>
        <charset val="134"/>
      </rPr>
      <t>广东佳明机器有限公司</t>
    </r>
    <r>
      <rPr>
        <sz val="10"/>
        <rFont val="Times New Roman"/>
        <charset val="134"/>
      </rPr>
      <t>2.673</t>
    </r>
    <r>
      <rPr>
        <sz val="10"/>
        <rFont val="宋体"/>
        <charset val="134"/>
      </rPr>
      <t>兆瓦屋顶分布式光伏发电项目</t>
    </r>
  </si>
  <si>
    <t>广东佳明重工有限公司</t>
  </si>
  <si>
    <r>
      <rPr>
        <sz val="10"/>
        <rFont val="Times New Roman"/>
        <charset val="134"/>
      </rPr>
      <t>广东佳明重工有限公司</t>
    </r>
    <r>
      <rPr>
        <sz val="10"/>
        <rFont val="Times New Roman"/>
        <charset val="134"/>
      </rPr>
      <t>7.154</t>
    </r>
    <r>
      <rPr>
        <sz val="10"/>
        <rFont val="宋体"/>
        <charset val="134"/>
      </rPr>
      <t>兆瓦屋顶分布式光伏发电项目</t>
    </r>
  </si>
  <si>
    <t>广东星光传动股份有限公司</t>
  </si>
  <si>
    <r>
      <rPr>
        <sz val="10"/>
        <rFont val="Times New Roman"/>
        <charset val="134"/>
      </rPr>
      <t>广东星光传动股份有限公司</t>
    </r>
    <r>
      <rPr>
        <sz val="10"/>
        <rFont val="Times New Roman"/>
        <charset val="134"/>
      </rPr>
      <t>0.73MWp</t>
    </r>
    <r>
      <rPr>
        <sz val="10"/>
        <rFont val="宋体"/>
        <charset val="134"/>
      </rPr>
      <t>分布式光伏发电项目</t>
    </r>
  </si>
  <si>
    <t>广东精工钢结构有限公司</t>
  </si>
  <si>
    <r>
      <rPr>
        <sz val="10"/>
        <rFont val="Times New Roman"/>
        <charset val="134"/>
      </rPr>
      <t>广东精工钢结构有限公司</t>
    </r>
    <r>
      <rPr>
        <sz val="10"/>
        <rFont val="Times New Roman"/>
        <charset val="134"/>
      </rPr>
      <t>2MWp</t>
    </r>
    <r>
      <rPr>
        <sz val="10"/>
        <rFont val="宋体"/>
        <charset val="134"/>
      </rPr>
      <t>分布式光伏发电项目</t>
    </r>
    <r>
      <rPr>
        <sz val="10"/>
        <rFont val="Times New Roman"/>
        <charset val="134"/>
      </rPr>
      <t xml:space="preserve"> </t>
    </r>
  </si>
  <si>
    <t>佛山市精筑能源科技有限公司</t>
  </si>
  <si>
    <t>2017年度佛山市高明区光伏发电应用项目奖励和补助资金名单</t>
  </si>
  <si>
    <t>麦惠英</t>
  </si>
  <si>
    <r>
      <rPr>
        <sz val="10"/>
        <rFont val="Times New Roman"/>
        <charset val="134"/>
      </rPr>
      <t>麦惠英佛山市高明区荷城街道欢城街欢城一巷</t>
    </r>
    <r>
      <rPr>
        <sz val="10"/>
        <rFont val="Times New Roman"/>
        <charset val="134"/>
      </rPr>
      <t>12</t>
    </r>
    <r>
      <rPr>
        <sz val="10"/>
        <rFont val="宋体"/>
        <charset val="134"/>
      </rPr>
      <t>号</t>
    </r>
    <r>
      <rPr>
        <sz val="10"/>
        <rFont val="Times New Roman"/>
        <charset val="134"/>
      </rPr>
      <t>103</t>
    </r>
    <r>
      <rPr>
        <sz val="10"/>
        <rFont val="宋体"/>
        <charset val="134"/>
      </rPr>
      <t>、</t>
    </r>
    <r>
      <rPr>
        <sz val="10"/>
        <rFont val="Times New Roman"/>
        <charset val="134"/>
      </rPr>
      <t>104</t>
    </r>
  </si>
  <si>
    <t>个人家庭</t>
  </si>
  <si>
    <r>
      <rPr>
        <sz val="10"/>
        <color indexed="8"/>
        <rFont val="Times New Roman"/>
        <charset val="134"/>
      </rPr>
      <t>1</t>
    </r>
    <r>
      <rPr>
        <sz val="10"/>
        <color indexed="8"/>
        <rFont val="宋体"/>
        <charset val="134"/>
      </rPr>
      <t>元</t>
    </r>
    <r>
      <rPr>
        <sz val="10"/>
        <color indexed="8"/>
        <rFont val="Times New Roman"/>
        <charset val="134"/>
      </rPr>
      <t>/</t>
    </r>
    <r>
      <rPr>
        <sz val="10"/>
        <color indexed="8"/>
        <rFont val="宋体"/>
        <charset val="134"/>
      </rPr>
      <t>瓦</t>
    </r>
  </si>
  <si>
    <r>
      <rPr>
        <sz val="10"/>
        <color indexed="8"/>
        <rFont val="Times New Roman"/>
        <charset val="134"/>
      </rPr>
      <t>0.15</t>
    </r>
    <r>
      <rPr>
        <sz val="10"/>
        <color indexed="8"/>
        <rFont val="宋体"/>
        <charset val="134"/>
      </rPr>
      <t>元</t>
    </r>
    <r>
      <rPr>
        <sz val="10"/>
        <color indexed="8"/>
        <rFont val="Times New Roman"/>
        <charset val="134"/>
      </rPr>
      <t>/</t>
    </r>
    <r>
      <rPr>
        <sz val="10"/>
        <color indexed="8"/>
        <rFont val="宋体"/>
        <charset val="134"/>
      </rPr>
      <t>千瓦时</t>
    </r>
  </si>
  <si>
    <t>刘磊</t>
  </si>
  <si>
    <r>
      <rPr>
        <sz val="10"/>
        <rFont val="Times New Roman"/>
        <charset val="134"/>
      </rPr>
      <t>刘磊高明区荷富路丽日名都小区</t>
    </r>
    <r>
      <rPr>
        <sz val="10"/>
        <rFont val="Times New Roman"/>
        <charset val="134"/>
      </rPr>
      <t>15</t>
    </r>
    <r>
      <rPr>
        <sz val="10"/>
        <rFont val="宋体"/>
        <charset val="134"/>
      </rPr>
      <t>栋</t>
    </r>
    <r>
      <rPr>
        <sz val="10"/>
        <rFont val="Times New Roman"/>
        <charset val="134"/>
      </rPr>
      <t>2304</t>
    </r>
    <r>
      <rPr>
        <sz val="10"/>
        <rFont val="宋体"/>
        <charset val="134"/>
      </rPr>
      <t>房</t>
    </r>
  </si>
  <si>
    <t>佛山市欣业新能源科技有限公司</t>
  </si>
  <si>
    <r>
      <rPr>
        <sz val="10"/>
        <rFont val="Times New Roman"/>
        <charset val="134"/>
      </rPr>
      <t>佛山毅丰电器实业有限公司</t>
    </r>
    <r>
      <rPr>
        <sz val="10"/>
        <rFont val="Times New Roman"/>
        <charset val="134"/>
      </rPr>
      <t>1.3MWp</t>
    </r>
    <r>
      <rPr>
        <sz val="10"/>
        <rFont val="宋体"/>
        <charset val="134"/>
      </rPr>
      <t>光伏发电项目</t>
    </r>
  </si>
  <si>
    <t>佛山溢达纺织有限公司</t>
  </si>
  <si>
    <r>
      <rPr>
        <sz val="10"/>
        <rFont val="Times New Roman"/>
        <charset val="134"/>
      </rPr>
      <t>佛山市溢达纺织有限公司</t>
    </r>
    <r>
      <rPr>
        <sz val="10"/>
        <rFont val="Times New Roman"/>
        <charset val="134"/>
      </rPr>
      <t>0.999MW</t>
    </r>
    <r>
      <rPr>
        <sz val="10"/>
        <rFont val="宋体"/>
        <charset val="134"/>
      </rPr>
      <t>光伏发电项目</t>
    </r>
  </si>
  <si>
    <t>佛山利能太阳能电力有限公司</t>
  </si>
  <si>
    <t>佛山市海天（高明）调味食品有限公司光伏发电项目</t>
  </si>
  <si>
    <t>佛山科力远新能源技术有限公司</t>
  </si>
  <si>
    <t>佛山市高明安华陶瓷洁具有限公司光伏项目</t>
  </si>
  <si>
    <r>
      <rPr>
        <sz val="10"/>
        <color indexed="8"/>
        <rFont val="Times New Roman"/>
        <charset val="134"/>
      </rPr>
      <t>2</t>
    </r>
    <r>
      <rPr>
        <sz val="10"/>
        <color indexed="8"/>
        <rFont val="宋体"/>
        <charset val="134"/>
      </rPr>
      <t>万元</t>
    </r>
    <r>
      <rPr>
        <sz val="10"/>
        <color indexed="8"/>
        <rFont val="Times New Roman"/>
        <charset val="134"/>
      </rPr>
      <t>/</t>
    </r>
    <r>
      <rPr>
        <sz val="10"/>
        <color indexed="8"/>
        <rFont val="宋体"/>
        <charset val="134"/>
      </rPr>
      <t>兆瓦</t>
    </r>
  </si>
  <si>
    <t>南方电网综合能源有限公司</t>
  </si>
  <si>
    <t>佛山市高明区高明万和集团杨和工厂光伏发电项目</t>
  </si>
  <si>
    <t>王伟雄</t>
  </si>
  <si>
    <t>王伟雄光伏发电项目</t>
  </si>
  <si>
    <t>谭可辉</t>
  </si>
  <si>
    <r>
      <rPr>
        <sz val="10"/>
        <rFont val="Times New Roman"/>
        <charset val="134"/>
      </rPr>
      <t>谭可辉佛山市高明区明城镇明东村委会潭边村一队</t>
    </r>
    <r>
      <rPr>
        <sz val="10"/>
        <rFont val="Times New Roman"/>
        <charset val="134"/>
      </rPr>
      <t>232</t>
    </r>
    <r>
      <rPr>
        <sz val="10"/>
        <rFont val="宋体"/>
        <charset val="134"/>
      </rPr>
      <t>号</t>
    </r>
    <r>
      <rPr>
        <sz val="10"/>
        <rFont val="Times New Roman"/>
        <charset val="134"/>
      </rPr>
      <t>8</t>
    </r>
    <r>
      <rPr>
        <sz val="10"/>
        <rFont val="宋体"/>
        <charset val="134"/>
      </rPr>
      <t>千瓦分布式光伏发电项目</t>
    </r>
  </si>
  <si>
    <t>刘尧初</t>
  </si>
  <si>
    <r>
      <rPr>
        <sz val="10"/>
        <rFont val="Times New Roman"/>
        <charset val="134"/>
      </rPr>
      <t>刘尧初佛山市高明区明城镇大塘美村</t>
    </r>
    <r>
      <rPr>
        <sz val="10"/>
        <rFont val="Times New Roman"/>
        <charset val="134"/>
      </rPr>
      <t>384</t>
    </r>
    <r>
      <rPr>
        <sz val="10"/>
        <rFont val="宋体"/>
        <charset val="134"/>
      </rPr>
      <t>号</t>
    </r>
    <r>
      <rPr>
        <sz val="10"/>
        <rFont val="Times New Roman"/>
        <charset val="134"/>
      </rPr>
      <t>10.87</t>
    </r>
    <r>
      <rPr>
        <sz val="10"/>
        <rFont val="宋体"/>
        <charset val="134"/>
      </rPr>
      <t>千瓦分布式光伏发电项目</t>
    </r>
  </si>
  <si>
    <t>严华彬</t>
  </si>
  <si>
    <r>
      <rPr>
        <sz val="10"/>
        <rFont val="Times New Roman"/>
        <charset val="134"/>
      </rPr>
      <t>严华彬佛山市高明区冲坑村</t>
    </r>
    <r>
      <rPr>
        <sz val="10"/>
        <rFont val="Times New Roman"/>
        <charset val="134"/>
      </rPr>
      <t>86</t>
    </r>
    <r>
      <rPr>
        <sz val="10"/>
        <rFont val="宋体"/>
        <charset val="134"/>
      </rPr>
      <t>号</t>
    </r>
    <r>
      <rPr>
        <sz val="10"/>
        <rFont val="Times New Roman"/>
        <charset val="134"/>
      </rPr>
      <t>10</t>
    </r>
    <r>
      <rPr>
        <sz val="10"/>
        <rFont val="宋体"/>
        <charset val="134"/>
      </rPr>
      <t>千瓦分布式光伏发电项目</t>
    </r>
  </si>
  <si>
    <t>佛山市高明区慢性病防治站</t>
  </si>
  <si>
    <t>佛山市高明区慢性病防治站光伏发电项目</t>
  </si>
  <si>
    <r>
      <rPr>
        <sz val="10"/>
        <color indexed="8"/>
        <rFont val="Times New Roman"/>
        <charset val="134"/>
      </rPr>
      <t>机关事业</t>
    </r>
    <r>
      <rPr>
        <sz val="10"/>
        <color indexed="8"/>
        <rFont val="Times New Roman"/>
        <charset val="134"/>
      </rPr>
      <t xml:space="preserve"> </t>
    </r>
    <r>
      <rPr>
        <sz val="10"/>
        <color indexed="8"/>
        <rFont val="宋体"/>
        <charset val="134"/>
      </rPr>
      <t>单位</t>
    </r>
  </si>
  <si>
    <t>邓卓坤</t>
  </si>
  <si>
    <r>
      <rPr>
        <sz val="10"/>
        <rFont val="Times New Roman"/>
        <charset val="134"/>
      </rPr>
      <t>邓卓坤佛山市高明区明城镇潭朗村民委员会新村村民小组</t>
    </r>
    <r>
      <rPr>
        <sz val="10"/>
        <rFont val="Times New Roman"/>
        <charset val="134"/>
      </rPr>
      <t>10.8</t>
    </r>
    <r>
      <rPr>
        <sz val="10"/>
        <rFont val="宋体"/>
        <charset val="134"/>
      </rPr>
      <t>千瓦分布式光伏发电项目</t>
    </r>
  </si>
  <si>
    <r>
      <rPr>
        <sz val="10"/>
        <rFont val="Times New Roman"/>
        <charset val="134"/>
      </rPr>
      <t>赖茂松</t>
    </r>
    <r>
      <rPr>
        <sz val="10"/>
        <rFont val="Times New Roman"/>
        <charset val="134"/>
      </rPr>
      <t xml:space="preserve">   </t>
    </r>
    <r>
      <rPr>
        <sz val="10"/>
        <rFont val="宋体"/>
        <charset val="134"/>
      </rPr>
      <t>李洁峰</t>
    </r>
  </si>
  <si>
    <r>
      <rPr>
        <sz val="10"/>
        <rFont val="Times New Roman"/>
        <charset val="134"/>
      </rPr>
      <t>赖茂松</t>
    </r>
    <r>
      <rPr>
        <sz val="10"/>
        <rFont val="Times New Roman"/>
        <charset val="134"/>
      </rPr>
      <t xml:space="preserve"> </t>
    </r>
    <r>
      <rPr>
        <sz val="10"/>
        <rFont val="宋体"/>
        <charset val="134"/>
      </rPr>
      <t>李洁峰佛山市高明区三洲碧桂园翠堤燕飞六街</t>
    </r>
    <r>
      <rPr>
        <sz val="10"/>
        <rFont val="Times New Roman"/>
        <charset val="134"/>
      </rPr>
      <t>30</t>
    </r>
    <r>
      <rPr>
        <sz val="10"/>
        <rFont val="宋体"/>
        <charset val="134"/>
      </rPr>
      <t>号</t>
    </r>
    <r>
      <rPr>
        <sz val="10"/>
        <rFont val="Times New Roman"/>
        <charset val="134"/>
      </rPr>
      <t>4</t>
    </r>
    <r>
      <rPr>
        <sz val="10"/>
        <rFont val="宋体"/>
        <charset val="134"/>
      </rPr>
      <t>千瓦分布式光伏发电项目</t>
    </r>
  </si>
  <si>
    <t>关汉杰</t>
  </si>
  <si>
    <r>
      <rPr>
        <sz val="10"/>
        <rFont val="Times New Roman"/>
        <charset val="134"/>
      </rPr>
      <t>关汉杰佛山市高明区荷城街道井日村</t>
    </r>
    <r>
      <rPr>
        <sz val="10"/>
        <rFont val="Times New Roman"/>
        <charset val="134"/>
      </rPr>
      <t>257</t>
    </r>
    <r>
      <rPr>
        <sz val="10"/>
        <rFont val="宋体"/>
        <charset val="134"/>
      </rPr>
      <t>号</t>
    </r>
    <r>
      <rPr>
        <sz val="10"/>
        <rFont val="Times New Roman"/>
        <charset val="134"/>
      </rPr>
      <t>7</t>
    </r>
    <r>
      <rPr>
        <sz val="10"/>
        <rFont val="宋体"/>
        <charset val="134"/>
      </rPr>
      <t>千瓦分布式光伏发电项目</t>
    </r>
  </si>
  <si>
    <t>钟志彬</t>
  </si>
  <si>
    <r>
      <rPr>
        <sz val="10"/>
        <rFont val="Times New Roman"/>
        <charset val="134"/>
      </rPr>
      <t>钟志彬佛山市高明区荷城街道头社村新村</t>
    </r>
    <r>
      <rPr>
        <sz val="10"/>
        <rFont val="Times New Roman"/>
        <charset val="134"/>
      </rPr>
      <t>39-40</t>
    </r>
    <r>
      <rPr>
        <sz val="10"/>
        <rFont val="宋体"/>
        <charset val="134"/>
      </rPr>
      <t>号</t>
    </r>
    <r>
      <rPr>
        <sz val="10"/>
        <rFont val="Times New Roman"/>
        <charset val="134"/>
      </rPr>
      <t>20</t>
    </r>
    <r>
      <rPr>
        <sz val="10"/>
        <rFont val="宋体"/>
        <charset val="134"/>
      </rPr>
      <t>千瓦分布式光伏发电项目</t>
    </r>
  </si>
  <si>
    <t>谭信兴</t>
  </si>
  <si>
    <r>
      <rPr>
        <sz val="10"/>
        <rFont val="Times New Roman"/>
        <charset val="134"/>
      </rPr>
      <t>谭信兴佛山市高明区荷城街道德胜路</t>
    </r>
    <r>
      <rPr>
        <sz val="10"/>
        <rFont val="Times New Roman"/>
        <charset val="134"/>
      </rPr>
      <t>7</t>
    </r>
    <r>
      <rPr>
        <sz val="10"/>
        <rFont val="宋体"/>
        <charset val="134"/>
      </rPr>
      <t>号</t>
    </r>
    <r>
      <rPr>
        <sz val="10"/>
        <rFont val="Times New Roman"/>
        <charset val="134"/>
      </rPr>
      <t>7</t>
    </r>
    <r>
      <rPr>
        <sz val="10"/>
        <rFont val="宋体"/>
        <charset val="134"/>
      </rPr>
      <t>千瓦分布式光伏发电项目</t>
    </r>
  </si>
  <si>
    <t>区增伟</t>
  </si>
  <si>
    <r>
      <rPr>
        <sz val="10"/>
        <rFont val="Times New Roman"/>
        <charset val="134"/>
      </rPr>
      <t>区增伟佛山市高明区荷城街道棠美村</t>
    </r>
    <r>
      <rPr>
        <sz val="10"/>
        <rFont val="Times New Roman"/>
        <charset val="134"/>
      </rPr>
      <t>429</t>
    </r>
    <r>
      <rPr>
        <sz val="10"/>
        <rFont val="宋体"/>
        <charset val="134"/>
      </rPr>
      <t>号</t>
    </r>
    <r>
      <rPr>
        <sz val="10"/>
        <rFont val="Times New Roman"/>
        <charset val="134"/>
      </rPr>
      <t>4</t>
    </r>
    <r>
      <rPr>
        <sz val="10"/>
        <rFont val="宋体"/>
        <charset val="134"/>
      </rPr>
      <t>千瓦分布式光伏发电项目</t>
    </r>
  </si>
  <si>
    <t>谢均和</t>
  </si>
  <si>
    <r>
      <rPr>
        <sz val="10"/>
        <rFont val="Times New Roman"/>
        <charset val="134"/>
      </rPr>
      <t>谢均和佛山市高明区杨和镇明东对川村委会对川村中区</t>
    </r>
    <r>
      <rPr>
        <sz val="10"/>
        <rFont val="Times New Roman"/>
        <charset val="134"/>
      </rPr>
      <t>10</t>
    </r>
    <r>
      <rPr>
        <sz val="10"/>
        <rFont val="宋体"/>
        <charset val="134"/>
      </rPr>
      <t>号</t>
    </r>
    <r>
      <rPr>
        <sz val="10"/>
        <rFont val="Times New Roman"/>
        <charset val="134"/>
      </rPr>
      <t>59.36</t>
    </r>
    <r>
      <rPr>
        <sz val="10"/>
        <rFont val="宋体"/>
        <charset val="134"/>
      </rPr>
      <t>千瓦分布式光伏发电项目</t>
    </r>
  </si>
  <si>
    <t>麦福和</t>
  </si>
  <si>
    <r>
      <rPr>
        <sz val="10"/>
        <rFont val="Times New Roman"/>
        <charset val="134"/>
      </rPr>
      <t>麦福和佛山市高明区更合镇丁田村</t>
    </r>
    <r>
      <rPr>
        <sz val="10"/>
        <rFont val="Times New Roman"/>
        <charset val="134"/>
      </rPr>
      <t>38</t>
    </r>
    <r>
      <rPr>
        <sz val="10"/>
        <rFont val="宋体"/>
        <charset val="134"/>
      </rPr>
      <t>号</t>
    </r>
    <r>
      <rPr>
        <sz val="10"/>
        <rFont val="Times New Roman"/>
        <charset val="134"/>
      </rPr>
      <t>5.5</t>
    </r>
    <r>
      <rPr>
        <sz val="10"/>
        <rFont val="宋体"/>
        <charset val="134"/>
      </rPr>
      <t>千瓦分布式光伏发电项目</t>
    </r>
  </si>
  <si>
    <t>严长佳</t>
  </si>
  <si>
    <r>
      <rPr>
        <sz val="10"/>
        <rFont val="Times New Roman"/>
        <charset val="134"/>
      </rPr>
      <t>严长佳佛山市高明区明城镇冲坑村</t>
    </r>
    <r>
      <rPr>
        <sz val="10"/>
        <rFont val="Times New Roman"/>
        <charset val="134"/>
      </rPr>
      <t>207</t>
    </r>
    <r>
      <rPr>
        <sz val="10"/>
        <rFont val="宋体"/>
        <charset val="134"/>
      </rPr>
      <t>号</t>
    </r>
    <r>
      <rPr>
        <sz val="10"/>
        <rFont val="Times New Roman"/>
        <charset val="134"/>
      </rPr>
      <t>9.86KW</t>
    </r>
    <r>
      <rPr>
        <sz val="10"/>
        <rFont val="宋体"/>
        <charset val="134"/>
      </rPr>
      <t>分布式光伏发电项目</t>
    </r>
  </si>
  <si>
    <t>麦时珍</t>
  </si>
  <si>
    <r>
      <rPr>
        <sz val="10"/>
        <rFont val="Times New Roman"/>
        <charset val="134"/>
      </rPr>
      <t>麦时珍佛山市高明区更合镇版村村委会版村井边坊</t>
    </r>
    <r>
      <rPr>
        <sz val="10"/>
        <rFont val="Times New Roman"/>
        <charset val="134"/>
      </rPr>
      <t>158</t>
    </r>
    <r>
      <rPr>
        <sz val="10"/>
        <rFont val="宋体"/>
        <charset val="134"/>
      </rPr>
      <t>号门牌</t>
    </r>
    <r>
      <rPr>
        <sz val="10"/>
        <rFont val="Times New Roman"/>
        <charset val="134"/>
      </rPr>
      <t>9</t>
    </r>
    <r>
      <rPr>
        <sz val="10"/>
        <rFont val="宋体"/>
        <charset val="134"/>
      </rPr>
      <t>千瓦分布式光伏发电项目</t>
    </r>
  </si>
  <si>
    <t>李杰明</t>
  </si>
  <si>
    <r>
      <rPr>
        <sz val="10"/>
        <rFont val="Times New Roman"/>
        <charset val="134"/>
      </rPr>
      <t>李杰明佛山市高明区杨和镇禄堂村三队</t>
    </r>
    <r>
      <rPr>
        <sz val="10"/>
        <rFont val="Times New Roman"/>
        <charset val="134"/>
      </rPr>
      <t xml:space="preserve"> 10.44</t>
    </r>
    <r>
      <rPr>
        <sz val="10"/>
        <rFont val="宋体"/>
        <charset val="134"/>
      </rPr>
      <t>千瓦分布式光伏发电项目</t>
    </r>
  </si>
  <si>
    <t>杜仲坚</t>
  </si>
  <si>
    <r>
      <rPr>
        <sz val="10"/>
        <rFont val="Times New Roman"/>
        <charset val="134"/>
      </rPr>
      <t>杜仲坚佛山市高明区杨和镇清泰村</t>
    </r>
    <r>
      <rPr>
        <sz val="10"/>
        <rFont val="Times New Roman"/>
        <charset val="134"/>
      </rPr>
      <t>790</t>
    </r>
    <r>
      <rPr>
        <sz val="10"/>
        <rFont val="宋体"/>
        <charset val="134"/>
      </rPr>
      <t>号</t>
    </r>
    <r>
      <rPr>
        <sz val="10"/>
        <rFont val="Times New Roman"/>
        <charset val="134"/>
      </rPr>
      <t xml:space="preserve"> 10.08</t>
    </r>
    <r>
      <rPr>
        <sz val="10"/>
        <rFont val="宋体"/>
        <charset val="134"/>
      </rPr>
      <t>千瓦分布式光伏发电项目</t>
    </r>
  </si>
  <si>
    <r>
      <rPr>
        <sz val="10"/>
        <color indexed="8"/>
        <rFont val="Times New Roman"/>
        <charset val="134"/>
      </rPr>
      <t>谭伟明佛山市高明区荷城街道上五一村</t>
    </r>
    <r>
      <rPr>
        <sz val="10"/>
        <color indexed="8"/>
        <rFont val="Times New Roman"/>
        <charset val="134"/>
      </rPr>
      <t>A226</t>
    </r>
    <r>
      <rPr>
        <sz val="10"/>
        <color indexed="8"/>
        <rFont val="宋体"/>
        <charset val="134"/>
      </rPr>
      <t>号</t>
    </r>
    <r>
      <rPr>
        <sz val="10"/>
        <color indexed="8"/>
        <rFont val="Times New Roman"/>
        <charset val="134"/>
      </rPr>
      <t>33</t>
    </r>
    <r>
      <rPr>
        <sz val="10"/>
        <color indexed="8"/>
        <rFont val="宋体"/>
        <charset val="134"/>
      </rPr>
      <t>千瓦分布式光伏发电项目</t>
    </r>
  </si>
  <si>
    <t>佛山市高明科力机械有限公司</t>
  </si>
  <si>
    <t>佛山市高明科力机械有限公司分布式光伏并网发电</t>
  </si>
  <si>
    <r>
      <rPr>
        <sz val="10"/>
        <rFont val="Times New Roman"/>
        <charset val="134"/>
      </rPr>
      <t>熊浩</t>
    </r>
    <r>
      <rPr>
        <sz val="10"/>
        <rFont val="Times New Roman"/>
        <charset val="134"/>
      </rPr>
      <t xml:space="preserve">  </t>
    </r>
  </si>
  <si>
    <r>
      <rPr>
        <sz val="10"/>
        <rFont val="Times New Roman"/>
        <charset val="134"/>
      </rPr>
      <t>熊浩陈结桃佛山市高明区荷城街道碧桂路</t>
    </r>
    <r>
      <rPr>
        <sz val="10"/>
        <rFont val="Times New Roman"/>
        <charset val="134"/>
      </rPr>
      <t>163</t>
    </r>
    <r>
      <rPr>
        <sz val="10"/>
        <rFont val="宋体"/>
        <charset val="134"/>
      </rPr>
      <t>号高明碧桂园翠堤燕飞三街</t>
    </r>
    <r>
      <rPr>
        <sz val="10"/>
        <rFont val="Times New Roman"/>
        <charset val="134"/>
      </rPr>
      <t>26</t>
    </r>
    <r>
      <rPr>
        <sz val="10"/>
        <rFont val="宋体"/>
        <charset val="134"/>
      </rPr>
      <t>号</t>
    </r>
    <r>
      <rPr>
        <sz val="10"/>
        <rFont val="Times New Roman"/>
        <charset val="134"/>
      </rPr>
      <t>5.3</t>
    </r>
    <r>
      <rPr>
        <sz val="10"/>
        <rFont val="宋体"/>
        <charset val="134"/>
      </rPr>
      <t>千瓦分布式光伏发电项目</t>
    </r>
  </si>
  <si>
    <t>罗鹏刚</t>
  </si>
  <si>
    <r>
      <rPr>
        <sz val="10"/>
        <rFont val="Times New Roman"/>
        <charset val="134"/>
      </rPr>
      <t>罗鹏刚佛山市高明区荷城街道碧桂路</t>
    </r>
    <r>
      <rPr>
        <sz val="10"/>
        <rFont val="Times New Roman"/>
        <charset val="134"/>
      </rPr>
      <t>218</t>
    </r>
    <r>
      <rPr>
        <sz val="10"/>
        <rFont val="宋体"/>
        <charset val="134"/>
      </rPr>
      <t>号碧桂园翠岸莺啼一街</t>
    </r>
    <r>
      <rPr>
        <sz val="10"/>
        <rFont val="Times New Roman"/>
        <charset val="134"/>
      </rPr>
      <t>2</t>
    </r>
    <r>
      <rPr>
        <sz val="10"/>
        <rFont val="宋体"/>
        <charset val="134"/>
      </rPr>
      <t>座</t>
    </r>
    <r>
      <rPr>
        <sz val="10"/>
        <rFont val="Times New Roman"/>
        <charset val="134"/>
      </rPr>
      <t>6.36</t>
    </r>
    <r>
      <rPr>
        <sz val="10"/>
        <rFont val="宋体"/>
        <charset val="134"/>
      </rPr>
      <t>千瓦分布式光伏发电项目</t>
    </r>
  </si>
  <si>
    <t>蔡兆荣</t>
  </si>
  <si>
    <r>
      <rPr>
        <sz val="10"/>
        <rFont val="Times New Roman"/>
        <charset val="134"/>
      </rPr>
      <t>蔡兆荣佛山市高明区荷城街道范洲西村</t>
    </r>
    <r>
      <rPr>
        <sz val="10"/>
        <rFont val="Times New Roman"/>
        <charset val="134"/>
      </rPr>
      <t>84</t>
    </r>
    <r>
      <rPr>
        <sz val="10"/>
        <rFont val="宋体"/>
        <charset val="134"/>
      </rPr>
      <t>号</t>
    </r>
    <r>
      <rPr>
        <sz val="10"/>
        <rFont val="Times New Roman"/>
        <charset val="134"/>
      </rPr>
      <t>10.9</t>
    </r>
    <r>
      <rPr>
        <sz val="10"/>
        <rFont val="宋体"/>
        <charset val="134"/>
      </rPr>
      <t>千瓦分布式光伏发电项目</t>
    </r>
  </si>
  <si>
    <t>李锦玲</t>
  </si>
  <si>
    <r>
      <rPr>
        <sz val="10"/>
        <rFont val="Times New Roman"/>
        <charset val="134"/>
      </rPr>
      <t>李锦玲佛山市高明区荷城街道尼教中社新村</t>
    </r>
    <r>
      <rPr>
        <sz val="10"/>
        <rFont val="Times New Roman"/>
        <charset val="134"/>
      </rPr>
      <t>125</t>
    </r>
    <r>
      <rPr>
        <sz val="10"/>
        <rFont val="宋体"/>
        <charset val="134"/>
      </rPr>
      <t>号</t>
    </r>
    <r>
      <rPr>
        <sz val="10"/>
        <rFont val="Times New Roman"/>
        <charset val="134"/>
      </rPr>
      <t>-127</t>
    </r>
    <r>
      <rPr>
        <sz val="10"/>
        <rFont val="宋体"/>
        <charset val="134"/>
      </rPr>
      <t>号</t>
    </r>
    <r>
      <rPr>
        <sz val="10"/>
        <rFont val="Times New Roman"/>
        <charset val="134"/>
      </rPr>
      <t>30</t>
    </r>
    <r>
      <rPr>
        <sz val="10"/>
        <rFont val="宋体"/>
        <charset val="134"/>
      </rPr>
      <t>千瓦分布式光伏发电项目</t>
    </r>
  </si>
  <si>
    <t>关耀</t>
  </si>
  <si>
    <r>
      <rPr>
        <sz val="10"/>
        <rFont val="Times New Roman"/>
        <charset val="134"/>
      </rPr>
      <t>关耀佛山市高明区荷城街道水口新村新宅基地</t>
    </r>
    <r>
      <rPr>
        <sz val="10"/>
        <rFont val="Times New Roman"/>
        <charset val="134"/>
      </rPr>
      <t>1</t>
    </r>
    <r>
      <rPr>
        <sz val="10"/>
        <rFont val="宋体"/>
        <charset val="134"/>
      </rPr>
      <t>排（巷）</t>
    </r>
    <r>
      <rPr>
        <sz val="10"/>
        <rFont val="Times New Roman"/>
        <charset val="134"/>
      </rPr>
      <t>3</t>
    </r>
    <r>
      <rPr>
        <sz val="10"/>
        <rFont val="宋体"/>
        <charset val="134"/>
      </rPr>
      <t>号</t>
    </r>
    <r>
      <rPr>
        <sz val="10"/>
        <rFont val="Times New Roman"/>
        <charset val="134"/>
      </rPr>
      <t>10.6</t>
    </r>
    <r>
      <rPr>
        <sz val="10"/>
        <rFont val="宋体"/>
        <charset val="134"/>
      </rPr>
      <t>千瓦分布式光伏发电项目</t>
    </r>
  </si>
  <si>
    <t>区泽源</t>
  </si>
  <si>
    <r>
      <rPr>
        <sz val="10"/>
        <rFont val="Times New Roman"/>
        <charset val="134"/>
      </rPr>
      <t>区泽源佛山市高明区荷城街道阮冲村阮东</t>
    </r>
    <r>
      <rPr>
        <sz val="10"/>
        <rFont val="Times New Roman"/>
        <charset val="134"/>
      </rPr>
      <t>331</t>
    </r>
    <r>
      <rPr>
        <sz val="10"/>
        <rFont val="宋体"/>
        <charset val="134"/>
      </rPr>
      <t>号</t>
    </r>
    <r>
      <rPr>
        <sz val="10"/>
        <rFont val="Times New Roman"/>
        <charset val="134"/>
      </rPr>
      <t>16.24</t>
    </r>
    <r>
      <rPr>
        <sz val="10"/>
        <rFont val="宋体"/>
        <charset val="134"/>
      </rPr>
      <t>千瓦分布式光伏发电项目</t>
    </r>
  </si>
  <si>
    <t>潘建文</t>
  </si>
  <si>
    <r>
      <rPr>
        <sz val="10"/>
        <rFont val="Times New Roman"/>
        <charset val="134"/>
      </rPr>
      <t>潘建文佛山市高明区荷城街道尼教村中社新村</t>
    </r>
    <r>
      <rPr>
        <sz val="10"/>
        <rFont val="Times New Roman"/>
        <charset val="134"/>
      </rPr>
      <t>35</t>
    </r>
    <r>
      <rPr>
        <sz val="10"/>
        <rFont val="宋体"/>
        <charset val="134"/>
      </rPr>
      <t>号</t>
    </r>
    <r>
      <rPr>
        <sz val="10"/>
        <rFont val="Times New Roman"/>
        <charset val="134"/>
      </rPr>
      <t>16.2</t>
    </r>
    <r>
      <rPr>
        <sz val="10"/>
        <rFont val="宋体"/>
        <charset val="134"/>
      </rPr>
      <t>千瓦分布式光伏发电项目</t>
    </r>
  </si>
  <si>
    <t>何维德</t>
  </si>
  <si>
    <r>
      <rPr>
        <sz val="10"/>
        <rFont val="Times New Roman"/>
        <charset val="134"/>
      </rPr>
      <t>何维德佛山市高明区荷城街道江山新村</t>
    </r>
    <r>
      <rPr>
        <sz val="10"/>
        <rFont val="Times New Roman"/>
        <charset val="134"/>
      </rPr>
      <t>7</t>
    </r>
    <r>
      <rPr>
        <sz val="10"/>
        <rFont val="宋体"/>
        <charset val="134"/>
      </rPr>
      <t>号</t>
    </r>
    <r>
      <rPr>
        <sz val="10"/>
        <rFont val="Times New Roman"/>
        <charset val="134"/>
      </rPr>
      <t>25</t>
    </r>
    <r>
      <rPr>
        <sz val="10"/>
        <rFont val="宋体"/>
        <charset val="134"/>
      </rPr>
      <t>千瓦分布式光伏发电项目</t>
    </r>
  </si>
  <si>
    <t>何例方</t>
  </si>
  <si>
    <r>
      <rPr>
        <sz val="10"/>
        <rFont val="Times New Roman"/>
        <charset val="134"/>
      </rPr>
      <t>何例方佛山市高明区荷城街道泰华路</t>
    </r>
    <r>
      <rPr>
        <sz val="10"/>
        <rFont val="Times New Roman"/>
        <charset val="134"/>
      </rPr>
      <t>659</t>
    </r>
    <r>
      <rPr>
        <sz val="10"/>
        <rFont val="宋体"/>
        <charset val="134"/>
      </rPr>
      <t>号祥光街</t>
    </r>
    <r>
      <rPr>
        <sz val="10"/>
        <rFont val="Times New Roman"/>
        <charset val="134"/>
      </rPr>
      <t>2</t>
    </r>
    <r>
      <rPr>
        <sz val="10"/>
        <rFont val="宋体"/>
        <charset val="134"/>
      </rPr>
      <t>座</t>
    </r>
    <r>
      <rPr>
        <sz val="10"/>
        <rFont val="Times New Roman"/>
        <charset val="134"/>
      </rPr>
      <t>03</t>
    </r>
    <r>
      <rPr>
        <sz val="10"/>
        <rFont val="宋体"/>
        <charset val="134"/>
      </rPr>
      <t>房</t>
    </r>
    <r>
      <rPr>
        <sz val="10"/>
        <rFont val="Times New Roman"/>
        <charset val="134"/>
      </rPr>
      <t>6.38</t>
    </r>
    <r>
      <rPr>
        <sz val="10"/>
        <rFont val="宋体"/>
        <charset val="134"/>
      </rPr>
      <t>千瓦分布式光伏发电项目</t>
    </r>
  </si>
  <si>
    <t>杨兆强</t>
  </si>
  <si>
    <r>
      <rPr>
        <sz val="10"/>
        <rFont val="Times New Roman"/>
        <charset val="134"/>
      </rPr>
      <t>杨兆强佛山市高明区杨和镇边头村</t>
    </r>
    <r>
      <rPr>
        <sz val="10"/>
        <rFont val="Times New Roman"/>
        <charset val="134"/>
      </rPr>
      <t>207</t>
    </r>
    <r>
      <rPr>
        <sz val="10"/>
        <rFont val="宋体"/>
        <charset val="134"/>
      </rPr>
      <t>号</t>
    </r>
    <r>
      <rPr>
        <sz val="10"/>
        <rFont val="Times New Roman"/>
        <charset val="134"/>
      </rPr>
      <t>24.87</t>
    </r>
    <r>
      <rPr>
        <sz val="10"/>
        <rFont val="宋体"/>
        <charset val="134"/>
      </rPr>
      <t>千瓦分布式光伏发电项目</t>
    </r>
  </si>
  <si>
    <t>李维东</t>
  </si>
  <si>
    <r>
      <rPr>
        <sz val="10"/>
        <color indexed="8"/>
        <rFont val="Times New Roman"/>
        <charset val="134"/>
      </rPr>
      <t>李维东佛山市高明区荷城街道安华路</t>
    </r>
    <r>
      <rPr>
        <sz val="10"/>
        <color indexed="8"/>
        <rFont val="Times New Roman"/>
        <charset val="134"/>
      </rPr>
      <t>57</t>
    </r>
    <r>
      <rPr>
        <sz val="10"/>
        <color indexed="8"/>
        <rFont val="宋体"/>
        <charset val="134"/>
      </rPr>
      <t>号</t>
    </r>
    <r>
      <rPr>
        <sz val="10"/>
        <color indexed="8"/>
        <rFont val="Times New Roman"/>
        <charset val="134"/>
      </rPr>
      <t>301</t>
    </r>
    <r>
      <rPr>
        <sz val="10"/>
        <color indexed="8"/>
        <rFont val="宋体"/>
        <charset val="134"/>
      </rPr>
      <t>房</t>
    </r>
    <r>
      <rPr>
        <sz val="10"/>
        <color indexed="8"/>
        <rFont val="Times New Roman"/>
        <charset val="134"/>
      </rPr>
      <t>22.42</t>
    </r>
    <r>
      <rPr>
        <sz val="10"/>
        <color indexed="8"/>
        <rFont val="宋体"/>
        <charset val="134"/>
      </rPr>
      <t>千瓦分布式光伏发电项目</t>
    </r>
  </si>
  <si>
    <t>李佩玲</t>
  </si>
  <si>
    <r>
      <rPr>
        <sz val="10"/>
        <rFont val="Times New Roman"/>
        <charset val="134"/>
      </rPr>
      <t>李佩玲佛山市高明区荷城街道荷富路</t>
    </r>
    <r>
      <rPr>
        <sz val="10"/>
        <rFont val="Times New Roman"/>
        <charset val="134"/>
      </rPr>
      <t>803</t>
    </r>
    <r>
      <rPr>
        <sz val="10"/>
        <rFont val="宋体"/>
        <charset val="134"/>
      </rPr>
      <t>号丽日明都</t>
    </r>
    <r>
      <rPr>
        <sz val="10"/>
        <rFont val="Times New Roman"/>
        <charset val="134"/>
      </rPr>
      <t>15</t>
    </r>
    <r>
      <rPr>
        <sz val="10"/>
        <rFont val="宋体"/>
        <charset val="134"/>
      </rPr>
      <t>座</t>
    </r>
    <r>
      <rPr>
        <sz val="10"/>
        <rFont val="Times New Roman"/>
        <charset val="134"/>
      </rPr>
      <t>2301</t>
    </r>
    <r>
      <rPr>
        <sz val="10"/>
        <rFont val="宋体"/>
        <charset val="134"/>
      </rPr>
      <t>房</t>
    </r>
    <r>
      <rPr>
        <sz val="10"/>
        <rFont val="Times New Roman"/>
        <charset val="134"/>
      </rPr>
      <t>6.67</t>
    </r>
    <r>
      <rPr>
        <sz val="10"/>
        <rFont val="宋体"/>
        <charset val="134"/>
      </rPr>
      <t>千瓦分布式光伏发电项目</t>
    </r>
  </si>
  <si>
    <t>谭可明</t>
  </si>
  <si>
    <r>
      <rPr>
        <sz val="10"/>
        <rFont val="Times New Roman"/>
        <charset val="134"/>
      </rPr>
      <t>谭可明佛山市高明区明城镇潭边村一队</t>
    </r>
    <r>
      <rPr>
        <sz val="10"/>
        <rFont val="Times New Roman"/>
        <charset val="134"/>
      </rPr>
      <t>320</t>
    </r>
    <r>
      <rPr>
        <sz val="10"/>
        <rFont val="宋体"/>
        <charset val="134"/>
      </rPr>
      <t>号</t>
    </r>
    <r>
      <rPr>
        <sz val="10"/>
        <rFont val="Times New Roman"/>
        <charset val="134"/>
      </rPr>
      <t>14.5KW</t>
    </r>
    <r>
      <rPr>
        <sz val="10"/>
        <rFont val="宋体"/>
        <charset val="134"/>
      </rPr>
      <t>分布式光伏发电项目</t>
    </r>
  </si>
  <si>
    <t>黄伟文</t>
  </si>
  <si>
    <r>
      <rPr>
        <sz val="10"/>
        <rFont val="Times New Roman"/>
        <charset val="134"/>
      </rPr>
      <t>黄伟文佛山市高明区明城镇苗村</t>
    </r>
    <r>
      <rPr>
        <sz val="10"/>
        <rFont val="Times New Roman"/>
        <charset val="134"/>
      </rPr>
      <t>356</t>
    </r>
    <r>
      <rPr>
        <sz val="10"/>
        <rFont val="宋体"/>
        <charset val="134"/>
      </rPr>
      <t>号</t>
    </r>
    <r>
      <rPr>
        <sz val="10"/>
        <rFont val="Times New Roman"/>
        <charset val="134"/>
      </rPr>
      <t>11.97KW</t>
    </r>
    <r>
      <rPr>
        <sz val="10"/>
        <rFont val="宋体"/>
        <charset val="134"/>
      </rPr>
      <t>分布式光伏发电项目</t>
    </r>
  </si>
  <si>
    <t>严秀霞</t>
  </si>
  <si>
    <r>
      <rPr>
        <sz val="10"/>
        <rFont val="Times New Roman"/>
        <charset val="134"/>
      </rPr>
      <t>严秀霞佛山市高明区明城镇庙边村南一</t>
    </r>
    <r>
      <rPr>
        <sz val="10"/>
        <rFont val="Times New Roman"/>
        <charset val="134"/>
      </rPr>
      <t>203</t>
    </r>
    <r>
      <rPr>
        <sz val="10"/>
        <rFont val="宋体"/>
        <charset val="134"/>
      </rPr>
      <t>号</t>
    </r>
    <r>
      <rPr>
        <sz val="10"/>
        <rFont val="Times New Roman"/>
        <charset val="134"/>
      </rPr>
      <t>12.32KW</t>
    </r>
    <r>
      <rPr>
        <sz val="10"/>
        <rFont val="宋体"/>
        <charset val="134"/>
      </rPr>
      <t>分布式光伏发电项目</t>
    </r>
  </si>
  <si>
    <t>严启荣</t>
  </si>
  <si>
    <r>
      <rPr>
        <sz val="10"/>
        <rFont val="Times New Roman"/>
        <charset val="134"/>
      </rPr>
      <t>严启荣佛山市高明区明城镇庙边村村委会侧</t>
    </r>
    <r>
      <rPr>
        <sz val="10"/>
        <rFont val="Times New Roman"/>
        <charset val="134"/>
      </rPr>
      <t>5.04KW</t>
    </r>
    <r>
      <rPr>
        <sz val="10"/>
        <rFont val="宋体"/>
        <charset val="134"/>
      </rPr>
      <t>分布式光伏发电项目</t>
    </r>
  </si>
  <si>
    <r>
      <rPr>
        <sz val="10"/>
        <rFont val="Times New Roman"/>
        <charset val="134"/>
      </rPr>
      <t>严启荣佛山市高明区明城镇庙边村</t>
    </r>
    <r>
      <rPr>
        <sz val="10"/>
        <rFont val="Times New Roman"/>
        <charset val="134"/>
      </rPr>
      <t>17</t>
    </r>
    <r>
      <rPr>
        <sz val="10"/>
        <rFont val="宋体"/>
        <charset val="134"/>
      </rPr>
      <t>号</t>
    </r>
    <r>
      <rPr>
        <sz val="10"/>
        <rFont val="Times New Roman"/>
        <charset val="134"/>
      </rPr>
      <t>7.84KW</t>
    </r>
    <r>
      <rPr>
        <sz val="10"/>
        <rFont val="宋体"/>
        <charset val="134"/>
      </rPr>
      <t>分布式光伏发电项目</t>
    </r>
  </si>
  <si>
    <t>梁玉棠</t>
  </si>
  <si>
    <r>
      <rPr>
        <sz val="10"/>
        <rFont val="Times New Roman"/>
        <charset val="134"/>
      </rPr>
      <t>梁玉棠佛山市高明区更合镇更合大道</t>
    </r>
    <r>
      <rPr>
        <sz val="10"/>
        <rFont val="Times New Roman"/>
        <charset val="134"/>
      </rPr>
      <t>214</t>
    </r>
    <r>
      <rPr>
        <sz val="10"/>
        <rFont val="宋体"/>
        <charset val="134"/>
      </rPr>
      <t>号</t>
    </r>
    <r>
      <rPr>
        <sz val="10"/>
        <rFont val="Times New Roman"/>
        <charset val="134"/>
      </rPr>
      <t>11.13</t>
    </r>
    <r>
      <rPr>
        <sz val="10"/>
        <rFont val="宋体"/>
        <charset val="134"/>
      </rPr>
      <t>千瓦分布式光伏发电项目</t>
    </r>
  </si>
  <si>
    <t>蔡建东</t>
  </si>
  <si>
    <r>
      <rPr>
        <sz val="10"/>
        <rFont val="Times New Roman"/>
        <charset val="134"/>
      </rPr>
      <t>蔡建东高明区更合镇和合大道西</t>
    </r>
    <r>
      <rPr>
        <sz val="10"/>
        <rFont val="Times New Roman"/>
        <charset val="134"/>
      </rPr>
      <t>25</t>
    </r>
    <r>
      <rPr>
        <sz val="10"/>
        <rFont val="宋体"/>
        <charset val="134"/>
      </rPr>
      <t>号</t>
    </r>
    <r>
      <rPr>
        <sz val="10"/>
        <rFont val="Times New Roman"/>
        <charset val="134"/>
      </rPr>
      <t>40</t>
    </r>
    <r>
      <rPr>
        <sz val="10"/>
        <rFont val="宋体"/>
        <charset val="134"/>
      </rPr>
      <t>千瓦分布式光伏发电项目</t>
    </r>
  </si>
  <si>
    <t>叶汝辉</t>
  </si>
  <si>
    <r>
      <rPr>
        <sz val="10"/>
        <rFont val="Times New Roman"/>
        <charset val="134"/>
      </rPr>
      <t>叶汝辉佛山市高明区更合镇珠塘村委会云良村（村口）</t>
    </r>
    <r>
      <rPr>
        <sz val="10"/>
        <rFont val="Times New Roman"/>
        <charset val="134"/>
      </rPr>
      <t>11.34</t>
    </r>
    <r>
      <rPr>
        <sz val="10"/>
        <rFont val="宋体"/>
        <charset val="134"/>
      </rPr>
      <t>千瓦分布式光伏发电项目</t>
    </r>
  </si>
  <si>
    <t>蔡廷彬</t>
  </si>
  <si>
    <r>
      <rPr>
        <sz val="10"/>
        <rFont val="Times New Roman"/>
        <charset val="134"/>
      </rPr>
      <t>蔡廷彬佛山市高明区更合镇新围村</t>
    </r>
    <r>
      <rPr>
        <sz val="10"/>
        <rFont val="Times New Roman"/>
        <charset val="134"/>
      </rPr>
      <t>174</t>
    </r>
    <r>
      <rPr>
        <sz val="10"/>
        <rFont val="宋体"/>
        <charset val="134"/>
      </rPr>
      <t>号</t>
    </r>
    <r>
      <rPr>
        <sz val="10"/>
        <rFont val="Times New Roman"/>
        <charset val="134"/>
      </rPr>
      <t>11.2</t>
    </r>
    <r>
      <rPr>
        <sz val="10"/>
        <rFont val="宋体"/>
        <charset val="134"/>
      </rPr>
      <t>千瓦分布式光伏发电项目</t>
    </r>
  </si>
  <si>
    <t>区伟鹏</t>
  </si>
  <si>
    <r>
      <rPr>
        <sz val="10"/>
        <rFont val="Times New Roman"/>
        <charset val="134"/>
      </rPr>
      <t>区伟鹏佛山市高明区荷城街道阮冲村阮东</t>
    </r>
    <r>
      <rPr>
        <sz val="10"/>
        <rFont val="Times New Roman"/>
        <charset val="134"/>
      </rPr>
      <t>315</t>
    </r>
    <r>
      <rPr>
        <sz val="10"/>
        <rFont val="宋体"/>
        <charset val="134"/>
      </rPr>
      <t>号</t>
    </r>
    <r>
      <rPr>
        <sz val="10"/>
        <rFont val="Times New Roman"/>
        <charset val="134"/>
      </rPr>
      <t>11.4</t>
    </r>
    <r>
      <rPr>
        <sz val="10"/>
        <rFont val="宋体"/>
        <charset val="134"/>
      </rPr>
      <t>千瓦分布式光伏发电项目</t>
    </r>
  </si>
  <si>
    <t>区有谊</t>
  </si>
  <si>
    <t>谭国坚</t>
  </si>
  <si>
    <r>
      <rPr>
        <sz val="10"/>
        <rFont val="Times New Roman"/>
        <charset val="134"/>
      </rPr>
      <t>谭国坚佛山市高明区荷城街道新庄村</t>
    </r>
    <r>
      <rPr>
        <sz val="10"/>
        <rFont val="Times New Roman"/>
        <charset val="134"/>
      </rPr>
      <t>93</t>
    </r>
    <r>
      <rPr>
        <sz val="10"/>
        <rFont val="宋体"/>
        <charset val="134"/>
      </rPr>
      <t>号</t>
    </r>
    <r>
      <rPr>
        <sz val="10"/>
        <rFont val="Times New Roman"/>
        <charset val="134"/>
      </rPr>
      <t>11.4</t>
    </r>
    <r>
      <rPr>
        <sz val="10"/>
        <rFont val="宋体"/>
        <charset val="134"/>
      </rPr>
      <t>千瓦分布式光伏发电项目</t>
    </r>
  </si>
  <si>
    <t>何庆芹</t>
  </si>
  <si>
    <r>
      <rPr>
        <sz val="10"/>
        <rFont val="Times New Roman"/>
        <charset val="134"/>
      </rPr>
      <t>何庆芹佛山市高明区荷城街道何族新村</t>
    </r>
    <r>
      <rPr>
        <sz val="10"/>
        <rFont val="Times New Roman"/>
        <charset val="134"/>
      </rPr>
      <t>3</t>
    </r>
    <r>
      <rPr>
        <sz val="10"/>
        <rFont val="宋体"/>
        <charset val="134"/>
      </rPr>
      <t>队</t>
    </r>
    <r>
      <rPr>
        <sz val="10"/>
        <rFont val="Times New Roman"/>
        <charset val="134"/>
      </rPr>
      <t>7</t>
    </r>
    <r>
      <rPr>
        <sz val="10"/>
        <rFont val="宋体"/>
        <charset val="134"/>
      </rPr>
      <t>号</t>
    </r>
    <r>
      <rPr>
        <sz val="10"/>
        <rFont val="Times New Roman"/>
        <charset val="134"/>
      </rPr>
      <t>7.7</t>
    </r>
    <r>
      <rPr>
        <sz val="10"/>
        <rFont val="宋体"/>
        <charset val="134"/>
      </rPr>
      <t>千瓦分布式光伏发电项目</t>
    </r>
  </si>
  <si>
    <t>黎家宝</t>
  </si>
  <si>
    <r>
      <rPr>
        <sz val="10"/>
        <rFont val="Times New Roman"/>
        <charset val="134"/>
      </rPr>
      <t>黎家宝佛山市高明区荷城街道仁里村</t>
    </r>
    <r>
      <rPr>
        <sz val="10"/>
        <rFont val="Times New Roman"/>
        <charset val="134"/>
      </rPr>
      <t>2</t>
    </r>
    <r>
      <rPr>
        <sz val="10"/>
        <rFont val="宋体"/>
        <charset val="134"/>
      </rPr>
      <t>号</t>
    </r>
    <r>
      <rPr>
        <sz val="10"/>
        <rFont val="Times New Roman"/>
        <charset val="134"/>
      </rPr>
      <t>12</t>
    </r>
    <r>
      <rPr>
        <sz val="10"/>
        <rFont val="宋体"/>
        <charset val="134"/>
      </rPr>
      <t>千瓦分布式光伏发电项目</t>
    </r>
  </si>
  <si>
    <t>谭万里</t>
  </si>
  <si>
    <r>
      <rPr>
        <sz val="10"/>
        <rFont val="Times New Roman"/>
        <charset val="134"/>
      </rPr>
      <t>谭万里佛山市高明区明城镇北街村</t>
    </r>
    <r>
      <rPr>
        <sz val="10"/>
        <rFont val="Times New Roman"/>
        <charset val="134"/>
      </rPr>
      <t>66</t>
    </r>
    <r>
      <rPr>
        <sz val="10"/>
        <rFont val="宋体"/>
        <charset val="134"/>
      </rPr>
      <t>号</t>
    </r>
    <r>
      <rPr>
        <sz val="10"/>
        <rFont val="Times New Roman"/>
        <charset val="134"/>
      </rPr>
      <t>13.68KW</t>
    </r>
    <r>
      <rPr>
        <sz val="10"/>
        <rFont val="宋体"/>
        <charset val="134"/>
      </rPr>
      <t>分布式光伏发电项目</t>
    </r>
  </si>
  <si>
    <t>李华均</t>
  </si>
  <si>
    <r>
      <rPr>
        <sz val="10"/>
        <rFont val="Times New Roman"/>
        <charset val="134"/>
      </rPr>
      <t>李华均佛山市高明区明城镇坟典村</t>
    </r>
    <r>
      <rPr>
        <sz val="10"/>
        <rFont val="Times New Roman"/>
        <charset val="134"/>
      </rPr>
      <t>218</t>
    </r>
    <r>
      <rPr>
        <sz val="10"/>
        <rFont val="宋体"/>
        <charset val="134"/>
      </rPr>
      <t>号</t>
    </r>
    <r>
      <rPr>
        <sz val="10"/>
        <rFont val="Times New Roman"/>
        <charset val="134"/>
      </rPr>
      <t>10.92KW</t>
    </r>
    <r>
      <rPr>
        <sz val="10"/>
        <rFont val="宋体"/>
        <charset val="134"/>
      </rPr>
      <t>分布式光伏发电项目</t>
    </r>
  </si>
  <si>
    <t>谭满辉</t>
  </si>
  <si>
    <r>
      <rPr>
        <sz val="10"/>
        <rFont val="Times New Roman"/>
        <charset val="134"/>
      </rPr>
      <t>谭满辉佛山市高明区明城镇崇中村</t>
    </r>
    <r>
      <rPr>
        <sz val="10"/>
        <rFont val="Times New Roman"/>
        <charset val="134"/>
      </rPr>
      <t>115</t>
    </r>
    <r>
      <rPr>
        <sz val="10"/>
        <rFont val="宋体"/>
        <charset val="134"/>
      </rPr>
      <t>号</t>
    </r>
    <r>
      <rPr>
        <sz val="10"/>
        <rFont val="Times New Roman"/>
        <charset val="134"/>
      </rPr>
      <t>15.105KW</t>
    </r>
    <r>
      <rPr>
        <sz val="10"/>
        <rFont val="宋体"/>
        <charset val="134"/>
      </rPr>
      <t>分布式光伏发电</t>
    </r>
  </si>
  <si>
    <r>
      <rPr>
        <sz val="10"/>
        <rFont val="Times New Roman"/>
        <charset val="134"/>
      </rPr>
      <t>罗德安</t>
    </r>
    <r>
      <rPr>
        <sz val="10"/>
        <rFont val="Times New Roman"/>
        <charset val="134"/>
      </rPr>
      <t xml:space="preserve"> </t>
    </r>
  </si>
  <si>
    <r>
      <rPr>
        <sz val="10"/>
        <rFont val="Times New Roman"/>
        <charset val="134"/>
      </rPr>
      <t>罗德安佛山市高明区明城镇鲤江村</t>
    </r>
    <r>
      <rPr>
        <sz val="10"/>
        <rFont val="Times New Roman"/>
        <charset val="134"/>
      </rPr>
      <t xml:space="preserve">195 </t>
    </r>
    <r>
      <rPr>
        <sz val="10"/>
        <rFont val="宋体"/>
        <charset val="134"/>
      </rPr>
      <t>号</t>
    </r>
    <r>
      <rPr>
        <sz val="10"/>
        <rFont val="Times New Roman"/>
        <charset val="134"/>
      </rPr>
      <t>6KW</t>
    </r>
    <r>
      <rPr>
        <sz val="10"/>
        <rFont val="宋体"/>
        <charset val="134"/>
      </rPr>
      <t>分布式光伏发电</t>
    </r>
  </si>
  <si>
    <t>何文强</t>
  </si>
  <si>
    <r>
      <rPr>
        <sz val="10"/>
        <rFont val="Times New Roman"/>
        <charset val="134"/>
      </rPr>
      <t>何文强佛山市高明区杨和镇石坎村</t>
    </r>
    <r>
      <rPr>
        <sz val="10"/>
        <rFont val="Times New Roman"/>
        <charset val="134"/>
      </rPr>
      <t>160</t>
    </r>
    <r>
      <rPr>
        <sz val="10"/>
        <rFont val="宋体"/>
        <charset val="134"/>
      </rPr>
      <t>号</t>
    </r>
    <r>
      <rPr>
        <sz val="10"/>
        <rFont val="Times New Roman"/>
        <charset val="134"/>
      </rPr>
      <t xml:space="preserve">  15.39</t>
    </r>
    <r>
      <rPr>
        <sz val="10"/>
        <rFont val="宋体"/>
        <charset val="134"/>
      </rPr>
      <t>千瓦分布式光伏发电项目</t>
    </r>
  </si>
  <si>
    <t>区国元</t>
  </si>
  <si>
    <r>
      <rPr>
        <sz val="10"/>
        <rFont val="Times New Roman"/>
        <charset val="134"/>
      </rPr>
      <t>区国元佛山市高明区荷城街道霄陵村</t>
    </r>
    <r>
      <rPr>
        <sz val="10"/>
        <rFont val="Times New Roman"/>
        <charset val="134"/>
      </rPr>
      <t>201</t>
    </r>
    <r>
      <rPr>
        <sz val="10"/>
        <rFont val="宋体"/>
        <charset val="134"/>
      </rPr>
      <t>号</t>
    </r>
    <r>
      <rPr>
        <sz val="10"/>
        <rFont val="Times New Roman"/>
        <charset val="134"/>
      </rPr>
      <t>8.26</t>
    </r>
    <r>
      <rPr>
        <sz val="10"/>
        <rFont val="宋体"/>
        <charset val="134"/>
      </rPr>
      <t>千瓦分布式光伏发电项目</t>
    </r>
  </si>
  <si>
    <t>黄楚明</t>
  </si>
  <si>
    <r>
      <rPr>
        <sz val="10"/>
        <rFont val="Times New Roman"/>
        <charset val="134"/>
      </rPr>
      <t>黄楚明佛山市高明区荷城街道甲介村</t>
    </r>
    <r>
      <rPr>
        <sz val="10"/>
        <rFont val="Times New Roman"/>
        <charset val="134"/>
      </rPr>
      <t>277</t>
    </r>
    <r>
      <rPr>
        <sz val="10"/>
        <rFont val="宋体"/>
        <charset val="134"/>
      </rPr>
      <t>号</t>
    </r>
    <r>
      <rPr>
        <sz val="10"/>
        <rFont val="Times New Roman"/>
        <charset val="134"/>
      </rPr>
      <t>20</t>
    </r>
    <r>
      <rPr>
        <sz val="10"/>
        <rFont val="宋体"/>
        <charset val="134"/>
      </rPr>
      <t>千瓦分布式光伏发电项目</t>
    </r>
  </si>
  <si>
    <t>钟伟良</t>
  </si>
  <si>
    <r>
      <rPr>
        <sz val="10"/>
        <rFont val="Times New Roman"/>
        <charset val="134"/>
      </rPr>
      <t>钟伟良佛山市高明区荷城街道富湾头社村</t>
    </r>
    <r>
      <rPr>
        <sz val="10"/>
        <rFont val="Times New Roman"/>
        <charset val="134"/>
      </rPr>
      <t>88</t>
    </r>
    <r>
      <rPr>
        <sz val="10"/>
        <rFont val="宋体"/>
        <charset val="134"/>
      </rPr>
      <t>号之一</t>
    </r>
    <r>
      <rPr>
        <sz val="10"/>
        <rFont val="Times New Roman"/>
        <charset val="134"/>
      </rPr>
      <t>10.26</t>
    </r>
    <r>
      <rPr>
        <sz val="10"/>
        <rFont val="宋体"/>
        <charset val="134"/>
      </rPr>
      <t>千瓦分布式光伏发电项目</t>
    </r>
  </si>
  <si>
    <t>卢伟样</t>
  </si>
  <si>
    <r>
      <rPr>
        <sz val="10"/>
        <rFont val="Times New Roman"/>
        <charset val="134"/>
      </rPr>
      <t>卢伟样佛山市高明区荷城街道卢家村</t>
    </r>
    <r>
      <rPr>
        <sz val="10"/>
        <rFont val="Times New Roman"/>
        <charset val="134"/>
      </rPr>
      <t>18</t>
    </r>
    <r>
      <rPr>
        <sz val="10"/>
        <rFont val="宋体"/>
        <charset val="134"/>
      </rPr>
      <t>号</t>
    </r>
    <r>
      <rPr>
        <sz val="10"/>
        <rFont val="Times New Roman"/>
        <charset val="134"/>
      </rPr>
      <t>13.96</t>
    </r>
    <r>
      <rPr>
        <sz val="10"/>
        <rFont val="宋体"/>
        <charset val="134"/>
      </rPr>
      <t>千瓦分布式光伏发电项目</t>
    </r>
  </si>
  <si>
    <t>黄子良</t>
  </si>
  <si>
    <r>
      <rPr>
        <sz val="10"/>
        <rFont val="Times New Roman"/>
        <charset val="134"/>
      </rPr>
      <t>黄子良佛山市高明区荷城街道甲介村</t>
    </r>
    <r>
      <rPr>
        <sz val="10"/>
        <rFont val="Times New Roman"/>
        <charset val="134"/>
      </rPr>
      <t>390</t>
    </r>
    <r>
      <rPr>
        <sz val="10"/>
        <rFont val="宋体"/>
        <charset val="134"/>
      </rPr>
      <t>号</t>
    </r>
    <r>
      <rPr>
        <sz val="10"/>
        <rFont val="Times New Roman"/>
        <charset val="134"/>
      </rPr>
      <t>16.7</t>
    </r>
    <r>
      <rPr>
        <sz val="10"/>
        <rFont val="宋体"/>
        <charset val="134"/>
      </rPr>
      <t>千瓦分布式光伏发电项目</t>
    </r>
  </si>
  <si>
    <t>梁家荣</t>
  </si>
  <si>
    <r>
      <rPr>
        <sz val="10"/>
        <rFont val="Times New Roman"/>
        <charset val="134"/>
      </rPr>
      <t>梁家荣佛山市高明区荷城街道尼教下社村</t>
    </r>
    <r>
      <rPr>
        <sz val="10"/>
        <rFont val="Times New Roman"/>
        <charset val="134"/>
      </rPr>
      <t>345</t>
    </r>
    <r>
      <rPr>
        <sz val="10"/>
        <rFont val="宋体"/>
        <charset val="134"/>
      </rPr>
      <t>号</t>
    </r>
    <r>
      <rPr>
        <sz val="10"/>
        <rFont val="Times New Roman"/>
        <charset val="134"/>
      </rPr>
      <t>5.4</t>
    </r>
    <r>
      <rPr>
        <sz val="10"/>
        <rFont val="宋体"/>
        <charset val="134"/>
      </rPr>
      <t>千瓦分布式光伏发电项目</t>
    </r>
  </si>
  <si>
    <t>谢影光</t>
  </si>
  <si>
    <r>
      <rPr>
        <sz val="10"/>
        <rFont val="Times New Roman"/>
        <charset val="134"/>
      </rPr>
      <t>谢影光佛山市高明区杨和镇对川北区</t>
    </r>
    <r>
      <rPr>
        <sz val="10"/>
        <rFont val="Times New Roman"/>
        <charset val="134"/>
      </rPr>
      <t>141</t>
    </r>
    <r>
      <rPr>
        <sz val="10"/>
        <rFont val="宋体"/>
        <charset val="134"/>
      </rPr>
      <t>号</t>
    </r>
    <r>
      <rPr>
        <sz val="10"/>
        <rFont val="Times New Roman"/>
        <charset val="134"/>
      </rPr>
      <t xml:space="preserve"> 10.36</t>
    </r>
    <r>
      <rPr>
        <sz val="10"/>
        <rFont val="宋体"/>
        <charset val="134"/>
      </rPr>
      <t>千瓦分布式光伏发电项目</t>
    </r>
  </si>
  <si>
    <t>邓明峰</t>
  </si>
  <si>
    <r>
      <rPr>
        <sz val="10"/>
        <color theme="1"/>
        <rFont val="Times New Roman"/>
        <charset val="134"/>
      </rPr>
      <t>邓明峰佛山市高明区明城镇新村村</t>
    </r>
    <r>
      <rPr>
        <sz val="10"/>
        <color theme="1"/>
        <rFont val="Times New Roman"/>
        <charset val="134"/>
      </rPr>
      <t>185</t>
    </r>
    <r>
      <rPr>
        <sz val="10"/>
        <color theme="1"/>
        <rFont val="宋体"/>
        <charset val="134"/>
      </rPr>
      <t>号</t>
    </r>
    <r>
      <rPr>
        <sz val="10"/>
        <color theme="1"/>
        <rFont val="Times New Roman"/>
        <charset val="134"/>
      </rPr>
      <t>16KW</t>
    </r>
    <r>
      <rPr>
        <sz val="10"/>
        <color theme="1"/>
        <rFont val="宋体"/>
        <charset val="134"/>
      </rPr>
      <t>分布式光伏发电</t>
    </r>
  </si>
  <si>
    <t>李福华</t>
  </si>
  <si>
    <r>
      <rPr>
        <sz val="10"/>
        <rFont val="Times New Roman"/>
        <charset val="134"/>
      </rPr>
      <t>李福华佛山市高明区明城镇白石坑村村侧南面</t>
    </r>
    <r>
      <rPr>
        <sz val="10"/>
        <rFont val="Times New Roman"/>
        <charset val="134"/>
      </rPr>
      <t>7.84KW</t>
    </r>
    <r>
      <rPr>
        <sz val="10"/>
        <rFont val="宋体"/>
        <charset val="134"/>
      </rPr>
      <t>分布式光伏发电</t>
    </r>
  </si>
  <si>
    <t>麦宽照</t>
  </si>
  <si>
    <r>
      <rPr>
        <sz val="10"/>
        <rFont val="Times New Roman"/>
        <charset val="134"/>
      </rPr>
      <t>麦宽照佛山市高明区更合镇版村长塘坊</t>
    </r>
    <r>
      <rPr>
        <sz val="10"/>
        <rFont val="Times New Roman"/>
        <charset val="134"/>
      </rPr>
      <t>178</t>
    </r>
    <r>
      <rPr>
        <sz val="10"/>
        <rFont val="宋体"/>
        <charset val="134"/>
      </rPr>
      <t>号门牌</t>
    </r>
    <r>
      <rPr>
        <sz val="10"/>
        <rFont val="Times New Roman"/>
        <charset val="134"/>
      </rPr>
      <t>9.69</t>
    </r>
    <r>
      <rPr>
        <sz val="10"/>
        <rFont val="宋体"/>
        <charset val="134"/>
      </rPr>
      <t>千瓦分布式光伏发电项目</t>
    </r>
  </si>
  <si>
    <t>黄铁英</t>
  </si>
  <si>
    <r>
      <rPr>
        <sz val="10"/>
        <rFont val="Times New Roman"/>
        <charset val="134"/>
      </rPr>
      <t>黄铁英广东省佛山市高明区更合镇古城村</t>
    </r>
    <r>
      <rPr>
        <sz val="10"/>
        <rFont val="Times New Roman"/>
        <charset val="134"/>
      </rPr>
      <t>152</t>
    </r>
    <r>
      <rPr>
        <sz val="10"/>
        <rFont val="宋体"/>
        <charset val="134"/>
      </rPr>
      <t>号</t>
    </r>
    <r>
      <rPr>
        <sz val="10"/>
        <rFont val="Times New Roman"/>
        <charset val="134"/>
      </rPr>
      <t>16</t>
    </r>
    <r>
      <rPr>
        <sz val="10"/>
        <rFont val="宋体"/>
        <charset val="134"/>
      </rPr>
      <t>千瓦分布式光伏发电项目</t>
    </r>
  </si>
  <si>
    <t>龙宗华</t>
  </si>
  <si>
    <r>
      <rPr>
        <sz val="10"/>
        <rFont val="Times New Roman"/>
        <charset val="134"/>
      </rPr>
      <t>龙宗华佛山市高明区更合镇吉利村</t>
    </r>
    <r>
      <rPr>
        <sz val="10"/>
        <rFont val="Times New Roman"/>
        <charset val="134"/>
      </rPr>
      <t>16</t>
    </r>
    <r>
      <rPr>
        <sz val="10"/>
        <rFont val="宋体"/>
        <charset val="134"/>
      </rPr>
      <t>号</t>
    </r>
    <r>
      <rPr>
        <sz val="10"/>
        <rFont val="Times New Roman"/>
        <charset val="134"/>
      </rPr>
      <t>11.88</t>
    </r>
    <r>
      <rPr>
        <sz val="10"/>
        <rFont val="宋体"/>
        <charset val="134"/>
      </rPr>
      <t>千瓦分布式光伏发电项目</t>
    </r>
  </si>
  <si>
    <t>蔡炳芬</t>
  </si>
  <si>
    <r>
      <rPr>
        <sz val="10"/>
        <rFont val="Times New Roman"/>
        <charset val="134"/>
      </rPr>
      <t>蔡炳芬广东省佛山市高明区更合镇大幕村委会新围村</t>
    </r>
    <r>
      <rPr>
        <sz val="10"/>
        <rFont val="Times New Roman"/>
        <charset val="134"/>
      </rPr>
      <t>17</t>
    </r>
    <r>
      <rPr>
        <sz val="10"/>
        <rFont val="宋体"/>
        <charset val="134"/>
      </rPr>
      <t>号</t>
    </r>
    <r>
      <rPr>
        <sz val="10"/>
        <rFont val="Times New Roman"/>
        <charset val="134"/>
      </rPr>
      <t>8.6</t>
    </r>
    <r>
      <rPr>
        <sz val="10"/>
        <rFont val="宋体"/>
        <charset val="134"/>
      </rPr>
      <t>千瓦分布式光伏发电项目</t>
    </r>
  </si>
  <si>
    <t>谢辉宁</t>
  </si>
  <si>
    <r>
      <rPr>
        <sz val="10"/>
        <rFont val="Times New Roman"/>
        <charset val="134"/>
      </rPr>
      <t>谢辉宁广东省佛山市高明区杨和镇对川人顺路</t>
    </r>
    <r>
      <rPr>
        <sz val="10"/>
        <rFont val="Times New Roman"/>
        <charset val="134"/>
      </rPr>
      <t>D077</t>
    </r>
    <r>
      <rPr>
        <sz val="10"/>
        <rFont val="宋体"/>
        <charset val="134"/>
      </rPr>
      <t>栋</t>
    </r>
    <r>
      <rPr>
        <sz val="10"/>
        <rFont val="Times New Roman"/>
        <charset val="134"/>
      </rPr>
      <t>12.6</t>
    </r>
    <r>
      <rPr>
        <sz val="10"/>
        <rFont val="宋体"/>
        <charset val="134"/>
      </rPr>
      <t>千瓦分布式光伏发电项目</t>
    </r>
  </si>
  <si>
    <t>谢辉成</t>
  </si>
  <si>
    <r>
      <rPr>
        <sz val="10"/>
        <rFont val="Times New Roman"/>
        <charset val="134"/>
      </rPr>
      <t>谢辉成广东省佛山市高明区杨和镇对川人顺路</t>
    </r>
    <r>
      <rPr>
        <sz val="10"/>
        <rFont val="Times New Roman"/>
        <charset val="134"/>
      </rPr>
      <t>D049</t>
    </r>
    <r>
      <rPr>
        <sz val="10"/>
        <rFont val="宋体"/>
        <charset val="134"/>
      </rPr>
      <t>栋</t>
    </r>
    <r>
      <rPr>
        <sz val="10"/>
        <rFont val="Times New Roman"/>
        <charset val="134"/>
      </rPr>
      <t>16.8</t>
    </r>
    <r>
      <rPr>
        <sz val="10"/>
        <rFont val="宋体"/>
        <charset val="134"/>
      </rPr>
      <t>千瓦分布式光伏发电项目</t>
    </r>
  </si>
  <si>
    <t>杜江河</t>
  </si>
  <si>
    <r>
      <rPr>
        <sz val="10"/>
        <rFont val="Times New Roman"/>
        <charset val="134"/>
      </rPr>
      <t>杜江河佛山市高明区杨和镇大楠村</t>
    </r>
    <r>
      <rPr>
        <sz val="10"/>
        <rFont val="Times New Roman"/>
        <charset val="134"/>
      </rPr>
      <t>68</t>
    </r>
    <r>
      <rPr>
        <sz val="10"/>
        <rFont val="宋体"/>
        <charset val="134"/>
      </rPr>
      <t>号</t>
    </r>
    <r>
      <rPr>
        <sz val="10"/>
        <rFont val="Times New Roman"/>
        <charset val="134"/>
      </rPr>
      <t>15</t>
    </r>
    <r>
      <rPr>
        <sz val="10"/>
        <rFont val="宋体"/>
        <charset val="134"/>
      </rPr>
      <t>千瓦分布式光伏发电项目</t>
    </r>
  </si>
  <si>
    <t>严惠昌</t>
  </si>
  <si>
    <r>
      <rPr>
        <sz val="10"/>
        <rFont val="Times New Roman"/>
        <charset val="134"/>
      </rPr>
      <t>严惠昌佛山市高明区杨和镇石路村</t>
    </r>
    <r>
      <rPr>
        <sz val="10"/>
        <rFont val="Times New Roman"/>
        <charset val="134"/>
      </rPr>
      <t>15</t>
    </r>
    <r>
      <rPr>
        <sz val="10"/>
        <rFont val="宋体"/>
        <charset val="134"/>
      </rPr>
      <t>千瓦分布式光伏发电项目</t>
    </r>
  </si>
  <si>
    <t>刘耀成</t>
  </si>
  <si>
    <r>
      <rPr>
        <sz val="10"/>
        <rFont val="Times New Roman"/>
        <charset val="134"/>
      </rPr>
      <t>刘耀成佛山市高明区荷城街道江湾居委会刘家村</t>
    </r>
    <r>
      <rPr>
        <sz val="10"/>
        <rFont val="Times New Roman"/>
        <charset val="134"/>
      </rPr>
      <t>219</t>
    </r>
    <r>
      <rPr>
        <sz val="10"/>
        <rFont val="宋体"/>
        <charset val="134"/>
      </rPr>
      <t>号</t>
    </r>
    <r>
      <rPr>
        <sz val="10"/>
        <rFont val="Times New Roman"/>
        <charset val="134"/>
      </rPr>
      <t>12.76</t>
    </r>
    <r>
      <rPr>
        <sz val="10"/>
        <rFont val="宋体"/>
        <charset val="134"/>
      </rPr>
      <t>千瓦分布式光伏发电项目</t>
    </r>
  </si>
  <si>
    <t>杜勤超</t>
  </si>
  <si>
    <r>
      <rPr>
        <sz val="10"/>
        <rFont val="Times New Roman"/>
        <charset val="134"/>
      </rPr>
      <t>杜勤超佛山市高明区杨和镇（人和）社区居委会跃龙二巷</t>
    </r>
    <r>
      <rPr>
        <sz val="10"/>
        <rFont val="Times New Roman"/>
        <charset val="134"/>
      </rPr>
      <t>13</t>
    </r>
    <r>
      <rPr>
        <sz val="10"/>
        <rFont val="宋体"/>
        <charset val="134"/>
      </rPr>
      <t>号</t>
    </r>
    <r>
      <rPr>
        <sz val="10"/>
        <rFont val="Times New Roman"/>
        <charset val="134"/>
      </rPr>
      <t>24.65</t>
    </r>
    <r>
      <rPr>
        <sz val="10"/>
        <rFont val="宋体"/>
        <charset val="134"/>
      </rPr>
      <t>千瓦分布式光伏发电项目</t>
    </r>
  </si>
  <si>
    <t>冼其芳</t>
  </si>
  <si>
    <r>
      <rPr>
        <sz val="10"/>
        <rFont val="Times New Roman"/>
        <charset val="134"/>
      </rPr>
      <t>冼其芳佛山市高明区荷城街道铁岗村一组西</t>
    </r>
    <r>
      <rPr>
        <sz val="10"/>
        <rFont val="Times New Roman"/>
        <charset val="134"/>
      </rPr>
      <t>38</t>
    </r>
    <r>
      <rPr>
        <sz val="10"/>
        <rFont val="宋体"/>
        <charset val="134"/>
      </rPr>
      <t>号</t>
    </r>
    <r>
      <rPr>
        <sz val="10"/>
        <rFont val="Times New Roman"/>
        <charset val="134"/>
      </rPr>
      <t>11.89</t>
    </r>
    <r>
      <rPr>
        <sz val="10"/>
        <rFont val="宋体"/>
        <charset val="134"/>
      </rPr>
      <t>千瓦分布式光伏发电项目</t>
    </r>
  </si>
  <si>
    <t>李国治</t>
  </si>
  <si>
    <r>
      <rPr>
        <sz val="10"/>
        <rFont val="Times New Roman"/>
        <charset val="134"/>
      </rPr>
      <t>李国治佛山市高明区荷城街道李家村</t>
    </r>
    <r>
      <rPr>
        <sz val="10"/>
        <rFont val="Times New Roman"/>
        <charset val="134"/>
      </rPr>
      <t>137</t>
    </r>
    <r>
      <rPr>
        <sz val="10"/>
        <rFont val="宋体"/>
        <charset val="134"/>
      </rPr>
      <t>号</t>
    </r>
    <r>
      <rPr>
        <sz val="10"/>
        <rFont val="Times New Roman"/>
        <charset val="134"/>
      </rPr>
      <t>13.92</t>
    </r>
    <r>
      <rPr>
        <sz val="10"/>
        <rFont val="宋体"/>
        <charset val="134"/>
      </rPr>
      <t>千瓦分布式光伏发电项目</t>
    </r>
  </si>
  <si>
    <t>谢坚乐</t>
  </si>
  <si>
    <r>
      <rPr>
        <sz val="10"/>
        <rFont val="Times New Roman"/>
        <charset val="134"/>
      </rPr>
      <t>谢坚乐佛山市高明区明城镇后巷村</t>
    </r>
    <r>
      <rPr>
        <sz val="10"/>
        <rFont val="Times New Roman"/>
        <charset val="134"/>
      </rPr>
      <t>122</t>
    </r>
    <r>
      <rPr>
        <sz val="10"/>
        <rFont val="宋体"/>
        <charset val="134"/>
      </rPr>
      <t>号</t>
    </r>
    <r>
      <rPr>
        <sz val="10"/>
        <rFont val="Times New Roman"/>
        <charset val="134"/>
      </rPr>
      <t>20</t>
    </r>
    <r>
      <rPr>
        <sz val="10"/>
        <rFont val="宋体"/>
        <charset val="134"/>
      </rPr>
      <t>千瓦分布式光伏发电项目</t>
    </r>
  </si>
  <si>
    <t>区伟洪</t>
  </si>
  <si>
    <r>
      <rPr>
        <sz val="10"/>
        <rFont val="Times New Roman"/>
        <charset val="134"/>
      </rPr>
      <t>区伟洪佛山市高明区荷城街道显洲村</t>
    </r>
    <r>
      <rPr>
        <sz val="10"/>
        <rFont val="Times New Roman"/>
        <charset val="134"/>
      </rPr>
      <t>168</t>
    </r>
    <r>
      <rPr>
        <sz val="10"/>
        <rFont val="宋体"/>
        <charset val="134"/>
      </rPr>
      <t>号</t>
    </r>
    <r>
      <rPr>
        <sz val="10"/>
        <rFont val="Times New Roman"/>
        <charset val="134"/>
      </rPr>
      <t>18.81</t>
    </r>
    <r>
      <rPr>
        <sz val="10"/>
        <rFont val="宋体"/>
        <charset val="134"/>
      </rPr>
      <t>千瓦分布式光伏发电项目</t>
    </r>
  </si>
  <si>
    <t>卢建聪</t>
  </si>
  <si>
    <r>
      <rPr>
        <sz val="10"/>
        <rFont val="Times New Roman"/>
        <charset val="134"/>
      </rPr>
      <t>卢建聪佛山市高明区明城镇大简村</t>
    </r>
    <r>
      <rPr>
        <sz val="10"/>
        <rFont val="Times New Roman"/>
        <charset val="134"/>
      </rPr>
      <t xml:space="preserve">25 </t>
    </r>
    <r>
      <rPr>
        <sz val="10"/>
        <rFont val="宋体"/>
        <charset val="134"/>
      </rPr>
      <t>号</t>
    </r>
    <r>
      <rPr>
        <sz val="10"/>
        <rFont val="Times New Roman"/>
        <charset val="134"/>
      </rPr>
      <t>10.26KW</t>
    </r>
    <r>
      <rPr>
        <sz val="10"/>
        <rFont val="宋体"/>
        <charset val="134"/>
      </rPr>
      <t>分布式光伏发电</t>
    </r>
  </si>
  <si>
    <t>彭胜初</t>
  </si>
  <si>
    <r>
      <rPr>
        <sz val="10"/>
        <rFont val="Times New Roman"/>
        <charset val="134"/>
      </rPr>
      <t>彭胜初广东省佛山市高明区更合镇平塘村委会沙村</t>
    </r>
    <r>
      <rPr>
        <sz val="10"/>
        <rFont val="Times New Roman"/>
        <charset val="134"/>
      </rPr>
      <t>19</t>
    </r>
    <r>
      <rPr>
        <sz val="10"/>
        <rFont val="宋体"/>
        <charset val="134"/>
      </rPr>
      <t>号门牌</t>
    </r>
    <r>
      <rPr>
        <sz val="10"/>
        <rFont val="Times New Roman"/>
        <charset val="134"/>
      </rPr>
      <t>11.6</t>
    </r>
    <r>
      <rPr>
        <sz val="10"/>
        <rFont val="宋体"/>
        <charset val="134"/>
      </rPr>
      <t>千瓦分布式光伏发电项目</t>
    </r>
  </si>
  <si>
    <t>麦利坚</t>
  </si>
  <si>
    <r>
      <rPr>
        <sz val="10"/>
        <rFont val="Times New Roman"/>
        <charset val="134"/>
      </rPr>
      <t>麦利坚佛山市高明区更合镇白石村村头（旧粮所前）</t>
    </r>
    <r>
      <rPr>
        <sz val="10"/>
        <rFont val="Times New Roman"/>
        <charset val="134"/>
      </rPr>
      <t>5.4</t>
    </r>
    <r>
      <rPr>
        <sz val="10"/>
        <rFont val="宋体"/>
        <charset val="134"/>
      </rPr>
      <t>千瓦分布式光伏发电项目</t>
    </r>
  </si>
  <si>
    <t>叶平安</t>
  </si>
  <si>
    <r>
      <rPr>
        <sz val="10"/>
        <rFont val="Times New Roman"/>
        <charset val="134"/>
      </rPr>
      <t>叶平安广东省佛山市高明区更合镇珠塘村委会云良村</t>
    </r>
    <r>
      <rPr>
        <sz val="10"/>
        <rFont val="Times New Roman"/>
        <charset val="134"/>
      </rPr>
      <t>324</t>
    </r>
    <r>
      <rPr>
        <sz val="10"/>
        <rFont val="宋体"/>
        <charset val="134"/>
      </rPr>
      <t>号</t>
    </r>
    <r>
      <rPr>
        <sz val="10"/>
        <rFont val="Times New Roman"/>
        <charset val="134"/>
      </rPr>
      <t>18KW</t>
    </r>
    <r>
      <rPr>
        <sz val="10"/>
        <rFont val="宋体"/>
        <charset val="134"/>
      </rPr>
      <t>分布式光伏发电项目</t>
    </r>
  </si>
  <si>
    <t>邓文峰</t>
  </si>
  <si>
    <r>
      <rPr>
        <sz val="10"/>
        <rFont val="Times New Roman"/>
        <charset val="134"/>
      </rPr>
      <t>邓文峰佛山市高明区明城镇潭朗新村</t>
    </r>
    <r>
      <rPr>
        <sz val="10"/>
        <rFont val="Times New Roman"/>
        <charset val="134"/>
      </rPr>
      <t>248</t>
    </r>
    <r>
      <rPr>
        <sz val="10"/>
        <rFont val="宋体"/>
        <charset val="134"/>
      </rPr>
      <t>号</t>
    </r>
    <r>
      <rPr>
        <sz val="10"/>
        <rFont val="Times New Roman"/>
        <charset val="134"/>
      </rPr>
      <t>14KW</t>
    </r>
    <r>
      <rPr>
        <sz val="10"/>
        <rFont val="宋体"/>
        <charset val="134"/>
      </rPr>
      <t>分布式光伏发电</t>
    </r>
  </si>
  <si>
    <t>区伯球</t>
  </si>
  <si>
    <r>
      <rPr>
        <sz val="10"/>
        <color indexed="8"/>
        <rFont val="Times New Roman"/>
        <charset val="134"/>
      </rPr>
      <t>区伯球佛山市高明区荷城街道铁岗村六组</t>
    </r>
    <r>
      <rPr>
        <sz val="10"/>
        <color indexed="8"/>
        <rFont val="Times New Roman"/>
        <charset val="134"/>
      </rPr>
      <t>152</t>
    </r>
    <r>
      <rPr>
        <sz val="10"/>
        <color indexed="8"/>
        <rFont val="宋体"/>
        <charset val="134"/>
      </rPr>
      <t>号</t>
    </r>
    <r>
      <rPr>
        <sz val="10"/>
        <color indexed="8"/>
        <rFont val="Times New Roman"/>
        <charset val="134"/>
      </rPr>
      <t>22.62</t>
    </r>
    <r>
      <rPr>
        <sz val="10"/>
        <color indexed="8"/>
        <rFont val="宋体"/>
        <charset val="134"/>
      </rPr>
      <t>千瓦分布式光伏发电项目</t>
    </r>
  </si>
  <si>
    <t>杨志强</t>
  </si>
  <si>
    <r>
      <rPr>
        <sz val="10"/>
        <rFont val="Times New Roman"/>
        <charset val="134"/>
      </rPr>
      <t>杨志强佛山市高明区明城镇榕根村</t>
    </r>
    <r>
      <rPr>
        <sz val="10"/>
        <rFont val="Times New Roman"/>
        <charset val="134"/>
      </rPr>
      <t>B5</t>
    </r>
    <r>
      <rPr>
        <sz val="10"/>
        <rFont val="宋体"/>
        <charset val="134"/>
      </rPr>
      <t>号</t>
    </r>
    <r>
      <rPr>
        <sz val="10"/>
        <rFont val="Times New Roman"/>
        <charset val="134"/>
      </rPr>
      <t>11.5</t>
    </r>
    <r>
      <rPr>
        <sz val="10"/>
        <rFont val="宋体"/>
        <charset val="134"/>
      </rPr>
      <t>千瓦分布式光伏发电项目</t>
    </r>
  </si>
  <si>
    <r>
      <rPr>
        <sz val="10"/>
        <rFont val="Times New Roman"/>
        <charset val="134"/>
      </rPr>
      <t>杨志强佛山市高明区明城镇榕根村</t>
    </r>
    <r>
      <rPr>
        <sz val="10"/>
        <rFont val="Times New Roman"/>
        <charset val="134"/>
      </rPr>
      <t>B19</t>
    </r>
    <r>
      <rPr>
        <sz val="10"/>
        <rFont val="宋体"/>
        <charset val="134"/>
      </rPr>
      <t>号</t>
    </r>
    <r>
      <rPr>
        <sz val="10"/>
        <rFont val="Times New Roman"/>
        <charset val="134"/>
      </rPr>
      <t>8.28</t>
    </r>
    <r>
      <rPr>
        <sz val="10"/>
        <rFont val="宋体"/>
        <charset val="134"/>
      </rPr>
      <t>千瓦分布式光伏发电项目</t>
    </r>
  </si>
  <si>
    <t>方恒梅</t>
  </si>
  <si>
    <r>
      <rPr>
        <sz val="10"/>
        <rFont val="Times New Roman"/>
        <charset val="134"/>
      </rPr>
      <t>方恒梅广东省佛山市高明区更合镇水井村</t>
    </r>
    <r>
      <rPr>
        <sz val="10"/>
        <rFont val="Times New Roman"/>
        <charset val="134"/>
      </rPr>
      <t>195</t>
    </r>
    <r>
      <rPr>
        <sz val="10"/>
        <rFont val="宋体"/>
        <charset val="134"/>
      </rPr>
      <t>号</t>
    </r>
    <r>
      <rPr>
        <sz val="10"/>
        <rFont val="Times New Roman"/>
        <charset val="134"/>
      </rPr>
      <t>10.62</t>
    </r>
    <r>
      <rPr>
        <sz val="10"/>
        <rFont val="宋体"/>
        <charset val="134"/>
      </rPr>
      <t>千瓦分布式光伏发电项目</t>
    </r>
  </si>
  <si>
    <t>张雄强</t>
  </si>
  <si>
    <r>
      <rPr>
        <sz val="10"/>
        <rFont val="Times New Roman"/>
        <charset val="134"/>
      </rPr>
      <t>张雄强广东省佛山市高明区更合镇坑尾村（村中）</t>
    </r>
    <r>
      <rPr>
        <sz val="10"/>
        <rFont val="Times New Roman"/>
        <charset val="134"/>
      </rPr>
      <t>10.62</t>
    </r>
    <r>
      <rPr>
        <sz val="10"/>
        <rFont val="宋体"/>
        <charset val="134"/>
      </rPr>
      <t>千瓦分布式光伏发电项目</t>
    </r>
  </si>
  <si>
    <t>钟远明</t>
  </si>
  <si>
    <r>
      <rPr>
        <sz val="10"/>
        <rFont val="Times New Roman"/>
        <charset val="134"/>
      </rPr>
      <t>钟远明佛山市高明区荷城街道头社村</t>
    </r>
    <r>
      <rPr>
        <sz val="10"/>
        <rFont val="Times New Roman"/>
        <charset val="134"/>
      </rPr>
      <t>196</t>
    </r>
    <r>
      <rPr>
        <sz val="10"/>
        <rFont val="宋体"/>
        <charset val="134"/>
      </rPr>
      <t>之一号</t>
    </r>
    <r>
      <rPr>
        <sz val="10"/>
        <rFont val="Times New Roman"/>
        <charset val="134"/>
      </rPr>
      <t>9.12</t>
    </r>
    <r>
      <rPr>
        <sz val="10"/>
        <rFont val="宋体"/>
        <charset val="134"/>
      </rPr>
      <t>千瓦分布式光伏发电项目</t>
    </r>
  </si>
  <si>
    <t>夏沃良</t>
  </si>
  <si>
    <r>
      <rPr>
        <sz val="10"/>
        <rFont val="Times New Roman"/>
        <charset val="134"/>
      </rPr>
      <t>夏沃良佛山市高明区明城镇白沙村</t>
    </r>
    <r>
      <rPr>
        <sz val="10"/>
        <rFont val="Times New Roman"/>
        <charset val="134"/>
      </rPr>
      <t>98</t>
    </r>
    <r>
      <rPr>
        <sz val="10"/>
        <rFont val="宋体"/>
        <charset val="134"/>
      </rPr>
      <t>号</t>
    </r>
    <r>
      <rPr>
        <sz val="10"/>
        <rFont val="Times New Roman"/>
        <charset val="134"/>
      </rPr>
      <t>13.2KW</t>
    </r>
    <r>
      <rPr>
        <sz val="10"/>
        <rFont val="宋体"/>
        <charset val="134"/>
      </rPr>
      <t>分布式光伏发电项目</t>
    </r>
  </si>
  <si>
    <t>邓海芳</t>
  </si>
  <si>
    <r>
      <rPr>
        <sz val="10"/>
        <rFont val="Times New Roman"/>
        <charset val="134"/>
      </rPr>
      <t>邓海芳佛山市高明区明城镇潭朗村</t>
    </r>
    <r>
      <rPr>
        <sz val="10"/>
        <rFont val="Times New Roman"/>
        <charset val="134"/>
      </rPr>
      <t>655</t>
    </r>
    <r>
      <rPr>
        <sz val="10"/>
        <rFont val="宋体"/>
        <charset val="134"/>
      </rPr>
      <t>号</t>
    </r>
    <r>
      <rPr>
        <sz val="10"/>
        <rFont val="Times New Roman"/>
        <charset val="134"/>
      </rPr>
      <t>13.92KW</t>
    </r>
    <r>
      <rPr>
        <sz val="10"/>
        <rFont val="宋体"/>
        <charset val="134"/>
      </rPr>
      <t>分布式光伏发电项目</t>
    </r>
  </si>
  <si>
    <t>邓占英</t>
  </si>
  <si>
    <r>
      <rPr>
        <sz val="10"/>
        <rFont val="Times New Roman"/>
        <charset val="134"/>
      </rPr>
      <t>邓占英佛山市高明区荷城街道仁里村</t>
    </r>
    <r>
      <rPr>
        <sz val="10"/>
        <rFont val="Times New Roman"/>
        <charset val="134"/>
      </rPr>
      <t>8</t>
    </r>
    <r>
      <rPr>
        <sz val="10"/>
        <rFont val="宋体"/>
        <charset val="134"/>
      </rPr>
      <t>号</t>
    </r>
    <r>
      <rPr>
        <sz val="10"/>
        <rFont val="Times New Roman"/>
        <charset val="134"/>
      </rPr>
      <t>15</t>
    </r>
    <r>
      <rPr>
        <sz val="10"/>
        <rFont val="宋体"/>
        <charset val="134"/>
      </rPr>
      <t>千瓦分布式光伏发电项目</t>
    </r>
  </si>
  <si>
    <t>仇劲章</t>
  </si>
  <si>
    <r>
      <rPr>
        <sz val="10"/>
        <rFont val="Times New Roman"/>
        <charset val="134"/>
      </rPr>
      <t>仇劲章佛山市高明区明城镇崇北</t>
    </r>
    <r>
      <rPr>
        <sz val="10"/>
        <rFont val="Times New Roman"/>
        <charset val="134"/>
      </rPr>
      <t xml:space="preserve"> </t>
    </r>
    <r>
      <rPr>
        <sz val="10"/>
        <rFont val="宋体"/>
        <charset val="134"/>
      </rPr>
      <t>村</t>
    </r>
    <r>
      <rPr>
        <sz val="10"/>
        <rFont val="Times New Roman"/>
        <charset val="134"/>
      </rPr>
      <t>2</t>
    </r>
    <r>
      <rPr>
        <sz val="10"/>
        <rFont val="宋体"/>
        <charset val="134"/>
      </rPr>
      <t>号之二</t>
    </r>
    <r>
      <rPr>
        <sz val="10"/>
        <rFont val="Times New Roman"/>
        <charset val="134"/>
      </rPr>
      <t>14.5KW</t>
    </r>
    <r>
      <rPr>
        <sz val="10"/>
        <rFont val="宋体"/>
        <charset val="134"/>
      </rPr>
      <t>分布式光伏发电项目</t>
    </r>
  </si>
  <si>
    <t>夏沃坚</t>
  </si>
  <si>
    <r>
      <rPr>
        <sz val="10"/>
        <rFont val="Times New Roman"/>
        <charset val="134"/>
      </rPr>
      <t>夏沃坚佛山市高明区明城镇白沙村</t>
    </r>
    <r>
      <rPr>
        <sz val="10"/>
        <rFont val="Times New Roman"/>
        <charset val="134"/>
      </rPr>
      <t>97</t>
    </r>
    <r>
      <rPr>
        <sz val="10"/>
        <rFont val="宋体"/>
        <charset val="134"/>
      </rPr>
      <t>号</t>
    </r>
    <r>
      <rPr>
        <sz val="10"/>
        <rFont val="Times New Roman"/>
        <charset val="134"/>
      </rPr>
      <t>13.2KW</t>
    </r>
    <r>
      <rPr>
        <sz val="10"/>
        <rFont val="宋体"/>
        <charset val="134"/>
      </rPr>
      <t>分布式光伏发电项目</t>
    </r>
  </si>
  <si>
    <t>麦柳艳</t>
  </si>
  <si>
    <r>
      <rPr>
        <sz val="10"/>
        <rFont val="Times New Roman"/>
        <charset val="134"/>
      </rPr>
      <t>麦柳艳广东省佛山市高明区更合镇泽河村委会泽二坊</t>
    </r>
    <r>
      <rPr>
        <sz val="10"/>
        <rFont val="Times New Roman"/>
        <charset val="134"/>
      </rPr>
      <t>298</t>
    </r>
    <r>
      <rPr>
        <sz val="10"/>
        <rFont val="宋体"/>
        <charset val="134"/>
      </rPr>
      <t>号门牌</t>
    </r>
    <r>
      <rPr>
        <sz val="10"/>
        <rFont val="Times New Roman"/>
        <charset val="134"/>
      </rPr>
      <t>11.88</t>
    </r>
    <r>
      <rPr>
        <sz val="10"/>
        <rFont val="宋体"/>
        <charset val="134"/>
      </rPr>
      <t>千瓦分布式光伏发电项目</t>
    </r>
  </si>
  <si>
    <t>李爱红</t>
  </si>
  <si>
    <r>
      <rPr>
        <sz val="10"/>
        <rFont val="Times New Roman"/>
        <charset val="134"/>
      </rPr>
      <t>李爱红佛山市高明区更合镇更合大道</t>
    </r>
    <r>
      <rPr>
        <sz val="10"/>
        <rFont val="Times New Roman"/>
        <charset val="134"/>
      </rPr>
      <t>254</t>
    </r>
    <r>
      <rPr>
        <sz val="10"/>
        <rFont val="宋体"/>
        <charset val="134"/>
      </rPr>
      <t>号</t>
    </r>
    <r>
      <rPr>
        <sz val="10"/>
        <rFont val="Times New Roman"/>
        <charset val="134"/>
      </rPr>
      <t>1-2</t>
    </r>
    <r>
      <rPr>
        <sz val="10"/>
        <rFont val="宋体"/>
        <charset val="134"/>
      </rPr>
      <t>号二楼</t>
    </r>
    <r>
      <rPr>
        <sz val="10"/>
        <rFont val="Times New Roman"/>
        <charset val="134"/>
      </rPr>
      <t>17.01</t>
    </r>
    <r>
      <rPr>
        <sz val="10"/>
        <rFont val="宋体"/>
        <charset val="134"/>
      </rPr>
      <t>千瓦分布式光伏发电项目</t>
    </r>
  </si>
  <si>
    <t>陈明</t>
  </si>
  <si>
    <r>
      <rPr>
        <sz val="10"/>
        <rFont val="Times New Roman"/>
        <charset val="134"/>
      </rPr>
      <t>陈明广东省佛山市高明区更合镇东风路</t>
    </r>
    <r>
      <rPr>
        <sz val="10"/>
        <rFont val="Times New Roman"/>
        <charset val="134"/>
      </rPr>
      <t>14</t>
    </r>
    <r>
      <rPr>
        <sz val="10"/>
        <rFont val="宋体"/>
        <charset val="134"/>
      </rPr>
      <t>号</t>
    </r>
    <r>
      <rPr>
        <sz val="10"/>
        <rFont val="Times New Roman"/>
        <charset val="134"/>
      </rPr>
      <t>12.96</t>
    </r>
    <r>
      <rPr>
        <sz val="10"/>
        <rFont val="宋体"/>
        <charset val="134"/>
      </rPr>
      <t>千瓦分布式光伏发电项目</t>
    </r>
  </si>
  <si>
    <t>蔡旭芬</t>
  </si>
  <si>
    <r>
      <rPr>
        <sz val="10"/>
        <rFont val="Times New Roman"/>
        <charset val="134"/>
      </rPr>
      <t>蔡旭芬佛山市高明区更合镇新围村</t>
    </r>
    <r>
      <rPr>
        <sz val="10"/>
        <rFont val="Times New Roman"/>
        <charset val="134"/>
      </rPr>
      <t>101</t>
    </r>
    <r>
      <rPr>
        <sz val="10"/>
        <rFont val="宋体"/>
        <charset val="134"/>
      </rPr>
      <t>号</t>
    </r>
    <r>
      <rPr>
        <sz val="10"/>
        <rFont val="Times New Roman"/>
        <charset val="134"/>
      </rPr>
      <t>9.72</t>
    </r>
    <r>
      <rPr>
        <sz val="10"/>
        <rFont val="宋体"/>
        <charset val="134"/>
      </rPr>
      <t>千瓦分布式光伏发电项目</t>
    </r>
  </si>
  <si>
    <t>郑龙国</t>
  </si>
  <si>
    <r>
      <rPr>
        <sz val="10"/>
        <rFont val="Times New Roman"/>
        <charset val="134"/>
      </rPr>
      <t>郑龙国佛山市高明区荷城街道明国路</t>
    </r>
    <r>
      <rPr>
        <sz val="10"/>
        <rFont val="Times New Roman"/>
        <charset val="134"/>
      </rPr>
      <t>689</t>
    </r>
    <r>
      <rPr>
        <sz val="10"/>
        <rFont val="宋体"/>
        <charset val="134"/>
      </rPr>
      <t>江滨香格里一街</t>
    </r>
    <r>
      <rPr>
        <sz val="10"/>
        <rFont val="Times New Roman"/>
        <charset val="134"/>
      </rPr>
      <t>51</t>
    </r>
    <r>
      <rPr>
        <sz val="10"/>
        <rFont val="宋体"/>
        <charset val="134"/>
      </rPr>
      <t>号</t>
    </r>
    <r>
      <rPr>
        <sz val="10"/>
        <rFont val="Times New Roman"/>
        <charset val="134"/>
      </rPr>
      <t>7.2</t>
    </r>
    <r>
      <rPr>
        <sz val="10"/>
        <rFont val="宋体"/>
        <charset val="134"/>
      </rPr>
      <t>千瓦分布式光伏发电项目</t>
    </r>
  </si>
  <si>
    <t>麦国元</t>
  </si>
  <si>
    <r>
      <rPr>
        <sz val="10"/>
        <rFont val="Times New Roman"/>
        <charset val="134"/>
      </rPr>
      <t>麦国元佛山市高明区荷城街道富湾麦家村</t>
    </r>
    <r>
      <rPr>
        <sz val="10"/>
        <rFont val="Times New Roman"/>
        <charset val="134"/>
      </rPr>
      <t>60</t>
    </r>
    <r>
      <rPr>
        <sz val="10"/>
        <rFont val="宋体"/>
        <charset val="134"/>
      </rPr>
      <t>号</t>
    </r>
    <r>
      <rPr>
        <sz val="10"/>
        <rFont val="Times New Roman"/>
        <charset val="134"/>
      </rPr>
      <t>13</t>
    </r>
    <r>
      <rPr>
        <sz val="10"/>
        <rFont val="宋体"/>
        <charset val="134"/>
      </rPr>
      <t>千瓦分布式光伏发电项目</t>
    </r>
  </si>
  <si>
    <t>刘伯德</t>
  </si>
  <si>
    <r>
      <rPr>
        <sz val="10"/>
        <rFont val="Times New Roman"/>
        <charset val="134"/>
      </rPr>
      <t>刘伯德佛山市高明区荷城街道尼教村上社</t>
    </r>
    <r>
      <rPr>
        <sz val="10"/>
        <rFont val="Times New Roman"/>
        <charset val="134"/>
      </rPr>
      <t>125</t>
    </r>
    <r>
      <rPr>
        <sz val="10"/>
        <rFont val="宋体"/>
        <charset val="134"/>
      </rPr>
      <t>号</t>
    </r>
    <r>
      <rPr>
        <sz val="10"/>
        <rFont val="Times New Roman"/>
        <charset val="134"/>
      </rPr>
      <t>8.96</t>
    </r>
    <r>
      <rPr>
        <sz val="10"/>
        <rFont val="宋体"/>
        <charset val="134"/>
      </rPr>
      <t>千瓦分布式光伏发电项目</t>
    </r>
  </si>
  <si>
    <t>谢敏兄</t>
  </si>
  <si>
    <r>
      <rPr>
        <sz val="10"/>
        <rFont val="Times New Roman"/>
        <charset val="134"/>
      </rPr>
      <t>谢敏兄佛山市高明区荷城街道东亨村</t>
    </r>
    <r>
      <rPr>
        <sz val="10"/>
        <rFont val="Times New Roman"/>
        <charset val="134"/>
      </rPr>
      <t>26</t>
    </r>
    <r>
      <rPr>
        <sz val="10"/>
        <rFont val="宋体"/>
        <charset val="134"/>
      </rPr>
      <t>号</t>
    </r>
    <r>
      <rPr>
        <sz val="10"/>
        <rFont val="Times New Roman"/>
        <charset val="134"/>
      </rPr>
      <t>10.8</t>
    </r>
    <r>
      <rPr>
        <sz val="10"/>
        <rFont val="宋体"/>
        <charset val="134"/>
      </rPr>
      <t>千瓦分布式光伏发电项目</t>
    </r>
  </si>
  <si>
    <t>卢玲辉</t>
  </si>
  <si>
    <r>
      <rPr>
        <sz val="10"/>
        <rFont val="Times New Roman"/>
        <charset val="134"/>
      </rPr>
      <t>卢玲辉佛山市高明区荷城街道碧桂路</t>
    </r>
    <r>
      <rPr>
        <sz val="10"/>
        <rFont val="Times New Roman"/>
        <charset val="134"/>
      </rPr>
      <t>218</t>
    </r>
    <r>
      <rPr>
        <sz val="10"/>
        <rFont val="宋体"/>
        <charset val="134"/>
      </rPr>
      <t>号高明碧桂园翠岸莺啼二街</t>
    </r>
    <r>
      <rPr>
        <sz val="10"/>
        <rFont val="Times New Roman"/>
        <charset val="134"/>
      </rPr>
      <t>33</t>
    </r>
    <r>
      <rPr>
        <sz val="10"/>
        <rFont val="宋体"/>
        <charset val="134"/>
      </rPr>
      <t>号</t>
    </r>
    <r>
      <rPr>
        <sz val="10"/>
        <rFont val="Times New Roman"/>
        <charset val="134"/>
      </rPr>
      <t>9</t>
    </r>
    <r>
      <rPr>
        <sz val="10"/>
        <rFont val="宋体"/>
        <charset val="134"/>
      </rPr>
      <t>千瓦分布式光伏发电项目</t>
    </r>
  </si>
  <si>
    <t>黎伟刚</t>
  </si>
  <si>
    <r>
      <rPr>
        <sz val="10"/>
        <rFont val="Times New Roman"/>
        <charset val="134"/>
      </rPr>
      <t>黎伟刚佛山市高明区荷城街道上迳村</t>
    </r>
    <r>
      <rPr>
        <sz val="10"/>
        <rFont val="Times New Roman"/>
        <charset val="134"/>
      </rPr>
      <t>22</t>
    </r>
    <r>
      <rPr>
        <sz val="10"/>
        <rFont val="宋体"/>
        <charset val="134"/>
      </rPr>
      <t>号</t>
    </r>
    <r>
      <rPr>
        <sz val="10"/>
        <rFont val="Times New Roman"/>
        <charset val="134"/>
      </rPr>
      <t>19.95</t>
    </r>
    <r>
      <rPr>
        <sz val="10"/>
        <rFont val="宋体"/>
        <charset val="134"/>
      </rPr>
      <t>千瓦分布式光伏发电项目</t>
    </r>
  </si>
  <si>
    <t>区惠宗</t>
  </si>
  <si>
    <r>
      <rPr>
        <sz val="10"/>
        <rFont val="Times New Roman"/>
        <charset val="134"/>
      </rPr>
      <t>区惠宗佛山市高明区荷城街道阮冲村阮东新村</t>
    </r>
    <r>
      <rPr>
        <sz val="10"/>
        <rFont val="Times New Roman"/>
        <charset val="134"/>
      </rPr>
      <t>418</t>
    </r>
    <r>
      <rPr>
        <sz val="10"/>
        <rFont val="宋体"/>
        <charset val="134"/>
      </rPr>
      <t>号</t>
    </r>
    <r>
      <rPr>
        <sz val="10"/>
        <rFont val="Times New Roman"/>
        <charset val="134"/>
      </rPr>
      <t>13.34</t>
    </r>
    <r>
      <rPr>
        <sz val="10"/>
        <rFont val="宋体"/>
        <charset val="134"/>
      </rPr>
      <t>千瓦分布式光伏发电项目</t>
    </r>
  </si>
  <si>
    <t>黄永熙</t>
  </si>
  <si>
    <r>
      <rPr>
        <sz val="10"/>
        <rFont val="Times New Roman"/>
        <charset val="134"/>
      </rPr>
      <t>黄永熙佛山市高明区荷城街道伦埇村大山脚</t>
    </r>
    <r>
      <rPr>
        <sz val="10"/>
        <rFont val="Times New Roman"/>
        <charset val="134"/>
      </rPr>
      <t>11.88</t>
    </r>
    <r>
      <rPr>
        <sz val="10"/>
        <rFont val="宋体"/>
        <charset val="134"/>
      </rPr>
      <t>千瓦分布式光伏发电项目</t>
    </r>
  </si>
  <si>
    <t>钟达兴</t>
  </si>
  <si>
    <r>
      <rPr>
        <sz val="10"/>
        <rFont val="Times New Roman"/>
        <charset val="134"/>
      </rPr>
      <t>钟达兴佛山市高明区荷城街道头社村</t>
    </r>
    <r>
      <rPr>
        <sz val="10"/>
        <rFont val="Times New Roman"/>
        <charset val="134"/>
      </rPr>
      <t>38</t>
    </r>
    <r>
      <rPr>
        <sz val="10"/>
        <rFont val="宋体"/>
        <charset val="134"/>
      </rPr>
      <t>号</t>
    </r>
    <r>
      <rPr>
        <sz val="10"/>
        <rFont val="Times New Roman"/>
        <charset val="134"/>
      </rPr>
      <t>12.18</t>
    </r>
    <r>
      <rPr>
        <sz val="10"/>
        <rFont val="宋体"/>
        <charset val="134"/>
      </rPr>
      <t>千瓦分布式光伏发电项目</t>
    </r>
  </si>
  <si>
    <t>黄剑雄</t>
  </si>
  <si>
    <r>
      <rPr>
        <sz val="10"/>
        <rFont val="Times New Roman"/>
        <charset val="134"/>
      </rPr>
      <t>黄剑雄佛山市高明区荷城街道伦埇村</t>
    </r>
    <r>
      <rPr>
        <sz val="10"/>
        <rFont val="Times New Roman"/>
        <charset val="134"/>
      </rPr>
      <t>40</t>
    </r>
    <r>
      <rPr>
        <sz val="10"/>
        <rFont val="宋体"/>
        <charset val="134"/>
      </rPr>
      <t>号</t>
    </r>
    <r>
      <rPr>
        <sz val="10"/>
        <rFont val="Times New Roman"/>
        <charset val="134"/>
      </rPr>
      <t>10.23</t>
    </r>
    <r>
      <rPr>
        <sz val="10"/>
        <rFont val="宋体"/>
        <charset val="134"/>
      </rPr>
      <t>千瓦分布式光伏发电项目</t>
    </r>
  </si>
  <si>
    <t>黎超雄</t>
  </si>
  <si>
    <r>
      <rPr>
        <sz val="10"/>
        <rFont val="Times New Roman"/>
        <charset val="134"/>
      </rPr>
      <t>黎超雄佛山市高明区荷城街道西黎村</t>
    </r>
    <r>
      <rPr>
        <sz val="10"/>
        <rFont val="Times New Roman"/>
        <charset val="134"/>
      </rPr>
      <t>157</t>
    </r>
    <r>
      <rPr>
        <sz val="10"/>
        <rFont val="宋体"/>
        <charset val="134"/>
      </rPr>
      <t>号</t>
    </r>
    <r>
      <rPr>
        <sz val="10"/>
        <rFont val="Times New Roman"/>
        <charset val="134"/>
      </rPr>
      <t>11</t>
    </r>
    <r>
      <rPr>
        <sz val="10"/>
        <rFont val="宋体"/>
        <charset val="134"/>
      </rPr>
      <t>千瓦分布式光伏发电项目</t>
    </r>
  </si>
  <si>
    <t>黄志雄</t>
  </si>
  <si>
    <r>
      <rPr>
        <sz val="10"/>
        <rFont val="Times New Roman"/>
        <charset val="134"/>
      </rPr>
      <t>黄志雄佛山市高明区荷城街道伦埇村篮球场侧</t>
    </r>
    <r>
      <rPr>
        <sz val="10"/>
        <rFont val="Times New Roman"/>
        <charset val="134"/>
      </rPr>
      <t>10.56</t>
    </r>
    <r>
      <rPr>
        <sz val="10"/>
        <rFont val="宋体"/>
        <charset val="134"/>
      </rPr>
      <t>千瓦分布式光伏发电项目</t>
    </r>
  </si>
  <si>
    <t>何俊毅</t>
  </si>
  <si>
    <r>
      <rPr>
        <sz val="10"/>
        <rFont val="Times New Roman"/>
        <charset val="134"/>
      </rPr>
      <t>何俊毅佛山市高明区荷城街道幕江新村</t>
    </r>
    <r>
      <rPr>
        <sz val="10"/>
        <rFont val="Times New Roman"/>
        <charset val="134"/>
      </rPr>
      <t>38</t>
    </r>
    <r>
      <rPr>
        <sz val="10"/>
        <rFont val="宋体"/>
        <charset val="134"/>
      </rPr>
      <t>号</t>
    </r>
    <r>
      <rPr>
        <sz val="10"/>
        <rFont val="Times New Roman"/>
        <charset val="134"/>
      </rPr>
      <t>18</t>
    </r>
    <r>
      <rPr>
        <sz val="10"/>
        <rFont val="宋体"/>
        <charset val="134"/>
      </rPr>
      <t>千瓦分布式光伏发电项目</t>
    </r>
  </si>
  <si>
    <t>何维森</t>
  </si>
  <si>
    <r>
      <rPr>
        <sz val="10"/>
        <rFont val="Times New Roman"/>
        <charset val="134"/>
      </rPr>
      <t>何维森佛山市高明区荷城街道幕江村</t>
    </r>
    <r>
      <rPr>
        <sz val="10"/>
        <rFont val="Times New Roman"/>
        <charset val="134"/>
      </rPr>
      <t>167</t>
    </r>
    <r>
      <rPr>
        <sz val="10"/>
        <rFont val="宋体"/>
        <charset val="134"/>
      </rPr>
      <t>号南边</t>
    </r>
    <r>
      <rPr>
        <sz val="10"/>
        <rFont val="Times New Roman"/>
        <charset val="134"/>
      </rPr>
      <t>10</t>
    </r>
    <r>
      <rPr>
        <sz val="10"/>
        <rFont val="宋体"/>
        <charset val="134"/>
      </rPr>
      <t>千瓦分布式光伏发电项目</t>
    </r>
  </si>
  <si>
    <t>王胜昔</t>
  </si>
  <si>
    <r>
      <rPr>
        <sz val="10"/>
        <rFont val="Times New Roman"/>
        <charset val="134"/>
      </rPr>
      <t>王胜昔佛山市高明区荷城街道碧桂路</t>
    </r>
    <r>
      <rPr>
        <sz val="10"/>
        <rFont val="Times New Roman"/>
        <charset val="134"/>
      </rPr>
      <t>163</t>
    </r>
    <r>
      <rPr>
        <sz val="10"/>
        <rFont val="宋体"/>
        <charset val="134"/>
      </rPr>
      <t>号碧桂园翠堤燕飞三街</t>
    </r>
    <r>
      <rPr>
        <sz val="10"/>
        <rFont val="Times New Roman"/>
        <charset val="134"/>
      </rPr>
      <t>9</t>
    </r>
    <r>
      <rPr>
        <sz val="10"/>
        <rFont val="宋体"/>
        <charset val="134"/>
      </rPr>
      <t>座</t>
    </r>
    <r>
      <rPr>
        <sz val="10"/>
        <rFont val="Times New Roman"/>
        <charset val="134"/>
      </rPr>
      <t>9</t>
    </r>
    <r>
      <rPr>
        <sz val="10"/>
        <rFont val="宋体"/>
        <charset val="134"/>
      </rPr>
      <t>千瓦分布式光伏发电项目</t>
    </r>
  </si>
  <si>
    <t>何庆峰</t>
  </si>
  <si>
    <r>
      <rPr>
        <sz val="10"/>
        <rFont val="Times New Roman"/>
        <charset val="134"/>
      </rPr>
      <t>何庆峰佛山市高明区荷城街道何族新村</t>
    </r>
    <r>
      <rPr>
        <sz val="10"/>
        <rFont val="Times New Roman"/>
        <charset val="134"/>
      </rPr>
      <t>1</t>
    </r>
    <r>
      <rPr>
        <sz val="10"/>
        <rFont val="宋体"/>
        <charset val="134"/>
      </rPr>
      <t>队</t>
    </r>
    <r>
      <rPr>
        <sz val="10"/>
        <rFont val="Times New Roman"/>
        <charset val="134"/>
      </rPr>
      <t>23</t>
    </r>
    <r>
      <rPr>
        <sz val="10"/>
        <rFont val="宋体"/>
        <charset val="134"/>
      </rPr>
      <t>号</t>
    </r>
    <r>
      <rPr>
        <sz val="10"/>
        <rFont val="Times New Roman"/>
        <charset val="134"/>
      </rPr>
      <t>15</t>
    </r>
    <r>
      <rPr>
        <sz val="10"/>
        <rFont val="宋体"/>
        <charset val="134"/>
      </rPr>
      <t>千瓦分布式光伏发电项目</t>
    </r>
  </si>
  <si>
    <t>梁耀再</t>
  </si>
  <si>
    <r>
      <rPr>
        <sz val="10"/>
        <rFont val="Times New Roman"/>
        <charset val="134"/>
      </rPr>
      <t>梁耀再佛山市高明区荷城街道富湾石潭村梁家</t>
    </r>
    <r>
      <rPr>
        <sz val="10"/>
        <rFont val="Times New Roman"/>
        <charset val="134"/>
      </rPr>
      <t>70</t>
    </r>
    <r>
      <rPr>
        <sz val="10"/>
        <rFont val="宋体"/>
        <charset val="134"/>
      </rPr>
      <t>号</t>
    </r>
    <r>
      <rPr>
        <sz val="10"/>
        <rFont val="Times New Roman"/>
        <charset val="134"/>
      </rPr>
      <t>14.21</t>
    </r>
    <r>
      <rPr>
        <sz val="10"/>
        <rFont val="宋体"/>
        <charset val="134"/>
      </rPr>
      <t>千瓦分布式光伏发电项目</t>
    </r>
  </si>
  <si>
    <t>唐而教</t>
  </si>
  <si>
    <r>
      <rPr>
        <sz val="10"/>
        <rFont val="Times New Roman"/>
        <charset val="134"/>
      </rPr>
      <t>唐而教佛山市高明区荷城街道石洲村下村</t>
    </r>
    <r>
      <rPr>
        <sz val="10"/>
        <rFont val="Times New Roman"/>
        <charset val="134"/>
      </rPr>
      <t>25</t>
    </r>
    <r>
      <rPr>
        <sz val="10"/>
        <rFont val="宋体"/>
        <charset val="134"/>
      </rPr>
      <t>号</t>
    </r>
    <r>
      <rPr>
        <sz val="10"/>
        <rFont val="Times New Roman"/>
        <charset val="134"/>
      </rPr>
      <t>13.97</t>
    </r>
    <r>
      <rPr>
        <sz val="10"/>
        <rFont val="宋体"/>
        <charset val="134"/>
      </rPr>
      <t>千瓦分布式光伏发电项目</t>
    </r>
  </si>
  <si>
    <t>唐志文</t>
  </si>
  <si>
    <r>
      <rPr>
        <sz val="10"/>
        <rFont val="Times New Roman"/>
        <charset val="134"/>
      </rPr>
      <t>唐志文佛山市高明区荷城街道石洲村下村</t>
    </r>
    <r>
      <rPr>
        <sz val="10"/>
        <rFont val="Times New Roman"/>
        <charset val="134"/>
      </rPr>
      <t>35</t>
    </r>
    <r>
      <rPr>
        <sz val="10"/>
        <rFont val="宋体"/>
        <charset val="134"/>
      </rPr>
      <t>号</t>
    </r>
    <r>
      <rPr>
        <sz val="10"/>
        <rFont val="Times New Roman"/>
        <charset val="134"/>
      </rPr>
      <t>17.4</t>
    </r>
    <r>
      <rPr>
        <sz val="10"/>
        <rFont val="宋体"/>
        <charset val="134"/>
      </rPr>
      <t>千瓦分布式光伏发电项目</t>
    </r>
  </si>
  <si>
    <t>关广能</t>
  </si>
  <si>
    <r>
      <rPr>
        <sz val="10"/>
        <rFont val="Times New Roman"/>
        <charset val="134"/>
      </rPr>
      <t>关广能佛山市高明区荷城街道新墩村</t>
    </r>
    <r>
      <rPr>
        <sz val="10"/>
        <rFont val="Times New Roman"/>
        <charset val="134"/>
      </rPr>
      <t>143</t>
    </r>
    <r>
      <rPr>
        <sz val="10"/>
        <rFont val="宋体"/>
        <charset val="134"/>
      </rPr>
      <t>号</t>
    </r>
    <r>
      <rPr>
        <sz val="10"/>
        <rFont val="Times New Roman"/>
        <charset val="134"/>
      </rPr>
      <t>12</t>
    </r>
    <r>
      <rPr>
        <sz val="10"/>
        <rFont val="宋体"/>
        <charset val="134"/>
      </rPr>
      <t>千瓦分布式光伏发电项目</t>
    </r>
  </si>
  <si>
    <t>李志良</t>
  </si>
  <si>
    <r>
      <rPr>
        <sz val="10"/>
        <rFont val="Times New Roman"/>
        <charset val="134"/>
      </rPr>
      <t>李志良佛山市高明区更合镇边坑村</t>
    </r>
    <r>
      <rPr>
        <sz val="10"/>
        <rFont val="Times New Roman"/>
        <charset val="134"/>
      </rPr>
      <t>3</t>
    </r>
    <r>
      <rPr>
        <sz val="10"/>
        <rFont val="宋体"/>
        <charset val="134"/>
      </rPr>
      <t>号</t>
    </r>
    <r>
      <rPr>
        <sz val="10"/>
        <rFont val="Times New Roman"/>
        <charset val="134"/>
      </rPr>
      <t>11.5</t>
    </r>
    <r>
      <rPr>
        <sz val="10"/>
        <rFont val="宋体"/>
        <charset val="134"/>
      </rPr>
      <t>千瓦分布式光伏发电项目</t>
    </r>
  </si>
  <si>
    <t>彭家初</t>
  </si>
  <si>
    <r>
      <rPr>
        <sz val="10"/>
        <rFont val="Times New Roman"/>
        <charset val="134"/>
      </rPr>
      <t>彭家初佛山市高明区更合镇石贝村</t>
    </r>
    <r>
      <rPr>
        <sz val="10"/>
        <rFont val="Times New Roman"/>
        <charset val="134"/>
      </rPr>
      <t>8</t>
    </r>
    <r>
      <rPr>
        <sz val="10"/>
        <rFont val="宋体"/>
        <charset val="134"/>
      </rPr>
      <t>号</t>
    </r>
    <r>
      <rPr>
        <sz val="10"/>
        <rFont val="Times New Roman"/>
        <charset val="134"/>
      </rPr>
      <t>19</t>
    </r>
    <r>
      <rPr>
        <sz val="10"/>
        <rFont val="宋体"/>
        <charset val="134"/>
      </rPr>
      <t>千瓦分布式光伏发电项目</t>
    </r>
  </si>
  <si>
    <t>叶永安</t>
  </si>
  <si>
    <r>
      <rPr>
        <sz val="10"/>
        <rFont val="Times New Roman"/>
        <charset val="134"/>
      </rPr>
      <t>叶永安佛山市高明区更合镇云良村</t>
    </r>
    <r>
      <rPr>
        <sz val="10"/>
        <rFont val="Times New Roman"/>
        <charset val="134"/>
      </rPr>
      <t>69</t>
    </r>
    <r>
      <rPr>
        <sz val="10"/>
        <rFont val="宋体"/>
        <charset val="134"/>
      </rPr>
      <t>号</t>
    </r>
    <r>
      <rPr>
        <sz val="10"/>
        <rFont val="Times New Roman"/>
        <charset val="134"/>
      </rPr>
      <t>8.12</t>
    </r>
    <r>
      <rPr>
        <sz val="10"/>
        <rFont val="宋体"/>
        <charset val="134"/>
      </rPr>
      <t>千瓦分布式光伏发电项目</t>
    </r>
  </si>
  <si>
    <t>麦中明</t>
  </si>
  <si>
    <r>
      <rPr>
        <sz val="10"/>
        <rFont val="Times New Roman"/>
        <charset val="134"/>
      </rPr>
      <t>麦中明广东省佛山市高明区更合镇小洞村委会盘石村</t>
    </r>
    <r>
      <rPr>
        <sz val="10"/>
        <rFont val="Times New Roman"/>
        <charset val="134"/>
      </rPr>
      <t>275</t>
    </r>
    <r>
      <rPr>
        <sz val="10"/>
        <rFont val="宋体"/>
        <charset val="134"/>
      </rPr>
      <t>号</t>
    </r>
    <r>
      <rPr>
        <sz val="10"/>
        <rFont val="Times New Roman"/>
        <charset val="134"/>
      </rPr>
      <t>11.88KW</t>
    </r>
    <r>
      <rPr>
        <sz val="10"/>
        <rFont val="宋体"/>
        <charset val="134"/>
      </rPr>
      <t>分布式光伏发电项目</t>
    </r>
  </si>
  <si>
    <t>潘建强</t>
  </si>
  <si>
    <r>
      <rPr>
        <sz val="10"/>
        <rFont val="Times New Roman"/>
        <charset val="134"/>
      </rPr>
      <t>潘建强佛山市高明区杨和镇独岗村东区</t>
    </r>
    <r>
      <rPr>
        <sz val="10"/>
        <rFont val="Times New Roman"/>
        <charset val="134"/>
      </rPr>
      <t>347</t>
    </r>
    <r>
      <rPr>
        <sz val="10"/>
        <rFont val="宋体"/>
        <charset val="134"/>
      </rPr>
      <t>号</t>
    </r>
    <r>
      <rPr>
        <sz val="10"/>
        <rFont val="Times New Roman"/>
        <charset val="134"/>
      </rPr>
      <t>10.23KW</t>
    </r>
    <r>
      <rPr>
        <sz val="10"/>
        <rFont val="宋体"/>
        <charset val="134"/>
      </rPr>
      <t>分布式光伏发电项目</t>
    </r>
  </si>
  <si>
    <t>张志锋</t>
  </si>
  <si>
    <r>
      <rPr>
        <sz val="10"/>
        <rFont val="Times New Roman"/>
        <charset val="134"/>
      </rPr>
      <t>张志锋佛山市高明区杨和镇井一村</t>
    </r>
    <r>
      <rPr>
        <sz val="10"/>
        <rFont val="Times New Roman"/>
        <charset val="134"/>
      </rPr>
      <t>110</t>
    </r>
    <r>
      <rPr>
        <sz val="10"/>
        <rFont val="宋体"/>
        <charset val="134"/>
      </rPr>
      <t>号</t>
    </r>
    <r>
      <rPr>
        <sz val="10"/>
        <rFont val="Times New Roman"/>
        <charset val="134"/>
      </rPr>
      <t>13.68</t>
    </r>
    <r>
      <rPr>
        <sz val="10"/>
        <rFont val="宋体"/>
        <charset val="134"/>
      </rPr>
      <t>千瓦分布式光伏发电项目</t>
    </r>
  </si>
  <si>
    <t>邓国强</t>
  </si>
  <si>
    <r>
      <rPr>
        <sz val="10"/>
        <rFont val="Times New Roman"/>
        <charset val="134"/>
      </rPr>
      <t>邓国强佛山市高明区杨和镇松咀村</t>
    </r>
    <r>
      <rPr>
        <sz val="10"/>
        <rFont val="Times New Roman"/>
        <charset val="134"/>
      </rPr>
      <t>165</t>
    </r>
    <r>
      <rPr>
        <sz val="10"/>
        <rFont val="宋体"/>
        <charset val="134"/>
      </rPr>
      <t>号</t>
    </r>
    <r>
      <rPr>
        <sz val="10"/>
        <rFont val="Times New Roman"/>
        <charset val="134"/>
      </rPr>
      <t>6.84</t>
    </r>
    <r>
      <rPr>
        <sz val="10"/>
        <rFont val="宋体"/>
        <charset val="134"/>
      </rPr>
      <t>千瓦分布式光伏发电项目</t>
    </r>
  </si>
  <si>
    <t>杜志峰</t>
  </si>
  <si>
    <r>
      <rPr>
        <sz val="10"/>
        <rFont val="Times New Roman"/>
        <charset val="134"/>
      </rPr>
      <t>杜志峰佛山市高明区杨和镇大楠村新区</t>
    </r>
    <r>
      <rPr>
        <sz val="10"/>
        <rFont val="Times New Roman"/>
        <charset val="134"/>
      </rPr>
      <t>43</t>
    </r>
    <r>
      <rPr>
        <sz val="10"/>
        <rFont val="宋体"/>
        <charset val="134"/>
      </rPr>
      <t>号</t>
    </r>
    <r>
      <rPr>
        <sz val="10"/>
        <rFont val="Times New Roman"/>
        <charset val="134"/>
      </rPr>
      <t>15.67KW</t>
    </r>
    <r>
      <rPr>
        <sz val="10"/>
        <rFont val="宋体"/>
        <charset val="134"/>
      </rPr>
      <t>分布式光伏发电项目</t>
    </r>
  </si>
  <si>
    <t>冯洁芳</t>
  </si>
  <si>
    <r>
      <rPr>
        <sz val="10"/>
        <rFont val="Times New Roman"/>
        <charset val="134"/>
      </rPr>
      <t>冯洁芳佛山市高明区杨和镇大楠村新区</t>
    </r>
    <r>
      <rPr>
        <sz val="10"/>
        <rFont val="Times New Roman"/>
        <charset val="134"/>
      </rPr>
      <t>105</t>
    </r>
    <r>
      <rPr>
        <sz val="10"/>
        <rFont val="宋体"/>
        <charset val="134"/>
      </rPr>
      <t>号</t>
    </r>
    <r>
      <rPr>
        <sz val="10"/>
        <rFont val="Times New Roman"/>
        <charset val="134"/>
      </rPr>
      <t>16.53KW</t>
    </r>
    <r>
      <rPr>
        <sz val="10"/>
        <rFont val="宋体"/>
        <charset val="134"/>
      </rPr>
      <t>分布式光伏发电项目</t>
    </r>
  </si>
  <si>
    <t>李健明</t>
  </si>
  <si>
    <r>
      <rPr>
        <sz val="10"/>
        <rFont val="Times New Roman"/>
        <charset val="134"/>
      </rPr>
      <t>李健明佛山市高明区杨和镇古二村北区</t>
    </r>
    <r>
      <rPr>
        <sz val="10"/>
        <rFont val="Times New Roman"/>
        <charset val="134"/>
      </rPr>
      <t>88</t>
    </r>
    <r>
      <rPr>
        <sz val="10"/>
        <rFont val="宋体"/>
        <charset val="134"/>
      </rPr>
      <t>号</t>
    </r>
    <r>
      <rPr>
        <sz val="10"/>
        <rFont val="Times New Roman"/>
        <charset val="134"/>
      </rPr>
      <t>14.82</t>
    </r>
    <r>
      <rPr>
        <sz val="10"/>
        <rFont val="宋体"/>
        <charset val="134"/>
      </rPr>
      <t>千瓦分布式光伏发电项目</t>
    </r>
  </si>
  <si>
    <t>梁远华</t>
  </si>
  <si>
    <r>
      <rPr>
        <sz val="10"/>
        <rFont val="Times New Roman"/>
        <charset val="134"/>
      </rPr>
      <t>梁远华佛山市高明区杨和镇新村</t>
    </r>
    <r>
      <rPr>
        <sz val="10"/>
        <rFont val="Times New Roman"/>
        <charset val="134"/>
      </rPr>
      <t>41</t>
    </r>
    <r>
      <rPr>
        <sz val="10"/>
        <rFont val="宋体"/>
        <charset val="134"/>
      </rPr>
      <t>号</t>
    </r>
    <r>
      <rPr>
        <sz val="10"/>
        <rFont val="Times New Roman"/>
        <charset val="134"/>
      </rPr>
      <t>13.8KW</t>
    </r>
    <r>
      <rPr>
        <sz val="10"/>
        <rFont val="宋体"/>
        <charset val="134"/>
      </rPr>
      <t>分布式光伏发电项目</t>
    </r>
  </si>
  <si>
    <t>杜而乐</t>
  </si>
  <si>
    <r>
      <rPr>
        <sz val="10"/>
        <rFont val="Times New Roman"/>
        <charset val="134"/>
      </rPr>
      <t>杜而乐佛山市高明区杨和镇清泰村</t>
    </r>
    <r>
      <rPr>
        <sz val="10"/>
        <rFont val="Times New Roman"/>
        <charset val="134"/>
      </rPr>
      <t>780</t>
    </r>
    <r>
      <rPr>
        <sz val="10"/>
        <rFont val="宋体"/>
        <charset val="134"/>
      </rPr>
      <t>号</t>
    </r>
    <r>
      <rPr>
        <sz val="10"/>
        <rFont val="Times New Roman"/>
        <charset val="134"/>
      </rPr>
      <t>15KW</t>
    </r>
    <r>
      <rPr>
        <sz val="10"/>
        <rFont val="宋体"/>
        <charset val="134"/>
      </rPr>
      <t>分布式光伏发电项目</t>
    </r>
  </si>
  <si>
    <t>夏智聪</t>
  </si>
  <si>
    <r>
      <rPr>
        <sz val="10"/>
        <rFont val="Times New Roman"/>
        <charset val="134"/>
      </rPr>
      <t>夏智聪佛山市高明区明城镇肇塘村</t>
    </r>
    <r>
      <rPr>
        <sz val="10"/>
        <rFont val="Times New Roman"/>
        <charset val="134"/>
      </rPr>
      <t>238</t>
    </r>
    <r>
      <rPr>
        <sz val="10"/>
        <rFont val="宋体"/>
        <charset val="134"/>
      </rPr>
      <t>号</t>
    </r>
    <r>
      <rPr>
        <sz val="10"/>
        <rFont val="Times New Roman"/>
        <charset val="134"/>
      </rPr>
      <t>15KW</t>
    </r>
    <r>
      <rPr>
        <sz val="10"/>
        <rFont val="宋体"/>
        <charset val="134"/>
      </rPr>
      <t>分布式光伏发电项目</t>
    </r>
  </si>
  <si>
    <t>伍树生</t>
  </si>
  <si>
    <r>
      <rPr>
        <sz val="10"/>
        <rFont val="Times New Roman"/>
        <charset val="134"/>
      </rPr>
      <t>伍树生佛山市高明区更合镇黄村</t>
    </r>
    <r>
      <rPr>
        <sz val="10"/>
        <rFont val="Times New Roman"/>
        <charset val="134"/>
      </rPr>
      <t>70</t>
    </r>
    <r>
      <rPr>
        <sz val="10"/>
        <rFont val="宋体"/>
        <charset val="134"/>
      </rPr>
      <t>号</t>
    </r>
    <r>
      <rPr>
        <sz val="10"/>
        <rFont val="Times New Roman"/>
        <charset val="134"/>
      </rPr>
      <t>16.8</t>
    </r>
    <r>
      <rPr>
        <sz val="10"/>
        <rFont val="宋体"/>
        <charset val="134"/>
      </rPr>
      <t>千瓦光伏发电项目</t>
    </r>
  </si>
  <si>
    <t>麦伟强</t>
  </si>
  <si>
    <r>
      <rPr>
        <sz val="10"/>
        <rFont val="Times New Roman"/>
        <charset val="134"/>
      </rPr>
      <t>麦伟强广东省佛山市高明区更合镇版村村委会长塘坊</t>
    </r>
    <r>
      <rPr>
        <sz val="10"/>
        <rFont val="Times New Roman"/>
        <charset val="134"/>
      </rPr>
      <t>525</t>
    </r>
    <r>
      <rPr>
        <sz val="10"/>
        <rFont val="宋体"/>
        <charset val="134"/>
      </rPr>
      <t>号</t>
    </r>
    <r>
      <rPr>
        <sz val="10"/>
        <rFont val="Times New Roman"/>
        <charset val="134"/>
      </rPr>
      <t>13.44KW</t>
    </r>
    <r>
      <rPr>
        <sz val="10"/>
        <rFont val="宋体"/>
        <charset val="134"/>
      </rPr>
      <t>分布式光伏发电项目</t>
    </r>
  </si>
  <si>
    <t>蔡兆明</t>
  </si>
  <si>
    <r>
      <rPr>
        <sz val="10"/>
        <rFont val="Times New Roman"/>
        <charset val="134"/>
      </rPr>
      <t>蔡兆明广东省佛山市高明区更合镇大幕村委会新围经济合作社</t>
    </r>
    <r>
      <rPr>
        <sz val="10"/>
        <rFont val="Times New Roman"/>
        <charset val="134"/>
      </rPr>
      <t>10.56KW</t>
    </r>
    <r>
      <rPr>
        <sz val="10"/>
        <rFont val="宋体"/>
        <charset val="134"/>
      </rPr>
      <t>分布式光伏发电项目</t>
    </r>
  </si>
  <si>
    <t>麦海斌</t>
  </si>
  <si>
    <r>
      <rPr>
        <sz val="10"/>
        <rFont val="Times New Roman"/>
        <charset val="134"/>
      </rPr>
      <t>麦海斌广东省佛山市高明区更合镇版村村委会长塘坊</t>
    </r>
    <r>
      <rPr>
        <sz val="10"/>
        <rFont val="Times New Roman"/>
        <charset val="134"/>
      </rPr>
      <t>191</t>
    </r>
    <r>
      <rPr>
        <sz val="10"/>
        <rFont val="宋体"/>
        <charset val="134"/>
      </rPr>
      <t>号门牌</t>
    </r>
    <r>
      <rPr>
        <sz val="10"/>
        <rFont val="Times New Roman"/>
        <charset val="134"/>
      </rPr>
      <t>11.76KW</t>
    </r>
    <r>
      <rPr>
        <sz val="10"/>
        <rFont val="宋体"/>
        <charset val="134"/>
      </rPr>
      <t>分布式光伏发电项目</t>
    </r>
  </si>
  <si>
    <t>罗帝林</t>
  </si>
  <si>
    <r>
      <rPr>
        <sz val="10"/>
        <rFont val="Times New Roman"/>
        <charset val="134"/>
      </rPr>
      <t>罗帝林佛山市高明区更合镇界村村委会村村头第一排第三间</t>
    </r>
    <r>
      <rPr>
        <sz val="10"/>
        <rFont val="Times New Roman"/>
        <charset val="134"/>
      </rPr>
      <t>11.34</t>
    </r>
    <r>
      <rPr>
        <sz val="10"/>
        <rFont val="宋体"/>
        <charset val="134"/>
      </rPr>
      <t>千瓦分布式光伏发电项目</t>
    </r>
  </si>
  <si>
    <t>徐榕彬</t>
  </si>
  <si>
    <r>
      <rPr>
        <sz val="10"/>
        <rFont val="Times New Roman"/>
        <charset val="134"/>
      </rPr>
      <t>徐榕彬广东省佛山市高明区更合镇鹿田村</t>
    </r>
    <r>
      <rPr>
        <sz val="10"/>
        <rFont val="Times New Roman"/>
        <charset val="134"/>
      </rPr>
      <t>367</t>
    </r>
    <r>
      <rPr>
        <sz val="10"/>
        <rFont val="宋体"/>
        <charset val="134"/>
      </rPr>
      <t>号</t>
    </r>
    <r>
      <rPr>
        <sz val="10"/>
        <rFont val="Times New Roman"/>
        <charset val="134"/>
      </rPr>
      <t>7.29</t>
    </r>
    <r>
      <rPr>
        <sz val="10"/>
        <rFont val="宋体"/>
        <charset val="134"/>
      </rPr>
      <t>千瓦分布式光伏发电项目</t>
    </r>
  </si>
  <si>
    <t>何权盛</t>
  </si>
  <si>
    <r>
      <rPr>
        <sz val="10"/>
        <rFont val="Times New Roman"/>
        <charset val="134"/>
      </rPr>
      <t>何权盛广东省佛山市高明区杨和镇石坎村</t>
    </r>
    <r>
      <rPr>
        <sz val="10"/>
        <rFont val="Times New Roman"/>
        <charset val="134"/>
      </rPr>
      <t>179</t>
    </r>
    <r>
      <rPr>
        <sz val="10"/>
        <rFont val="宋体"/>
        <charset val="134"/>
      </rPr>
      <t>号</t>
    </r>
    <r>
      <rPr>
        <sz val="10"/>
        <rFont val="Times New Roman"/>
        <charset val="134"/>
      </rPr>
      <t>12</t>
    </r>
    <r>
      <rPr>
        <sz val="10"/>
        <rFont val="宋体"/>
        <charset val="134"/>
      </rPr>
      <t>千瓦分布式光伏发电项目</t>
    </r>
  </si>
  <si>
    <t>杜泽清</t>
  </si>
  <si>
    <r>
      <rPr>
        <sz val="10"/>
        <rFont val="Times New Roman"/>
        <charset val="134"/>
      </rPr>
      <t>杜泽清广东省佛山市高明区杨和镇塘下村</t>
    </r>
    <r>
      <rPr>
        <sz val="10"/>
        <rFont val="Times New Roman"/>
        <charset val="134"/>
      </rPr>
      <t>392</t>
    </r>
    <r>
      <rPr>
        <sz val="10"/>
        <rFont val="宋体"/>
        <charset val="134"/>
      </rPr>
      <t>号</t>
    </r>
    <r>
      <rPr>
        <sz val="10"/>
        <rFont val="Times New Roman"/>
        <charset val="134"/>
      </rPr>
      <t>20</t>
    </r>
    <r>
      <rPr>
        <sz val="10"/>
        <rFont val="宋体"/>
        <charset val="134"/>
      </rPr>
      <t>千瓦分布式光伏发电项目</t>
    </r>
  </si>
  <si>
    <t>杜洪芳</t>
  </si>
  <si>
    <r>
      <rPr>
        <sz val="10"/>
        <rFont val="Times New Roman"/>
        <charset val="134"/>
      </rPr>
      <t>杜洪芳佛山市高明区杨和镇大楠村新村</t>
    </r>
    <r>
      <rPr>
        <sz val="10"/>
        <rFont val="Times New Roman"/>
        <charset val="134"/>
      </rPr>
      <t>136</t>
    </r>
    <r>
      <rPr>
        <sz val="10"/>
        <rFont val="宋体"/>
        <charset val="134"/>
      </rPr>
      <t>号</t>
    </r>
    <r>
      <rPr>
        <sz val="10"/>
        <rFont val="Times New Roman"/>
        <charset val="134"/>
      </rPr>
      <t>17.69KW</t>
    </r>
    <r>
      <rPr>
        <sz val="10"/>
        <rFont val="宋体"/>
        <charset val="134"/>
      </rPr>
      <t>分布式光伏发电项目</t>
    </r>
  </si>
  <si>
    <t>谢庭生</t>
  </si>
  <si>
    <r>
      <rPr>
        <sz val="10"/>
        <rFont val="Times New Roman"/>
        <charset val="134"/>
      </rPr>
      <t>谢庭生广东省佛山市高明区杨和镇柏木村</t>
    </r>
    <r>
      <rPr>
        <sz val="10"/>
        <rFont val="Times New Roman"/>
        <charset val="134"/>
      </rPr>
      <t>20</t>
    </r>
    <r>
      <rPr>
        <sz val="10"/>
        <rFont val="宋体"/>
        <charset val="134"/>
      </rPr>
      <t>号</t>
    </r>
    <r>
      <rPr>
        <sz val="10"/>
        <rFont val="Times New Roman"/>
        <charset val="134"/>
      </rPr>
      <t>12.825</t>
    </r>
    <r>
      <rPr>
        <sz val="10"/>
        <rFont val="宋体"/>
        <charset val="134"/>
      </rPr>
      <t>千瓦分布式光伏发电项目</t>
    </r>
  </si>
  <si>
    <t>黄伟斌</t>
  </si>
  <si>
    <r>
      <rPr>
        <sz val="10"/>
        <rFont val="Times New Roman"/>
        <charset val="134"/>
      </rPr>
      <t>黄伟斌佛山市高明区明城镇甘蕉村</t>
    </r>
    <r>
      <rPr>
        <sz val="10"/>
        <rFont val="Times New Roman"/>
        <charset val="134"/>
      </rPr>
      <t>185</t>
    </r>
    <r>
      <rPr>
        <sz val="10"/>
        <rFont val="宋体"/>
        <charset val="134"/>
      </rPr>
      <t>号</t>
    </r>
    <r>
      <rPr>
        <sz val="10"/>
        <rFont val="Times New Roman"/>
        <charset val="134"/>
      </rPr>
      <t>5KW</t>
    </r>
    <r>
      <rPr>
        <sz val="10"/>
        <rFont val="宋体"/>
        <charset val="134"/>
      </rPr>
      <t>分布式光伏发电项目</t>
    </r>
  </si>
  <si>
    <t>陈海云</t>
  </si>
  <si>
    <r>
      <rPr>
        <sz val="10"/>
        <rFont val="Times New Roman"/>
        <charset val="134"/>
      </rPr>
      <t>陈海云佛山市高明区明城镇团结村</t>
    </r>
    <r>
      <rPr>
        <sz val="10"/>
        <rFont val="Times New Roman"/>
        <charset val="134"/>
      </rPr>
      <t>40</t>
    </r>
    <r>
      <rPr>
        <sz val="10"/>
        <rFont val="宋体"/>
        <charset val="134"/>
      </rPr>
      <t>号</t>
    </r>
    <r>
      <rPr>
        <sz val="10"/>
        <rFont val="Times New Roman"/>
        <charset val="134"/>
      </rPr>
      <t>9KW</t>
    </r>
    <r>
      <rPr>
        <sz val="10"/>
        <rFont val="宋体"/>
        <charset val="134"/>
      </rPr>
      <t>分布式光伏发电项目</t>
    </r>
  </si>
  <si>
    <t>邓细华</t>
  </si>
  <si>
    <r>
      <rPr>
        <sz val="10"/>
        <rFont val="Times New Roman"/>
        <charset val="134"/>
      </rPr>
      <t>邓细华佛山市高明区明城镇潭朗村</t>
    </r>
    <r>
      <rPr>
        <sz val="10"/>
        <rFont val="Times New Roman"/>
        <charset val="134"/>
      </rPr>
      <t>738</t>
    </r>
    <r>
      <rPr>
        <sz val="10"/>
        <rFont val="宋体"/>
        <charset val="134"/>
      </rPr>
      <t>号</t>
    </r>
    <r>
      <rPr>
        <sz val="10"/>
        <rFont val="Times New Roman"/>
        <charset val="134"/>
      </rPr>
      <t>10.08KW</t>
    </r>
    <r>
      <rPr>
        <sz val="10"/>
        <rFont val="宋体"/>
        <charset val="134"/>
      </rPr>
      <t>分布式光伏发电项目</t>
    </r>
  </si>
  <si>
    <t>杨荣开</t>
  </si>
  <si>
    <r>
      <rPr>
        <sz val="10"/>
        <rFont val="Times New Roman"/>
        <charset val="134"/>
      </rPr>
      <t>杨荣开高明区更合镇独岗村</t>
    </r>
    <r>
      <rPr>
        <sz val="10"/>
        <rFont val="Times New Roman"/>
        <charset val="134"/>
      </rPr>
      <t>10.15</t>
    </r>
    <r>
      <rPr>
        <sz val="10"/>
        <rFont val="宋体"/>
        <charset val="134"/>
      </rPr>
      <t>千瓦分布式光伏发电项目</t>
    </r>
  </si>
  <si>
    <t>蔡为兴</t>
  </si>
  <si>
    <r>
      <rPr>
        <sz val="10"/>
        <rFont val="Times New Roman"/>
        <charset val="134"/>
      </rPr>
      <t>蔡为兴佛山市高明区更合镇更楼社区东风路</t>
    </r>
    <r>
      <rPr>
        <sz val="10"/>
        <rFont val="Times New Roman"/>
        <charset val="134"/>
      </rPr>
      <t>16</t>
    </r>
    <r>
      <rPr>
        <sz val="10"/>
        <rFont val="宋体"/>
        <charset val="134"/>
      </rPr>
      <t>号</t>
    </r>
    <r>
      <rPr>
        <sz val="10"/>
        <rFont val="Times New Roman"/>
        <charset val="134"/>
      </rPr>
      <t>10.8</t>
    </r>
    <r>
      <rPr>
        <sz val="10"/>
        <rFont val="宋体"/>
        <charset val="134"/>
      </rPr>
      <t>千瓦分布式光伏发电项目</t>
    </r>
  </si>
  <si>
    <t>陈坤祥</t>
  </si>
  <si>
    <r>
      <rPr>
        <sz val="10"/>
        <rFont val="Times New Roman"/>
        <charset val="134"/>
      </rPr>
      <t>陈坤祥佛山市高明区荷城街道尼教下社新村</t>
    </r>
    <r>
      <rPr>
        <sz val="10"/>
        <rFont val="Times New Roman"/>
        <charset val="134"/>
      </rPr>
      <t>238</t>
    </r>
    <r>
      <rPr>
        <sz val="10"/>
        <rFont val="宋体"/>
        <charset val="134"/>
      </rPr>
      <t>号</t>
    </r>
    <r>
      <rPr>
        <sz val="10"/>
        <rFont val="Times New Roman"/>
        <charset val="134"/>
      </rPr>
      <t>19.25</t>
    </r>
    <r>
      <rPr>
        <sz val="10"/>
        <rFont val="宋体"/>
        <charset val="134"/>
      </rPr>
      <t>千瓦分布式光伏发电项目</t>
    </r>
  </si>
  <si>
    <t>杜国强</t>
  </si>
  <si>
    <r>
      <rPr>
        <sz val="10"/>
        <rFont val="Times New Roman"/>
        <charset val="134"/>
      </rPr>
      <t>杜国强佛山市高明区杨和镇军田村</t>
    </r>
    <r>
      <rPr>
        <sz val="10"/>
        <rFont val="Times New Roman"/>
        <charset val="134"/>
      </rPr>
      <t>6</t>
    </r>
    <r>
      <rPr>
        <sz val="10"/>
        <rFont val="宋体"/>
        <charset val="134"/>
      </rPr>
      <t>号楼</t>
    </r>
    <r>
      <rPr>
        <sz val="10"/>
        <rFont val="Times New Roman"/>
        <charset val="134"/>
      </rPr>
      <t>B</t>
    </r>
    <r>
      <rPr>
        <sz val="10"/>
        <rFont val="宋体"/>
        <charset val="134"/>
      </rPr>
      <t>座</t>
    </r>
    <r>
      <rPr>
        <sz val="10"/>
        <rFont val="Times New Roman"/>
        <charset val="134"/>
      </rPr>
      <t>13.44</t>
    </r>
    <r>
      <rPr>
        <sz val="10"/>
        <rFont val="宋体"/>
        <charset val="134"/>
      </rPr>
      <t>千瓦分布式光伏发电项目</t>
    </r>
  </si>
  <si>
    <t>杜向民</t>
  </si>
  <si>
    <r>
      <rPr>
        <sz val="10"/>
        <rFont val="Times New Roman"/>
        <charset val="134"/>
      </rPr>
      <t>杜向民广东省佛山市高明区杨和镇丽堂村后山</t>
    </r>
    <r>
      <rPr>
        <sz val="10"/>
        <rFont val="Times New Roman"/>
        <charset val="134"/>
      </rPr>
      <t>13.68</t>
    </r>
    <r>
      <rPr>
        <sz val="10"/>
        <rFont val="宋体"/>
        <charset val="134"/>
      </rPr>
      <t>千瓦分布式光伏发电项目</t>
    </r>
  </si>
  <si>
    <t>佛山市川东磁电股份有限公司</t>
  </si>
  <si>
    <r>
      <rPr>
        <sz val="10"/>
        <rFont val="Times New Roman"/>
        <charset val="134"/>
      </rPr>
      <t>广东省佛山市高明区杨和镇沧江工业园和顺路</t>
    </r>
    <r>
      <rPr>
        <sz val="10"/>
        <rFont val="Times New Roman"/>
        <charset val="134"/>
      </rPr>
      <t>327</t>
    </r>
    <r>
      <rPr>
        <sz val="10"/>
        <rFont val="宋体"/>
        <charset val="134"/>
      </rPr>
      <t>号</t>
    </r>
    <r>
      <rPr>
        <sz val="10"/>
        <rFont val="Times New Roman"/>
        <charset val="134"/>
      </rPr>
      <t>0.09</t>
    </r>
    <r>
      <rPr>
        <sz val="10"/>
        <rFont val="宋体"/>
        <charset val="134"/>
      </rPr>
      <t>兆瓦光伏发电项目</t>
    </r>
  </si>
  <si>
    <t>邓友元</t>
  </si>
  <si>
    <r>
      <rPr>
        <sz val="10"/>
        <rFont val="Times New Roman"/>
        <charset val="134"/>
      </rPr>
      <t>邓友元佛山市高明区明城镇新村村</t>
    </r>
    <r>
      <rPr>
        <sz val="10"/>
        <rFont val="Times New Roman"/>
        <charset val="134"/>
      </rPr>
      <t>205</t>
    </r>
    <r>
      <rPr>
        <sz val="10"/>
        <rFont val="宋体"/>
        <charset val="134"/>
      </rPr>
      <t>号</t>
    </r>
    <r>
      <rPr>
        <sz val="10"/>
        <rFont val="Times New Roman"/>
        <charset val="134"/>
      </rPr>
      <t>14.9KW</t>
    </r>
    <r>
      <rPr>
        <sz val="10"/>
        <rFont val="宋体"/>
        <charset val="134"/>
      </rPr>
      <t>分布式光伏发电</t>
    </r>
  </si>
  <si>
    <t>杜健伟</t>
  </si>
  <si>
    <r>
      <rPr>
        <sz val="10"/>
        <rFont val="Times New Roman"/>
        <charset val="134"/>
      </rPr>
      <t>杜健伟佛山市高明区杨和镇丽堂村</t>
    </r>
    <r>
      <rPr>
        <sz val="10"/>
        <rFont val="Times New Roman"/>
        <charset val="134"/>
      </rPr>
      <t>651</t>
    </r>
    <r>
      <rPr>
        <sz val="10"/>
        <rFont val="宋体"/>
        <charset val="134"/>
      </rPr>
      <t>号</t>
    </r>
    <r>
      <rPr>
        <sz val="10"/>
        <rFont val="Times New Roman"/>
        <charset val="134"/>
      </rPr>
      <t>11.9KW</t>
    </r>
    <r>
      <rPr>
        <sz val="10"/>
        <rFont val="宋体"/>
        <charset val="134"/>
      </rPr>
      <t>分伏式光伏发电项目</t>
    </r>
  </si>
  <si>
    <r>
      <rPr>
        <sz val="10"/>
        <rFont val="Times New Roman"/>
        <charset val="134"/>
      </rPr>
      <t>何维德佛山市高明区荷城街道江山新村</t>
    </r>
    <r>
      <rPr>
        <sz val="10"/>
        <rFont val="Times New Roman"/>
        <charset val="134"/>
      </rPr>
      <t>296</t>
    </r>
    <r>
      <rPr>
        <sz val="10"/>
        <rFont val="宋体"/>
        <charset val="134"/>
      </rPr>
      <t>号</t>
    </r>
    <r>
      <rPr>
        <sz val="10"/>
        <rFont val="Times New Roman"/>
        <charset val="134"/>
      </rPr>
      <t>16</t>
    </r>
    <r>
      <rPr>
        <sz val="10"/>
        <rFont val="宋体"/>
        <charset val="134"/>
      </rPr>
      <t>千瓦分布式光伏发电项目</t>
    </r>
  </si>
  <si>
    <r>
      <rPr>
        <sz val="10"/>
        <rFont val="Times New Roman"/>
        <charset val="134"/>
      </rPr>
      <t>广东省佛山市高明区杨和镇沧江工业园和顺路</t>
    </r>
    <r>
      <rPr>
        <sz val="10"/>
        <rFont val="Times New Roman"/>
        <charset val="134"/>
      </rPr>
      <t>327</t>
    </r>
    <r>
      <rPr>
        <sz val="10"/>
        <rFont val="宋体"/>
        <charset val="134"/>
      </rPr>
      <t>号</t>
    </r>
    <r>
      <rPr>
        <sz val="10"/>
        <rFont val="Times New Roman"/>
        <charset val="134"/>
      </rPr>
      <t>0.2</t>
    </r>
    <r>
      <rPr>
        <sz val="10"/>
        <rFont val="宋体"/>
        <charset val="134"/>
      </rPr>
      <t>兆瓦光伏发电项目</t>
    </r>
  </si>
</sst>
</file>

<file path=xl/styles.xml><?xml version="1.0" encoding="utf-8"?>
<styleSheet xmlns="http://schemas.openxmlformats.org/spreadsheetml/2006/main">
  <numFmts count="1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0000_ "/>
    <numFmt numFmtId="177" formatCode="0.00000_ "/>
    <numFmt numFmtId="178" formatCode="#,##0.00_ "/>
    <numFmt numFmtId="179" formatCode="0_);[Red]\(0\)"/>
    <numFmt numFmtId="180" formatCode="0.00_);[Red]\(0.00\)"/>
    <numFmt numFmtId="181" formatCode="#,##0.00_);[Red]\(#,##0.00\)"/>
    <numFmt numFmtId="182" formatCode="0.000000"/>
    <numFmt numFmtId="183" formatCode="0.00_ "/>
    <numFmt numFmtId="184" formatCode="0_ "/>
    <numFmt numFmtId="185" formatCode="0.00000000000000_ "/>
    <numFmt numFmtId="186" formatCode="0.0000000"/>
  </numFmts>
  <fonts count="40">
    <font>
      <sz val="11"/>
      <color theme="1"/>
      <name val="宋体"/>
      <charset val="134"/>
      <scheme val="minor"/>
    </font>
    <font>
      <sz val="10"/>
      <color theme="1"/>
      <name val="Times New Roman"/>
      <charset val="134"/>
    </font>
    <font>
      <sz val="14"/>
      <name val="方正小标宋简体"/>
      <charset val="134"/>
    </font>
    <font>
      <sz val="10"/>
      <color indexed="8"/>
      <name val="Times New Roman"/>
      <charset val="134"/>
    </font>
    <font>
      <sz val="10"/>
      <name val="Times New Roman"/>
      <charset val="134"/>
    </font>
    <font>
      <sz val="11"/>
      <color theme="1"/>
      <name val="Times New Roman"/>
      <charset val="134"/>
    </font>
    <font>
      <sz val="10"/>
      <color indexed="8"/>
      <name val="宋体"/>
      <charset val="134"/>
    </font>
    <font>
      <sz val="10"/>
      <name val="宋体"/>
      <charset val="134"/>
    </font>
    <font>
      <b/>
      <sz val="10"/>
      <name val="宋体"/>
      <charset val="134"/>
    </font>
    <font>
      <b/>
      <sz val="10"/>
      <name val="Times New Roman"/>
      <charset val="134"/>
    </font>
    <font>
      <sz val="10"/>
      <color indexed="60"/>
      <name val="Times New Roman"/>
      <charset val="134"/>
    </font>
    <font>
      <sz val="10"/>
      <color rgb="FFFF0000"/>
      <name val="Times New Roman"/>
      <charset val="134"/>
    </font>
    <font>
      <sz val="14"/>
      <color indexed="8"/>
      <name val="方正小标宋简体"/>
      <charset val="134"/>
    </font>
    <font>
      <sz val="10"/>
      <color theme="1"/>
      <name val="宋体"/>
      <charset val="134"/>
      <scheme val="minor"/>
    </font>
    <font>
      <sz val="10"/>
      <color theme="1"/>
      <name val="宋体"/>
      <charset val="134"/>
    </font>
    <font>
      <sz val="8"/>
      <color indexed="8"/>
      <name val="宋体"/>
      <charset val="134"/>
    </font>
    <font>
      <b/>
      <sz val="8"/>
      <color indexed="8"/>
      <name val="宋体"/>
      <charset val="134"/>
    </font>
    <font>
      <sz val="11"/>
      <color indexed="8"/>
      <name val="宋体"/>
      <charset val="134"/>
    </font>
    <font>
      <sz val="11"/>
      <color theme="0"/>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sz val="11"/>
      <color rgb="FF9C0006"/>
      <name val="宋体"/>
      <charset val="0"/>
      <scheme val="minor"/>
    </font>
    <font>
      <b/>
      <sz val="11"/>
      <color rgb="FFFFFF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9"/>
      <name val="宋体"/>
      <charset val="134"/>
    </font>
    <font>
      <b/>
      <sz val="11"/>
      <color theme="3"/>
      <name val="宋体"/>
      <charset val="134"/>
      <scheme val="minor"/>
    </font>
    <font>
      <sz val="12"/>
      <name val="宋体"/>
      <charset val="134"/>
    </font>
    <font>
      <b/>
      <sz val="18"/>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5"/>
      <color theme="3"/>
      <name val="宋体"/>
      <charset val="134"/>
      <scheme val="minor"/>
    </font>
    <font>
      <b/>
      <sz val="11"/>
      <color rgb="FF3F3F3F"/>
      <name val="宋体"/>
      <charset val="0"/>
      <scheme val="minor"/>
    </font>
    <font>
      <b/>
      <sz val="11"/>
      <color theme="1"/>
      <name val="宋体"/>
      <charset val="0"/>
      <scheme val="minor"/>
    </font>
    <font>
      <sz val="11"/>
      <color rgb="FF006100"/>
      <name val="宋体"/>
      <charset val="0"/>
      <scheme val="minor"/>
    </font>
    <font>
      <sz val="10"/>
      <color indexed="8"/>
      <name val="仿宋_GB2312"/>
      <charset val="134"/>
    </font>
  </fonts>
  <fills count="33">
    <fill>
      <patternFill patternType="none"/>
    </fill>
    <fill>
      <patternFill patternType="gray125"/>
    </fill>
    <fill>
      <patternFill patternType="solid">
        <fgColor theme="9" tint="0.399975585192419"/>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8"/>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rgb="FFFFFFCC"/>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9"/>
        <bgColor indexed="64"/>
      </patternFill>
    </fill>
  </fills>
  <borders count="15">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62">
    <xf numFmtId="0" fontId="0" fillId="0" borderId="0"/>
    <xf numFmtId="42" fontId="0" fillId="0" borderId="0" applyFont="0" applyFill="0" applyBorder="0" applyAlignment="0" applyProtection="0">
      <alignment vertical="center"/>
    </xf>
    <xf numFmtId="0" fontId="21" fillId="14" borderId="0" applyNumberFormat="0" applyBorder="0" applyAlignment="0" applyProtection="0">
      <alignment vertical="center"/>
    </xf>
    <xf numFmtId="0" fontId="25" fillId="11"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8" borderId="0" applyNumberFormat="0" applyBorder="0" applyAlignment="0" applyProtection="0">
      <alignment vertical="center"/>
    </xf>
    <xf numFmtId="0" fontId="22" fillId="5" borderId="0" applyNumberFormat="0" applyBorder="0" applyAlignment="0" applyProtection="0">
      <alignment vertical="center"/>
    </xf>
    <xf numFmtId="43" fontId="0" fillId="0" borderId="0" applyFont="0" applyFill="0" applyBorder="0" applyAlignment="0" applyProtection="0">
      <alignment vertical="center"/>
    </xf>
    <xf numFmtId="0" fontId="18" fillId="16" borderId="0" applyNumberFormat="0" applyBorder="0" applyAlignment="0" applyProtection="0">
      <alignment vertical="center"/>
    </xf>
    <xf numFmtId="0" fontId="32"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lignment vertical="center"/>
    </xf>
    <xf numFmtId="0" fontId="34" fillId="0" borderId="0" applyNumberFormat="0" applyFill="0" applyBorder="0" applyAlignment="0" applyProtection="0">
      <alignment vertical="center"/>
    </xf>
    <xf numFmtId="0" fontId="0" fillId="21" borderId="12" applyNumberFormat="0" applyFont="0" applyAlignment="0" applyProtection="0">
      <alignment vertical="center"/>
    </xf>
    <xf numFmtId="0" fontId="18" fillId="10" borderId="0" applyNumberFormat="0" applyBorder="0" applyAlignment="0" applyProtection="0">
      <alignment vertical="center"/>
    </xf>
    <xf numFmtId="0" fontId="2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0" fillId="0" borderId="0">
      <alignment vertical="center"/>
    </xf>
    <xf numFmtId="0" fontId="35" fillId="0" borderId="7" applyNumberFormat="0" applyFill="0" applyAlignment="0" applyProtection="0">
      <alignment vertical="center"/>
    </xf>
    <xf numFmtId="0" fontId="19" fillId="0" borderId="7" applyNumberFormat="0" applyFill="0" applyAlignment="0" applyProtection="0">
      <alignment vertical="center"/>
    </xf>
    <xf numFmtId="0" fontId="18" fillId="15" borderId="0" applyNumberFormat="0" applyBorder="0" applyAlignment="0" applyProtection="0">
      <alignment vertical="center"/>
    </xf>
    <xf numFmtId="0" fontId="29" fillId="0" borderId="11" applyNumberFormat="0" applyFill="0" applyAlignment="0" applyProtection="0">
      <alignment vertical="center"/>
    </xf>
    <xf numFmtId="0" fontId="18" fillId="3" borderId="0" applyNumberFormat="0" applyBorder="0" applyAlignment="0" applyProtection="0">
      <alignment vertical="center"/>
    </xf>
    <xf numFmtId="0" fontId="36" fillId="13" borderId="13" applyNumberFormat="0" applyAlignment="0" applyProtection="0">
      <alignment vertical="center"/>
    </xf>
    <xf numFmtId="0" fontId="26" fillId="13" borderId="9" applyNumberFormat="0" applyAlignment="0" applyProtection="0">
      <alignment vertical="center"/>
    </xf>
    <xf numFmtId="0" fontId="23" fillId="7" borderId="8" applyNumberFormat="0" applyAlignment="0" applyProtection="0">
      <alignment vertical="center"/>
    </xf>
    <xf numFmtId="0" fontId="21" fillId="20" borderId="0" applyNumberFormat="0" applyBorder="0" applyAlignment="0" applyProtection="0">
      <alignment vertical="center"/>
    </xf>
    <xf numFmtId="0" fontId="18" fillId="25" borderId="0" applyNumberFormat="0" applyBorder="0" applyAlignment="0" applyProtection="0">
      <alignment vertical="center"/>
    </xf>
    <xf numFmtId="0" fontId="27" fillId="0" borderId="10" applyNumberFormat="0" applyFill="0" applyAlignment="0" applyProtection="0">
      <alignment vertical="center"/>
    </xf>
    <xf numFmtId="0" fontId="37" fillId="0" borderId="14" applyNumberFormat="0" applyFill="0" applyAlignment="0" applyProtection="0">
      <alignment vertical="center"/>
    </xf>
    <xf numFmtId="0" fontId="38" fillId="28" borderId="0" applyNumberFormat="0" applyBorder="0" applyAlignment="0" applyProtection="0">
      <alignment vertical="center"/>
    </xf>
    <xf numFmtId="0" fontId="24" fillId="9" borderId="0" applyNumberFormat="0" applyBorder="0" applyAlignment="0" applyProtection="0">
      <alignment vertical="center"/>
    </xf>
    <xf numFmtId="0" fontId="17" fillId="0" borderId="0">
      <alignment vertical="center"/>
    </xf>
    <xf numFmtId="0" fontId="21" fillId="17" borderId="0" applyNumberFormat="0" applyBorder="0" applyAlignment="0" applyProtection="0">
      <alignment vertical="center"/>
    </xf>
    <xf numFmtId="0" fontId="18" fillId="23" borderId="0" applyNumberFormat="0" applyBorder="0" applyAlignment="0" applyProtection="0">
      <alignment vertical="center"/>
    </xf>
    <xf numFmtId="0" fontId="21" fillId="12" borderId="0" applyNumberFormat="0" applyBorder="0" applyAlignment="0" applyProtection="0">
      <alignment vertical="center"/>
    </xf>
    <xf numFmtId="0" fontId="21" fillId="6" borderId="0" applyNumberFormat="0" applyBorder="0" applyAlignment="0" applyProtection="0">
      <alignment vertical="center"/>
    </xf>
    <xf numFmtId="0" fontId="21" fillId="27" borderId="0" applyNumberFormat="0" applyBorder="0" applyAlignment="0" applyProtection="0">
      <alignment vertical="center"/>
    </xf>
    <xf numFmtId="0" fontId="21" fillId="4" borderId="0" applyNumberFormat="0" applyBorder="0" applyAlignment="0" applyProtection="0">
      <alignment vertical="center"/>
    </xf>
    <xf numFmtId="0" fontId="18" fillId="22" borderId="0" applyNumberFormat="0" applyBorder="0" applyAlignment="0" applyProtection="0">
      <alignment vertical="center"/>
    </xf>
    <xf numFmtId="0" fontId="18" fillId="24" borderId="0" applyNumberFormat="0" applyBorder="0" applyAlignment="0" applyProtection="0">
      <alignment vertical="center"/>
    </xf>
    <xf numFmtId="0" fontId="21" fillId="26" borderId="0" applyNumberFormat="0" applyBorder="0" applyAlignment="0" applyProtection="0">
      <alignment vertical="center"/>
    </xf>
    <xf numFmtId="0" fontId="21" fillId="31" borderId="0" applyNumberFormat="0" applyBorder="0" applyAlignment="0" applyProtection="0">
      <alignment vertical="center"/>
    </xf>
    <xf numFmtId="0" fontId="18" fillId="18" borderId="0" applyNumberFormat="0" applyBorder="0" applyAlignment="0" applyProtection="0">
      <alignment vertical="center"/>
    </xf>
    <xf numFmtId="0" fontId="21" fillId="29" borderId="0" applyNumberFormat="0" applyBorder="0" applyAlignment="0" applyProtection="0">
      <alignment vertical="center"/>
    </xf>
    <xf numFmtId="0" fontId="18" fillId="19" borderId="0" applyNumberFormat="0" applyBorder="0" applyAlignment="0" applyProtection="0">
      <alignment vertical="center"/>
    </xf>
    <xf numFmtId="0" fontId="18" fillId="32" borderId="0" applyNumberFormat="0" applyBorder="0" applyAlignment="0" applyProtection="0">
      <alignment vertical="center"/>
    </xf>
    <xf numFmtId="0" fontId="21" fillId="30" borderId="0" applyNumberFormat="0" applyBorder="0" applyAlignment="0" applyProtection="0">
      <alignment vertical="center"/>
    </xf>
    <xf numFmtId="0" fontId="18" fillId="2" borderId="0" applyNumberFormat="0" applyBorder="0" applyAlignment="0" applyProtection="0">
      <alignment vertical="center"/>
    </xf>
    <xf numFmtId="0" fontId="17" fillId="0" borderId="0">
      <alignment vertical="center"/>
    </xf>
    <xf numFmtId="0" fontId="28" fillId="0" borderId="0">
      <alignment vertical="center"/>
    </xf>
    <xf numFmtId="0" fontId="17" fillId="0" borderId="0" applyProtection="0">
      <alignment vertical="center"/>
    </xf>
    <xf numFmtId="0" fontId="17" fillId="0" borderId="0">
      <alignment vertical="center"/>
    </xf>
    <xf numFmtId="0" fontId="17" fillId="0" borderId="0">
      <alignment vertical="center"/>
    </xf>
    <xf numFmtId="0" fontId="17" fillId="0" borderId="0" applyProtection="0">
      <alignment vertical="center"/>
    </xf>
    <xf numFmtId="0" fontId="28" fillId="0" borderId="0">
      <alignment vertical="center"/>
    </xf>
    <xf numFmtId="43" fontId="17" fillId="0" borderId="0" applyProtection="0">
      <alignment vertical="center"/>
    </xf>
    <xf numFmtId="0" fontId="17" fillId="0" borderId="0" applyProtection="0">
      <alignment vertical="center"/>
    </xf>
    <xf numFmtId="0" fontId="17" fillId="0" borderId="0" applyProtection="0">
      <alignment vertical="center"/>
    </xf>
  </cellStyleXfs>
  <cellXfs count="185">
    <xf numFmtId="0" fontId="0" fillId="0" borderId="0" xfId="0"/>
    <xf numFmtId="0" fontId="1" fillId="0" borderId="0" xfId="0" applyFont="1" applyFill="1" applyAlignment="1"/>
    <xf numFmtId="0" fontId="1" fillId="0" borderId="0" xfId="0" applyFont="1" applyFill="1" applyBorder="1" applyAlignment="1">
      <alignment vertical="center"/>
    </xf>
    <xf numFmtId="0" fontId="2" fillId="0" borderId="0" xfId="58" applyFont="1" applyAlignment="1" applyProtection="1">
      <alignment horizontal="center" vertical="center"/>
      <protection locked="0"/>
    </xf>
    <xf numFmtId="0" fontId="2" fillId="0" borderId="0" xfId="58" applyFont="1" applyFill="1" applyAlignment="1" applyProtection="1">
      <alignment horizontal="center" vertical="center"/>
      <protection locked="0"/>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3" fillId="0" borderId="2" xfId="58" applyFont="1" applyFill="1" applyBorder="1" applyAlignment="1">
      <alignment horizontal="center" vertical="center" wrapText="1"/>
    </xf>
    <xf numFmtId="179" fontId="4" fillId="0" borderId="2" xfId="56" applyNumberFormat="1" applyFont="1" applyFill="1" applyBorder="1" applyAlignment="1">
      <alignment horizontal="center" vertical="center" wrapText="1"/>
    </xf>
    <xf numFmtId="179" fontId="4" fillId="0" borderId="2" xfId="55" applyNumberFormat="1" applyFont="1" applyFill="1" applyBorder="1" applyAlignment="1">
      <alignment horizontal="left" vertical="center" wrapText="1"/>
    </xf>
    <xf numFmtId="43" fontId="3" fillId="0" borderId="2" xfId="58" applyNumberFormat="1" applyFont="1" applyFill="1" applyBorder="1" applyAlignment="1">
      <alignment horizontal="center" vertical="center" wrapText="1"/>
    </xf>
    <xf numFmtId="178" fontId="3" fillId="0" borderId="2" xfId="58" applyNumberFormat="1" applyFont="1" applyFill="1" applyBorder="1" applyAlignment="1">
      <alignment horizontal="center" vertical="center" wrapText="1"/>
    </xf>
    <xf numFmtId="0" fontId="4" fillId="0" borderId="2" xfId="56" applyNumberFormat="1" applyFont="1" applyFill="1" applyBorder="1" applyAlignment="1">
      <alignment horizontal="center" vertical="center"/>
    </xf>
    <xf numFmtId="0" fontId="4" fillId="0" borderId="2" xfId="55" applyNumberFormat="1" applyFont="1" applyFill="1" applyBorder="1" applyAlignment="1">
      <alignment horizontal="left" vertical="center" wrapText="1"/>
    </xf>
    <xf numFmtId="0" fontId="4" fillId="0" borderId="2" xfId="56" applyNumberFormat="1" applyFont="1" applyFill="1" applyBorder="1" applyAlignment="1">
      <alignment horizontal="center" vertical="center" wrapText="1"/>
    </xf>
    <xf numFmtId="0" fontId="4" fillId="0" borderId="2" xfId="58" applyFont="1" applyFill="1" applyBorder="1" applyAlignment="1">
      <alignment horizontal="center" vertical="center" wrapText="1"/>
    </xf>
    <xf numFmtId="0" fontId="4" fillId="0" borderId="2" xfId="0" applyFont="1" applyFill="1" applyBorder="1" applyAlignment="1">
      <alignment horizontal="center" vertical="center"/>
    </xf>
    <xf numFmtId="0" fontId="3" fillId="0" borderId="2" xfId="56" applyNumberFormat="1" applyFont="1" applyFill="1" applyBorder="1" applyAlignment="1">
      <alignment horizontal="center" vertical="center"/>
    </xf>
    <xf numFmtId="0" fontId="3" fillId="0" borderId="2" xfId="55" applyNumberFormat="1" applyFont="1" applyFill="1" applyBorder="1" applyAlignment="1">
      <alignment horizontal="left" vertical="center" wrapText="1"/>
    </xf>
    <xf numFmtId="0" fontId="3" fillId="0" borderId="2" xfId="0" applyFont="1" applyFill="1" applyBorder="1" applyAlignment="1">
      <alignment horizontal="center" vertical="center"/>
    </xf>
    <xf numFmtId="49" fontId="4" fillId="0" borderId="2" xfId="55" applyNumberFormat="1" applyFont="1" applyFill="1" applyBorder="1" applyAlignment="1">
      <alignment horizontal="left" vertical="center" wrapText="1"/>
    </xf>
    <xf numFmtId="0" fontId="3" fillId="0" borderId="2" xfId="56" applyNumberFormat="1" applyFont="1" applyFill="1" applyBorder="1" applyAlignment="1">
      <alignment horizontal="center" vertical="center" wrapText="1"/>
    </xf>
    <xf numFmtId="178" fontId="3" fillId="0" borderId="1" xfId="0" applyNumberFormat="1" applyFont="1" applyFill="1" applyBorder="1" applyAlignment="1">
      <alignment horizontal="center" vertical="center" wrapText="1"/>
    </xf>
    <xf numFmtId="178" fontId="3" fillId="0" borderId="3" xfId="0" applyNumberFormat="1" applyFont="1" applyFill="1" applyBorder="1" applyAlignment="1">
      <alignment horizontal="center" vertical="center" wrapText="1"/>
    </xf>
    <xf numFmtId="0" fontId="5" fillId="0" borderId="0" xfId="0" applyFont="1" applyFill="1" applyAlignment="1"/>
    <xf numFmtId="0" fontId="3" fillId="0" borderId="2" xfId="53" applyFont="1" applyFill="1" applyBorder="1" applyAlignment="1">
      <alignment horizontal="center" vertical="center" wrapText="1"/>
    </xf>
    <xf numFmtId="178" fontId="3" fillId="0" borderId="2" xfId="53" applyNumberFormat="1" applyFont="1" applyFill="1" applyBorder="1" applyAlignment="1">
      <alignment horizontal="center" vertical="center" wrapText="1"/>
    </xf>
    <xf numFmtId="0" fontId="4" fillId="0" borderId="2" xfId="53" applyFont="1" applyFill="1" applyBorder="1" applyAlignment="1">
      <alignment horizontal="center" vertical="center" wrapText="1"/>
    </xf>
    <xf numFmtId="0" fontId="1" fillId="0" borderId="0" xfId="0" applyFont="1" applyFill="1" applyBorder="1" applyAlignment="1">
      <alignment horizontal="center" wrapText="1"/>
    </xf>
    <xf numFmtId="178" fontId="4" fillId="0" borderId="2" xfId="53" applyNumberFormat="1" applyFont="1" applyFill="1" applyBorder="1" applyAlignment="1">
      <alignment horizontal="center" vertical="center" wrapText="1"/>
    </xf>
    <xf numFmtId="0" fontId="1" fillId="0" borderId="2" xfId="56" applyNumberFormat="1" applyFont="1" applyFill="1" applyBorder="1" applyAlignment="1">
      <alignment horizontal="center" vertical="center" wrapText="1"/>
    </xf>
    <xf numFmtId="0" fontId="1" fillId="0" borderId="2" xfId="55" applyNumberFormat="1" applyFont="1" applyFill="1" applyBorder="1" applyAlignment="1">
      <alignment horizontal="left" vertical="center" wrapText="1"/>
    </xf>
    <xf numFmtId="0" fontId="1" fillId="0" borderId="2" xfId="58" applyFont="1" applyFill="1" applyBorder="1" applyAlignment="1">
      <alignment horizontal="center" vertical="center" wrapText="1"/>
    </xf>
    <xf numFmtId="178" fontId="1" fillId="0" borderId="2" xfId="58" applyNumberFormat="1" applyFont="1" applyFill="1" applyBorder="1" applyAlignment="1">
      <alignment horizontal="center" vertical="center" wrapText="1"/>
    </xf>
    <xf numFmtId="178" fontId="4" fillId="0" borderId="2" xfId="58" applyNumberFormat="1" applyFont="1" applyFill="1" applyBorder="1" applyAlignment="1">
      <alignment horizontal="center" vertical="center" wrapText="1"/>
    </xf>
    <xf numFmtId="0" fontId="1" fillId="0" borderId="2" xfId="53" applyFont="1" applyFill="1" applyBorder="1" applyAlignment="1">
      <alignment horizontal="center" vertical="center" wrapText="1"/>
    </xf>
    <xf numFmtId="178" fontId="1" fillId="0" borderId="2" xfId="53" applyNumberFormat="1" applyFont="1" applyFill="1" applyBorder="1" applyAlignment="1">
      <alignment horizontal="center" vertical="center" wrapText="1"/>
    </xf>
    <xf numFmtId="0" fontId="4" fillId="0" borderId="2" xfId="56" applyFont="1" applyFill="1" applyBorder="1" applyAlignment="1">
      <alignment horizontal="center" vertical="center" wrapText="1"/>
    </xf>
    <xf numFmtId="0" fontId="4" fillId="0" borderId="2" xfId="55" applyFont="1" applyFill="1" applyBorder="1" applyAlignment="1">
      <alignment horizontal="left" vertical="center" wrapText="1"/>
    </xf>
    <xf numFmtId="0" fontId="4" fillId="0" borderId="2" xfId="55" applyFont="1" applyFill="1" applyBorder="1" applyAlignment="1">
      <alignment vertical="center" wrapText="1"/>
    </xf>
    <xf numFmtId="0" fontId="4" fillId="0" borderId="2" xfId="55" applyNumberFormat="1" applyFont="1" applyFill="1" applyBorder="1" applyAlignment="1">
      <alignment horizontal="center" vertical="center" wrapText="1"/>
    </xf>
    <xf numFmtId="0" fontId="4" fillId="0" borderId="2" xfId="55" applyNumberFormat="1" applyFont="1" applyFill="1" applyBorder="1" applyAlignment="1">
      <alignment vertical="center" wrapText="1"/>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2" xfId="0" applyFont="1" applyFill="1" applyBorder="1" applyAlignment="1">
      <alignment vertical="center" shrinkToFit="1"/>
    </xf>
    <xf numFmtId="178" fontId="1" fillId="0" borderId="2" xfId="0" applyNumberFormat="1" applyFont="1" applyFill="1" applyBorder="1" applyAlignment="1">
      <alignment vertical="center" shrinkToFit="1"/>
    </xf>
    <xf numFmtId="178" fontId="1" fillId="0" borderId="0" xfId="0" applyNumberFormat="1" applyFont="1" applyFill="1" applyBorder="1" applyAlignment="1">
      <alignment vertical="center"/>
    </xf>
    <xf numFmtId="0" fontId="3" fillId="0" borderId="0" xfId="0" applyFont="1" applyFill="1" applyBorder="1" applyAlignment="1">
      <alignment vertical="center"/>
    </xf>
    <xf numFmtId="0" fontId="1" fillId="0" borderId="0" xfId="0" applyFont="1"/>
    <xf numFmtId="0" fontId="3" fillId="0" borderId="0" xfId="0" applyFont="1" applyFill="1" applyAlignment="1">
      <alignment horizontal="center" vertical="center"/>
    </xf>
    <xf numFmtId="0" fontId="4" fillId="0" borderId="0" xfId="0" applyFont="1" applyFill="1" applyAlignment="1">
      <alignment horizontal="center" vertical="center"/>
    </xf>
    <xf numFmtId="0" fontId="3" fillId="0" borderId="0" xfId="0" applyFont="1" applyFill="1" applyAlignment="1">
      <alignment vertical="center"/>
    </xf>
    <xf numFmtId="0" fontId="4" fillId="0" borderId="0" xfId="0" applyFont="1" applyFill="1" applyAlignment="1">
      <alignment vertical="center"/>
    </xf>
    <xf numFmtId="43" fontId="4" fillId="0" borderId="0" xfId="0" applyNumberFormat="1" applyFont="1" applyFill="1" applyAlignment="1">
      <alignment vertical="center"/>
    </xf>
    <xf numFmtId="0" fontId="2" fillId="0" borderId="0" xfId="0" applyNumberFormat="1" applyFont="1" applyFill="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4" fillId="0" borderId="2" xfId="52" applyNumberFormat="1" applyFont="1" applyFill="1" applyBorder="1" applyAlignment="1">
      <alignment horizontal="center" vertical="center" wrapText="1"/>
    </xf>
    <xf numFmtId="43" fontId="4" fillId="0" borderId="2" xfId="0" applyNumberFormat="1" applyFont="1" applyFill="1" applyBorder="1" applyAlignment="1">
      <alignment horizontal="center" vertical="center" wrapText="1"/>
    </xf>
    <xf numFmtId="0" fontId="4" fillId="0" borderId="2" xfId="58" applyNumberFormat="1" applyFont="1" applyFill="1" applyBorder="1" applyAlignment="1">
      <alignment horizontal="center" vertical="center" wrapText="1"/>
    </xf>
    <xf numFmtId="0" fontId="4" fillId="0" borderId="0" xfId="0" applyFont="1" applyFill="1" applyBorder="1" applyAlignment="1">
      <alignment vertical="center"/>
    </xf>
    <xf numFmtId="0" fontId="4" fillId="0" borderId="2" xfId="0" applyFont="1" applyFill="1" applyBorder="1" applyAlignment="1">
      <alignment horizontal="center" vertical="center" wrapText="1"/>
    </xf>
    <xf numFmtId="0" fontId="4" fillId="0" borderId="2" xfId="35" applyNumberFormat="1" applyFont="1" applyFill="1" applyBorder="1" applyAlignment="1">
      <alignment horizontal="center" vertical="center" wrapText="1"/>
    </xf>
    <xf numFmtId="176" fontId="4" fillId="0" borderId="2" xfId="0" applyNumberFormat="1" applyFont="1" applyFill="1" applyBorder="1" applyAlignment="1">
      <alignment horizontal="center" vertical="center" shrinkToFit="1"/>
    </xf>
    <xf numFmtId="180" fontId="4" fillId="0" borderId="2" xfId="0" applyNumberFormat="1" applyFont="1" applyFill="1" applyBorder="1" applyAlignment="1">
      <alignment horizontal="center" vertical="center" shrinkToFit="1"/>
    </xf>
    <xf numFmtId="181" fontId="4" fillId="0" borderId="2" xfId="0" applyNumberFormat="1" applyFont="1" applyFill="1" applyBorder="1" applyAlignment="1">
      <alignment horizontal="center" vertical="center" shrinkToFit="1"/>
    </xf>
    <xf numFmtId="178" fontId="4" fillId="0" borderId="2" xfId="0" applyNumberFormat="1" applyFont="1" applyFill="1" applyBorder="1" applyAlignment="1">
      <alignment horizontal="center" vertical="center" shrinkToFit="1"/>
    </xf>
    <xf numFmtId="0" fontId="4" fillId="0" borderId="0" xfId="0" applyFont="1" applyFill="1" applyAlignment="1"/>
    <xf numFmtId="0" fontId="2" fillId="0" borderId="0" xfId="58" applyFont="1" applyFill="1" applyAlignment="1" applyProtection="1">
      <alignment horizontal="center" vertical="center"/>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6" fillId="0" borderId="2" xfId="0" applyFont="1" applyBorder="1" applyAlignment="1">
      <alignment horizontal="center" vertical="center" wrapText="1"/>
    </xf>
    <xf numFmtId="0" fontId="4" fillId="0" borderId="2" xfId="58" applyFont="1" applyFill="1" applyBorder="1" applyAlignment="1" applyProtection="1">
      <alignment horizontal="center" vertical="center" wrapText="1"/>
    </xf>
    <xf numFmtId="0" fontId="7" fillId="0" borderId="2" xfId="58" applyFont="1" applyFill="1" applyBorder="1" applyAlignment="1" applyProtection="1">
      <alignment vertical="center" wrapText="1"/>
    </xf>
    <xf numFmtId="0" fontId="7" fillId="0" borderId="4" xfId="58" applyFont="1" applyFill="1" applyBorder="1" applyAlignment="1" applyProtection="1">
      <alignment vertical="center" wrapText="1"/>
    </xf>
    <xf numFmtId="0" fontId="7" fillId="0" borderId="2" xfId="58" applyFont="1" applyFill="1" applyBorder="1" applyAlignment="1" applyProtection="1">
      <alignment horizontal="center" vertical="center" wrapText="1"/>
    </xf>
    <xf numFmtId="0" fontId="4" fillId="0" borderId="6" xfId="58" applyFont="1" applyFill="1" applyBorder="1" applyAlignment="1" applyProtection="1">
      <alignment horizontal="center" vertical="center" wrapText="1"/>
    </xf>
    <xf numFmtId="178" fontId="4" fillId="0" borderId="2" xfId="58" applyNumberFormat="1" applyFont="1" applyFill="1" applyBorder="1" applyAlignment="1" applyProtection="1">
      <alignment horizontal="center" vertical="center" wrapText="1"/>
    </xf>
    <xf numFmtId="178" fontId="6" fillId="0" borderId="1" xfId="0" applyNumberFormat="1" applyFont="1" applyFill="1" applyBorder="1" applyAlignment="1">
      <alignment horizontal="center" vertical="center" wrapText="1"/>
    </xf>
    <xf numFmtId="178" fontId="4" fillId="0" borderId="2" xfId="0" applyNumberFormat="1" applyFont="1" applyFill="1" applyBorder="1" applyAlignment="1">
      <alignment horizontal="center" vertical="center" wrapText="1"/>
    </xf>
    <xf numFmtId="178" fontId="4" fillId="0" borderId="2" xfId="20" applyNumberFormat="1" applyFont="1" applyFill="1" applyBorder="1" applyAlignment="1">
      <alignment horizontal="center" vertical="center"/>
    </xf>
    <xf numFmtId="0" fontId="4" fillId="0" borderId="4" xfId="58" applyFont="1" applyFill="1" applyBorder="1" applyAlignment="1" applyProtection="1">
      <alignment vertical="center" wrapText="1"/>
    </xf>
    <xf numFmtId="0" fontId="4" fillId="0" borderId="2" xfId="58" applyFont="1" applyFill="1" applyBorder="1" applyAlignment="1" applyProtection="1">
      <alignment horizontal="right" vertical="center" wrapText="1"/>
    </xf>
    <xf numFmtId="0" fontId="8" fillId="0" borderId="4" xfId="20" applyFont="1" applyFill="1" applyBorder="1" applyAlignment="1">
      <alignment horizontal="center" vertical="center"/>
    </xf>
    <xf numFmtId="0" fontId="9" fillId="0" borderId="5" xfId="20" applyFont="1" applyFill="1" applyBorder="1" applyAlignment="1">
      <alignment horizontal="center" vertical="center"/>
    </xf>
    <xf numFmtId="0" fontId="9" fillId="0" borderId="6" xfId="20" applyFont="1" applyFill="1" applyBorder="1" applyAlignment="1">
      <alignment horizontal="center" vertical="center"/>
    </xf>
    <xf numFmtId="0" fontId="4" fillId="0" borderId="2" xfId="20" applyFont="1" applyFill="1" applyBorder="1" applyAlignment="1">
      <alignment horizontal="center" vertical="center"/>
    </xf>
    <xf numFmtId="0" fontId="9" fillId="0" borderId="2" xfId="20" applyNumberFormat="1" applyFont="1" applyFill="1" applyBorder="1" applyAlignment="1">
      <alignment horizontal="center" vertical="center"/>
    </xf>
    <xf numFmtId="183" fontId="9" fillId="0" borderId="2" xfId="20" applyNumberFormat="1" applyFont="1" applyFill="1" applyBorder="1" applyAlignment="1">
      <alignment horizontal="center" vertical="center"/>
    </xf>
    <xf numFmtId="178" fontId="9" fillId="0" borderId="2" xfId="20" applyNumberFormat="1" applyFont="1" applyFill="1" applyBorder="1" applyAlignment="1">
      <alignment horizontal="center" vertical="center" shrinkToFit="1"/>
    </xf>
    <xf numFmtId="0" fontId="4" fillId="0" borderId="0" xfId="58" applyFont="1" applyFill="1" applyBorder="1" applyAlignment="1" applyProtection="1">
      <alignment horizontal="center" vertical="center" wrapText="1"/>
    </xf>
    <xf numFmtId="0" fontId="4" fillId="0" borderId="0" xfId="58" applyFont="1" applyFill="1" applyBorder="1" applyAlignment="1" applyProtection="1">
      <alignment vertical="center" wrapText="1"/>
    </xf>
    <xf numFmtId="0" fontId="4" fillId="0" borderId="0" xfId="0" applyFont="1" applyFill="1" applyBorder="1" applyAlignment="1">
      <alignment horizontal="center" vertical="center"/>
    </xf>
    <xf numFmtId="178" fontId="4" fillId="0" borderId="0" xfId="0" applyNumberFormat="1" applyFont="1" applyFill="1" applyAlignment="1">
      <alignment horizontal="center" vertical="center"/>
    </xf>
    <xf numFmtId="178" fontId="4" fillId="0" borderId="0" xfId="58" applyNumberFormat="1" applyFont="1" applyFill="1" applyBorder="1" applyAlignment="1" applyProtection="1">
      <alignment horizontal="center" vertical="center" wrapText="1"/>
    </xf>
    <xf numFmtId="0" fontId="1" fillId="0" borderId="0" xfId="0" applyFont="1" applyFill="1" applyAlignment="1">
      <alignment vertical="center"/>
    </xf>
    <xf numFmtId="0" fontId="10" fillId="0" borderId="0" xfId="0" applyFont="1" applyFill="1" applyAlignment="1">
      <alignment vertical="center"/>
    </xf>
    <xf numFmtId="0" fontId="1" fillId="0" borderId="0" xfId="0" applyNumberFormat="1" applyFont="1" applyFill="1" applyBorder="1" applyAlignment="1">
      <alignment vertical="center"/>
    </xf>
    <xf numFmtId="0" fontId="11" fillId="0" borderId="0" xfId="0" applyFont="1" applyFill="1" applyAlignment="1">
      <alignment vertical="center"/>
    </xf>
    <xf numFmtId="0" fontId="4" fillId="0" borderId="0" xfId="0" applyNumberFormat="1" applyFont="1" applyFill="1" applyBorder="1" applyAlignment="1">
      <alignment vertical="center"/>
    </xf>
    <xf numFmtId="0" fontId="12" fillId="0" borderId="0" xfId="0" applyFont="1" applyFill="1" applyAlignment="1">
      <alignment horizontal="center" vertical="center" wrapText="1"/>
    </xf>
    <xf numFmtId="0" fontId="6" fillId="0" borderId="3" xfId="0" applyFont="1" applyBorder="1" applyAlignment="1">
      <alignment horizontal="center" vertical="center" wrapText="1"/>
    </xf>
    <xf numFmtId="0" fontId="4" fillId="0" borderId="2" xfId="0" applyNumberFormat="1" applyFont="1" applyFill="1" applyBorder="1" applyAlignment="1">
      <alignment horizontal="center" vertical="center"/>
    </xf>
    <xf numFmtId="0" fontId="7" fillId="0" borderId="2" xfId="60" applyNumberFormat="1" applyFont="1" applyFill="1" applyBorder="1" applyAlignment="1">
      <alignment horizontal="center" vertical="center"/>
    </xf>
    <xf numFmtId="49" fontId="7" fillId="0" borderId="2" xfId="60" applyNumberFormat="1" applyFont="1" applyFill="1" applyBorder="1" applyAlignment="1">
      <alignment vertical="center" wrapText="1"/>
    </xf>
    <xf numFmtId="0" fontId="7" fillId="0" borderId="2" xfId="0" applyNumberFormat="1" applyFont="1" applyFill="1" applyBorder="1" applyAlignment="1">
      <alignment horizontal="center" vertical="center"/>
    </xf>
    <xf numFmtId="181" fontId="3" fillId="0" borderId="2" xfId="59" applyNumberFormat="1" applyFont="1" applyFill="1" applyBorder="1">
      <alignment vertical="center"/>
    </xf>
    <xf numFmtId="43" fontId="3" fillId="0" borderId="2" xfId="59" applyNumberFormat="1" applyFont="1" applyFill="1" applyBorder="1">
      <alignment vertical="center"/>
    </xf>
    <xf numFmtId="0" fontId="7" fillId="0" borderId="2" xfId="60" applyNumberFormat="1" applyFont="1" applyFill="1" applyBorder="1" applyAlignment="1">
      <alignment horizontal="center" vertical="center" wrapText="1"/>
    </xf>
    <xf numFmtId="0" fontId="7" fillId="0" borderId="2" xfId="54" applyNumberFormat="1" applyFont="1" applyFill="1" applyBorder="1" applyAlignment="1">
      <alignment horizontal="center" vertical="center" wrapText="1"/>
    </xf>
    <xf numFmtId="0" fontId="7" fillId="0" borderId="2" xfId="57" applyNumberFormat="1" applyFont="1" applyFill="1" applyBorder="1" applyAlignment="1">
      <alignment horizontal="center" vertical="center"/>
    </xf>
    <xf numFmtId="49" fontId="7" fillId="0" borderId="2" xfId="60" applyNumberFormat="1" applyFont="1" applyFill="1" applyBorder="1" applyAlignment="1">
      <alignment horizontal="left" vertical="center" wrapText="1"/>
    </xf>
    <xf numFmtId="0" fontId="7" fillId="0" borderId="2" xfId="0" applyNumberFormat="1" applyFont="1" applyFill="1" applyBorder="1" applyAlignment="1">
      <alignment vertical="center" wrapText="1"/>
    </xf>
    <xf numFmtId="0" fontId="7" fillId="0" borderId="2" xfId="0" applyNumberFormat="1" applyFont="1" applyFill="1" applyBorder="1" applyAlignment="1">
      <alignment horizontal="left" vertical="center" wrapText="1"/>
    </xf>
    <xf numFmtId="0" fontId="7" fillId="0" borderId="2" xfId="54" applyNumberFormat="1" applyFont="1" applyFill="1" applyBorder="1" applyAlignment="1">
      <alignment horizontal="left" vertical="center" wrapText="1"/>
    </xf>
    <xf numFmtId="49" fontId="7" fillId="0" borderId="2" xfId="61" applyNumberFormat="1" applyFont="1" applyFill="1" applyBorder="1" applyAlignment="1">
      <alignment horizontal="left" vertical="center" wrapText="1"/>
    </xf>
    <xf numFmtId="49" fontId="7" fillId="0" borderId="2" xfId="61" applyNumberFormat="1" applyFont="1" applyFill="1" applyBorder="1" applyAlignment="1">
      <alignment horizontal="center" vertical="center" wrapText="1"/>
    </xf>
    <xf numFmtId="184" fontId="7" fillId="0" borderId="2" xfId="0" applyNumberFormat="1" applyFont="1" applyFill="1" applyBorder="1" applyAlignment="1">
      <alignment horizontal="center" vertical="center"/>
    </xf>
    <xf numFmtId="184" fontId="7" fillId="0" borderId="2" xfId="0" applyNumberFormat="1" applyFont="1" applyFill="1" applyBorder="1" applyAlignment="1">
      <alignment horizontal="left" vertical="center" wrapText="1"/>
    </xf>
    <xf numFmtId="181" fontId="4" fillId="0" borderId="2" xfId="59" applyNumberFormat="1" applyFont="1" applyFill="1" applyBorder="1">
      <alignment vertical="center"/>
    </xf>
    <xf numFmtId="43" fontId="4" fillId="0" borderId="2" xfId="59" applyNumberFormat="1" applyFont="1" applyFill="1" applyBorder="1">
      <alignment vertical="center"/>
    </xf>
    <xf numFmtId="49" fontId="7" fillId="0" borderId="2" xfId="60" applyNumberFormat="1" applyFont="1" applyFill="1" applyBorder="1" applyAlignment="1">
      <alignment horizontal="center" vertical="center" wrapText="1"/>
    </xf>
    <xf numFmtId="0" fontId="1" fillId="0" borderId="2" xfId="52" applyNumberFormat="1" applyFont="1" applyFill="1" applyBorder="1" applyAlignment="1">
      <alignment horizontal="center" vertical="center" wrapText="1"/>
    </xf>
    <xf numFmtId="181" fontId="1" fillId="0" borderId="2" xfId="59" applyNumberFormat="1" applyFont="1" applyFill="1" applyBorder="1">
      <alignment vertical="center"/>
    </xf>
    <xf numFmtId="49" fontId="7" fillId="0" borderId="2" xfId="0" applyNumberFormat="1" applyFont="1" applyFill="1" applyBorder="1" applyAlignment="1">
      <alignment horizontal="center" vertical="center" wrapText="1"/>
    </xf>
    <xf numFmtId="49" fontId="7" fillId="0" borderId="2" xfId="61" applyNumberFormat="1" applyFont="1" applyFill="1" applyBorder="1" applyAlignment="1">
      <alignment vertical="center" wrapText="1"/>
    </xf>
    <xf numFmtId="0" fontId="4" fillId="0" borderId="1" xfId="52" applyNumberFormat="1" applyFont="1" applyFill="1" applyBorder="1" applyAlignment="1">
      <alignment horizontal="center" vertical="center" wrapText="1"/>
    </xf>
    <xf numFmtId="0" fontId="7" fillId="0" borderId="4" xfId="54" applyNumberFormat="1" applyFont="1" applyFill="1" applyBorder="1" applyAlignment="1">
      <alignment horizontal="center" vertical="center" wrapText="1"/>
    </xf>
    <xf numFmtId="0" fontId="7" fillId="0" borderId="5" xfId="54" applyNumberFormat="1" applyFont="1" applyFill="1" applyBorder="1" applyAlignment="1">
      <alignment horizontal="center" vertical="center" wrapText="1"/>
    </xf>
    <xf numFmtId="0" fontId="7" fillId="0" borderId="6" xfId="54" applyNumberFormat="1" applyFont="1" applyFill="1" applyBorder="1" applyAlignment="1">
      <alignment horizontal="center" vertical="center" wrapText="1"/>
    </xf>
    <xf numFmtId="183" fontId="4" fillId="0" borderId="2" xfId="0" applyNumberFormat="1" applyFont="1" applyFill="1" applyBorder="1" applyAlignment="1">
      <alignment horizontal="center" vertical="center" wrapText="1"/>
    </xf>
    <xf numFmtId="0" fontId="1" fillId="0" borderId="0" xfId="0" applyFont="1" applyFill="1"/>
    <xf numFmtId="0" fontId="0" fillId="0" borderId="0" xfId="0" applyFill="1" applyAlignment="1">
      <alignment horizontal="center" vertical="center"/>
    </xf>
    <xf numFmtId="0" fontId="0" fillId="0" borderId="0" xfId="0" applyAlignment="1">
      <alignment vertical="center" wrapText="1"/>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right" vertical="center"/>
    </xf>
    <xf numFmtId="178" fontId="0" fillId="0" borderId="0" xfId="0" applyNumberFormat="1" applyAlignment="1">
      <alignment vertical="center"/>
    </xf>
    <xf numFmtId="0" fontId="13" fillId="0" borderId="0" xfId="0" applyFont="1" applyFill="1" applyAlignment="1">
      <alignment vertical="center"/>
    </xf>
    <xf numFmtId="0" fontId="12" fillId="0" borderId="0" xfId="0" applyFont="1" applyBorder="1" applyAlignment="1">
      <alignment horizontal="center" vertical="center"/>
    </xf>
    <xf numFmtId="0" fontId="1" fillId="0" borderId="3" xfId="0" applyFont="1" applyFill="1" applyBorder="1" applyAlignment="1">
      <alignment horizontal="center" vertical="center" wrapText="1"/>
    </xf>
    <xf numFmtId="0" fontId="14" fillId="0" borderId="2" xfId="0" applyFont="1" applyFill="1" applyBorder="1" applyAlignment="1">
      <alignment vertical="center" wrapText="1"/>
    </xf>
    <xf numFmtId="0" fontId="14"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178" fontId="1" fillId="0" borderId="2" xfId="0" applyNumberFormat="1" applyFont="1" applyFill="1" applyBorder="1" applyAlignment="1">
      <alignment vertical="center" wrapText="1"/>
    </xf>
    <xf numFmtId="180" fontId="1" fillId="0" borderId="2" xfId="0" applyNumberFormat="1" applyFont="1" applyFill="1" applyBorder="1" applyAlignment="1">
      <alignment horizontal="right" vertical="center" wrapText="1"/>
    </xf>
    <xf numFmtId="0" fontId="7" fillId="0" borderId="2" xfId="0" applyFont="1" applyFill="1" applyBorder="1" applyAlignment="1">
      <alignment vertical="center" wrapText="1"/>
    </xf>
    <xf numFmtId="0" fontId="7" fillId="0" borderId="2" xfId="0" applyFont="1" applyFill="1" applyBorder="1" applyAlignment="1">
      <alignment horizontal="center" vertical="center" wrapText="1"/>
    </xf>
    <xf numFmtId="178" fontId="4" fillId="0" borderId="2" xfId="0" applyNumberFormat="1" applyFont="1" applyFill="1" applyBorder="1" applyAlignment="1">
      <alignment vertical="center" wrapText="1"/>
    </xf>
    <xf numFmtId="180" fontId="4" fillId="0" borderId="2" xfId="0" applyNumberFormat="1" applyFont="1" applyFill="1" applyBorder="1" applyAlignment="1">
      <alignment horizontal="right" vertical="center" wrapText="1"/>
    </xf>
    <xf numFmtId="178" fontId="1" fillId="0" borderId="2" xfId="0" applyNumberFormat="1" applyFont="1" applyFill="1" applyBorder="1" applyAlignment="1">
      <alignment horizontal="right" vertical="center" wrapText="1"/>
    </xf>
    <xf numFmtId="178" fontId="4" fillId="0" borderId="2" xfId="0" applyNumberFormat="1" applyFont="1" applyFill="1" applyBorder="1" applyAlignment="1">
      <alignment horizontal="right" vertical="center" wrapText="1"/>
    </xf>
    <xf numFmtId="0" fontId="1" fillId="0" borderId="2" xfId="0" applyFont="1" applyFill="1" applyBorder="1" applyAlignment="1">
      <alignment vertical="center" wrapText="1"/>
    </xf>
    <xf numFmtId="0" fontId="11"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0" fontId="14" fillId="0" borderId="2" xfId="0" applyFont="1" applyFill="1" applyBorder="1" applyAlignment="1">
      <alignment horizontal="center" vertical="center"/>
    </xf>
    <xf numFmtId="178" fontId="4" fillId="0" borderId="2" xfId="0" applyNumberFormat="1" applyFont="1" applyFill="1" applyBorder="1" applyAlignment="1">
      <alignment vertical="center"/>
    </xf>
    <xf numFmtId="180" fontId="4" fillId="0" borderId="2" xfId="0" applyNumberFormat="1" applyFont="1" applyFill="1" applyBorder="1" applyAlignment="1">
      <alignment horizontal="right" vertical="center"/>
    </xf>
    <xf numFmtId="0" fontId="4" fillId="0" borderId="2" xfId="0" applyFont="1" applyFill="1" applyBorder="1" applyAlignment="1">
      <alignment vertical="center" wrapText="1"/>
    </xf>
    <xf numFmtId="0" fontId="7" fillId="0" borderId="2" xfId="0" applyFont="1" applyFill="1" applyBorder="1" applyAlignment="1">
      <alignment horizontal="center" vertical="center"/>
    </xf>
    <xf numFmtId="43" fontId="4" fillId="0" borderId="2" xfId="0" applyNumberFormat="1" applyFont="1" applyFill="1" applyBorder="1" applyAlignment="1">
      <alignment vertical="center"/>
    </xf>
    <xf numFmtId="180" fontId="4" fillId="0" borderId="2" xfId="0" applyNumberFormat="1" applyFont="1" applyFill="1" applyBorder="1" applyAlignment="1">
      <alignment horizontal="right" vertical="center" shrinkToFit="1"/>
    </xf>
    <xf numFmtId="0" fontId="6"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182" fontId="3" fillId="0" borderId="2" xfId="0" applyNumberFormat="1" applyFont="1" applyFill="1" applyBorder="1" applyAlignment="1">
      <alignment vertical="center" shrinkToFit="1"/>
    </xf>
    <xf numFmtId="186" fontId="3" fillId="0" borderId="2" xfId="0" applyNumberFormat="1" applyFont="1" applyFill="1" applyBorder="1" applyAlignment="1">
      <alignment vertical="center" shrinkToFit="1"/>
    </xf>
    <xf numFmtId="178" fontId="3" fillId="0" borderId="2" xfId="0" applyNumberFormat="1" applyFont="1" applyFill="1" applyBorder="1" applyAlignment="1">
      <alignment vertical="center" shrinkToFit="1"/>
    </xf>
    <xf numFmtId="0" fontId="15" fillId="0" borderId="0" xfId="0" applyFont="1" applyBorder="1" applyAlignment="1">
      <alignment vertical="center"/>
    </xf>
    <xf numFmtId="178" fontId="16" fillId="0" borderId="0" xfId="0" applyNumberFormat="1" applyFont="1" applyBorder="1" applyAlignment="1">
      <alignment vertical="center"/>
    </xf>
    <xf numFmtId="177" fontId="0" fillId="0" borderId="0" xfId="0" applyNumberFormat="1" applyBorder="1" applyAlignment="1">
      <alignment vertical="center"/>
    </xf>
    <xf numFmtId="0" fontId="0" fillId="0" borderId="0" xfId="0" applyBorder="1" applyAlignment="1">
      <alignment vertical="center"/>
    </xf>
    <xf numFmtId="185" fontId="0" fillId="0" borderId="0" xfId="0" applyNumberFormat="1" applyBorder="1" applyAlignment="1">
      <alignment horizontal="right" vertical="center"/>
    </xf>
    <xf numFmtId="0" fontId="13" fillId="0" borderId="0" xfId="0" applyFont="1" applyFill="1" applyAlignment="1">
      <alignment horizontal="left" vertical="center"/>
    </xf>
    <xf numFmtId="0" fontId="13" fillId="0" borderId="0" xfId="0" applyFont="1" applyAlignment="1">
      <alignment vertical="center" wrapText="1"/>
    </xf>
    <xf numFmtId="0" fontId="13" fillId="0" borderId="0" xfId="0" applyFont="1" applyAlignment="1">
      <alignment vertical="center"/>
    </xf>
    <xf numFmtId="178" fontId="0" fillId="0" borderId="0" xfId="0" applyNumberFormat="1" applyBorder="1" applyAlignment="1">
      <alignment horizontal="right" vertical="center"/>
    </xf>
    <xf numFmtId="0" fontId="0" fillId="0" borderId="0" xfId="0" applyBorder="1" applyAlignment="1">
      <alignment horizontal="right" vertical="center"/>
    </xf>
    <xf numFmtId="178" fontId="0" fillId="0" borderId="0" xfId="0" applyNumberFormat="1" applyBorder="1" applyAlignment="1">
      <alignment vertical="center"/>
    </xf>
  </cellXfs>
  <cellStyles count="6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_Sheet1 2"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常规_Sheet1_3_综合_36" xfId="35"/>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2" xfId="52"/>
    <cellStyle name="常规_Sheet1_3" xfId="53"/>
    <cellStyle name="常规_Sheet1_29" xfId="54"/>
    <cellStyle name="常规_Sheet1_2" xfId="55"/>
    <cellStyle name="常规_Sheet1_1" xfId="56"/>
    <cellStyle name="常规_Sheet1_32" xfId="57"/>
    <cellStyle name="常规_Sheet1" xfId="58"/>
    <cellStyle name="千位分隔 2" xfId="59"/>
    <cellStyle name="常规_Sheet1_30" xfId="60"/>
    <cellStyle name="常规_Sheet1_31" xfId="61"/>
  </cellStyles>
  <tableStyles count="0" defaultTableStyle="TableStyleMedium2"/>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583"/>
  <sheetViews>
    <sheetView tabSelected="1" zoomScale="90" zoomScaleNormal="90" workbookViewId="0">
      <pane ySplit="3" topLeftCell="A576" activePane="bottomLeft" state="frozen"/>
      <selection/>
      <selection pane="bottomLeft" activeCell="M584" sqref="M584"/>
    </sheetView>
  </sheetViews>
  <sheetFormatPr defaultColWidth="9" defaultRowHeight="14.4"/>
  <cols>
    <col min="1" max="1" width="5.5" style="138" customWidth="1"/>
    <col min="2" max="2" width="10.25" style="139" customWidth="1"/>
    <col min="3" max="3" width="18.6296296296296" style="140" customWidth="1"/>
    <col min="4" max="4" width="5.75" style="141" customWidth="1"/>
    <col min="5" max="5" width="10.6296296296296" style="140" customWidth="1"/>
    <col min="6" max="6" width="6.62962962962963" style="140" customWidth="1"/>
    <col min="7" max="7" width="14.75" style="140" customWidth="1"/>
    <col min="8" max="8" width="13.6296296296296" style="142" customWidth="1"/>
    <col min="9" max="9" width="10.0555555555556" style="140" customWidth="1"/>
    <col min="10" max="10" width="11.75" style="142" customWidth="1"/>
    <col min="11" max="11" width="17.7777777777778" style="143" customWidth="1"/>
  </cols>
  <sheetData>
    <row r="1" ht="24" customHeight="1" spans="1:11">
      <c r="A1" s="144"/>
      <c r="B1" s="145" t="s">
        <v>0</v>
      </c>
      <c r="C1" s="145"/>
      <c r="D1" s="145"/>
      <c r="E1" s="145"/>
      <c r="F1" s="145"/>
      <c r="G1" s="145"/>
      <c r="H1" s="145"/>
      <c r="I1" s="145"/>
      <c r="J1" s="145"/>
      <c r="K1" s="145"/>
    </row>
    <row r="2" s="51" customFormat="1" ht="32" customHeight="1" spans="1:11">
      <c r="A2" s="73" t="s">
        <v>1</v>
      </c>
      <c r="B2" s="74" t="s">
        <v>2</v>
      </c>
      <c r="C2" s="74" t="s">
        <v>3</v>
      </c>
      <c r="D2" s="74" t="s">
        <v>4</v>
      </c>
      <c r="E2" s="75" t="s">
        <v>5</v>
      </c>
      <c r="F2" s="6"/>
      <c r="G2" s="6"/>
      <c r="H2" s="75" t="s">
        <v>6</v>
      </c>
      <c r="I2" s="6"/>
      <c r="J2" s="6"/>
      <c r="K2" s="84" t="s">
        <v>7</v>
      </c>
    </row>
    <row r="3" s="51" customFormat="1" ht="33.75" customHeight="1" spans="1:11">
      <c r="A3" s="7"/>
      <c r="B3" s="59"/>
      <c r="C3" s="59"/>
      <c r="D3" s="59"/>
      <c r="E3" s="76" t="s">
        <v>8</v>
      </c>
      <c r="F3" s="77" t="s">
        <v>9</v>
      </c>
      <c r="G3" s="77" t="s">
        <v>10</v>
      </c>
      <c r="H3" s="77" t="s">
        <v>11</v>
      </c>
      <c r="I3" s="77" t="s">
        <v>12</v>
      </c>
      <c r="J3" s="77" t="s">
        <v>10</v>
      </c>
      <c r="K3" s="25"/>
    </row>
    <row r="4" s="137" customFormat="1" ht="42" customHeight="1" spans="1:11">
      <c r="A4" s="146">
        <v>1</v>
      </c>
      <c r="B4" s="147" t="s">
        <v>13</v>
      </c>
      <c r="C4" s="147" t="s">
        <v>14</v>
      </c>
      <c r="D4" s="148" t="s">
        <v>15</v>
      </c>
      <c r="E4" s="149">
        <v>0.01971</v>
      </c>
      <c r="F4" s="149" t="s">
        <v>16</v>
      </c>
      <c r="G4" s="150">
        <f>E4*1000000</f>
        <v>19710</v>
      </c>
      <c r="H4" s="151">
        <v>2872</v>
      </c>
      <c r="I4" s="149" t="s">
        <v>17</v>
      </c>
      <c r="J4" s="156">
        <f>H4*0.15</f>
        <v>430.8</v>
      </c>
      <c r="K4" s="150">
        <f>G4+J4</f>
        <v>20140.8</v>
      </c>
    </row>
    <row r="5" s="137" customFormat="1" ht="42" customHeight="1" spans="1:11">
      <c r="A5" s="149">
        <v>2</v>
      </c>
      <c r="B5" s="147" t="s">
        <v>18</v>
      </c>
      <c r="C5" s="147" t="s">
        <v>19</v>
      </c>
      <c r="D5" s="148" t="s">
        <v>15</v>
      </c>
      <c r="E5" s="149">
        <v>0.0165</v>
      </c>
      <c r="F5" s="149" t="s">
        <v>16</v>
      </c>
      <c r="G5" s="150">
        <f t="shared" ref="G5:G68" si="0">E5*1000000</f>
        <v>16500</v>
      </c>
      <c r="H5" s="151">
        <v>1409</v>
      </c>
      <c r="I5" s="149" t="s">
        <v>17</v>
      </c>
      <c r="J5" s="156">
        <f t="shared" ref="J5:J66" si="1">H5*0.15</f>
        <v>211.35</v>
      </c>
      <c r="K5" s="150">
        <f t="shared" ref="K5:K68" si="2">G5+J5</f>
        <v>16711.35</v>
      </c>
    </row>
    <row r="6" s="137" customFormat="1" ht="42" customHeight="1" spans="1:11">
      <c r="A6" s="149">
        <v>3</v>
      </c>
      <c r="B6" s="147" t="s">
        <v>20</v>
      </c>
      <c r="C6" s="147" t="s">
        <v>21</v>
      </c>
      <c r="D6" s="148" t="s">
        <v>15</v>
      </c>
      <c r="E6" s="149">
        <v>0.04235</v>
      </c>
      <c r="F6" s="149" t="s">
        <v>16</v>
      </c>
      <c r="G6" s="150">
        <f>IF(E6*1000000&gt;20000,20000,E6*1000000)</f>
        <v>20000</v>
      </c>
      <c r="H6" s="151">
        <v>42721</v>
      </c>
      <c r="I6" s="149" t="s">
        <v>17</v>
      </c>
      <c r="J6" s="156">
        <f t="shared" si="1"/>
        <v>6408.15</v>
      </c>
      <c r="K6" s="150">
        <f t="shared" si="2"/>
        <v>26408.15</v>
      </c>
    </row>
    <row r="7" s="137" customFormat="1" ht="42" customHeight="1" spans="1:11">
      <c r="A7" s="149">
        <v>4</v>
      </c>
      <c r="B7" s="147" t="s">
        <v>22</v>
      </c>
      <c r="C7" s="147" t="s">
        <v>23</v>
      </c>
      <c r="D7" s="148" t="s">
        <v>15</v>
      </c>
      <c r="E7" s="149">
        <v>0.01485</v>
      </c>
      <c r="F7" s="149" t="s">
        <v>16</v>
      </c>
      <c r="G7" s="150">
        <f t="shared" si="0"/>
        <v>14850</v>
      </c>
      <c r="H7" s="151">
        <v>5265</v>
      </c>
      <c r="I7" s="149" t="s">
        <v>17</v>
      </c>
      <c r="J7" s="156">
        <f t="shared" si="1"/>
        <v>789.75</v>
      </c>
      <c r="K7" s="150">
        <f t="shared" si="2"/>
        <v>15639.75</v>
      </c>
    </row>
    <row r="8" s="137" customFormat="1" ht="42" customHeight="1" spans="1:11">
      <c r="A8" s="149">
        <v>5</v>
      </c>
      <c r="B8" s="147" t="s">
        <v>24</v>
      </c>
      <c r="C8" s="147" t="s">
        <v>25</v>
      </c>
      <c r="D8" s="148" t="s">
        <v>15</v>
      </c>
      <c r="E8" s="149">
        <v>0.0099</v>
      </c>
      <c r="F8" s="149" t="s">
        <v>16</v>
      </c>
      <c r="G8" s="150">
        <f t="shared" si="0"/>
        <v>9900</v>
      </c>
      <c r="H8" s="151">
        <v>10313.25</v>
      </c>
      <c r="I8" s="149" t="s">
        <v>17</v>
      </c>
      <c r="J8" s="156">
        <f>ROUND(H8*0.15,2)</f>
        <v>1546.99</v>
      </c>
      <c r="K8" s="150">
        <f t="shared" si="2"/>
        <v>11446.99</v>
      </c>
    </row>
    <row r="9" s="137" customFormat="1" ht="42" customHeight="1" spans="1:11">
      <c r="A9" s="149">
        <v>6</v>
      </c>
      <c r="B9" s="147" t="s">
        <v>26</v>
      </c>
      <c r="C9" s="147" t="s">
        <v>27</v>
      </c>
      <c r="D9" s="148" t="s">
        <v>15</v>
      </c>
      <c r="E9" s="149">
        <v>0.013395</v>
      </c>
      <c r="F9" s="149" t="s">
        <v>16</v>
      </c>
      <c r="G9" s="150">
        <f t="shared" si="0"/>
        <v>13395</v>
      </c>
      <c r="H9" s="151">
        <v>181</v>
      </c>
      <c r="I9" s="149" t="s">
        <v>17</v>
      </c>
      <c r="J9" s="156">
        <f t="shared" si="1"/>
        <v>27.15</v>
      </c>
      <c r="K9" s="150">
        <f t="shared" si="2"/>
        <v>13422.15</v>
      </c>
    </row>
    <row r="10" s="137" customFormat="1" ht="42" customHeight="1" spans="1:11">
      <c r="A10" s="149">
        <v>7</v>
      </c>
      <c r="B10" s="147" t="s">
        <v>28</v>
      </c>
      <c r="C10" s="147" t="s">
        <v>29</v>
      </c>
      <c r="D10" s="148" t="s">
        <v>15</v>
      </c>
      <c r="E10" s="149">
        <v>0.01368</v>
      </c>
      <c r="F10" s="149" t="s">
        <v>16</v>
      </c>
      <c r="G10" s="150">
        <f t="shared" si="0"/>
        <v>13680</v>
      </c>
      <c r="H10" s="151">
        <v>5451.92</v>
      </c>
      <c r="I10" s="149" t="s">
        <v>17</v>
      </c>
      <c r="J10" s="156">
        <f>ROUND(H10*0.15,2)</f>
        <v>817.79</v>
      </c>
      <c r="K10" s="150">
        <f t="shared" si="2"/>
        <v>14497.79</v>
      </c>
    </row>
    <row r="11" s="137" customFormat="1" ht="42" customHeight="1" spans="1:11">
      <c r="A11" s="149">
        <v>8</v>
      </c>
      <c r="B11" s="147" t="s">
        <v>30</v>
      </c>
      <c r="C11" s="147" t="s">
        <v>31</v>
      </c>
      <c r="D11" s="148" t="s">
        <v>15</v>
      </c>
      <c r="E11" s="149">
        <v>0.01296</v>
      </c>
      <c r="F11" s="149" t="s">
        <v>16</v>
      </c>
      <c r="G11" s="150">
        <f>IF(E11*1000000&gt;20000,20000,E11*1000000)</f>
        <v>12960</v>
      </c>
      <c r="H11" s="151">
        <v>0</v>
      </c>
      <c r="I11" s="149" t="s">
        <v>17</v>
      </c>
      <c r="J11" s="156">
        <f t="shared" si="1"/>
        <v>0</v>
      </c>
      <c r="K11" s="150">
        <f t="shared" si="2"/>
        <v>12960</v>
      </c>
    </row>
    <row r="12" s="137" customFormat="1" ht="42" customHeight="1" spans="1:11">
      <c r="A12" s="149">
        <v>9</v>
      </c>
      <c r="B12" s="147" t="s">
        <v>32</v>
      </c>
      <c r="C12" s="147" t="s">
        <v>33</v>
      </c>
      <c r="D12" s="148" t="s">
        <v>15</v>
      </c>
      <c r="E12" s="149">
        <v>0.00969</v>
      </c>
      <c r="F12" s="149" t="s">
        <v>16</v>
      </c>
      <c r="G12" s="150">
        <f t="shared" si="0"/>
        <v>9690</v>
      </c>
      <c r="H12" s="151">
        <v>3899</v>
      </c>
      <c r="I12" s="149" t="s">
        <v>17</v>
      </c>
      <c r="J12" s="156">
        <f t="shared" si="1"/>
        <v>584.85</v>
      </c>
      <c r="K12" s="150">
        <f t="shared" si="2"/>
        <v>10274.85</v>
      </c>
    </row>
    <row r="13" s="137" customFormat="1" ht="42" customHeight="1" spans="1:11">
      <c r="A13" s="149">
        <v>10</v>
      </c>
      <c r="B13" s="147" t="s">
        <v>34</v>
      </c>
      <c r="C13" s="147" t="s">
        <v>35</v>
      </c>
      <c r="D13" s="148" t="s">
        <v>15</v>
      </c>
      <c r="E13" s="149">
        <v>0.01254</v>
      </c>
      <c r="F13" s="149" t="s">
        <v>16</v>
      </c>
      <c r="G13" s="150">
        <f t="shared" si="0"/>
        <v>12540</v>
      </c>
      <c r="H13" s="151">
        <v>3626</v>
      </c>
      <c r="I13" s="149" t="s">
        <v>17</v>
      </c>
      <c r="J13" s="156">
        <f t="shared" si="1"/>
        <v>543.9</v>
      </c>
      <c r="K13" s="150">
        <f t="shared" si="2"/>
        <v>13083.9</v>
      </c>
    </row>
    <row r="14" s="137" customFormat="1" ht="42" customHeight="1" spans="1:11">
      <c r="A14" s="149">
        <v>11</v>
      </c>
      <c r="B14" s="147" t="s">
        <v>36</v>
      </c>
      <c r="C14" s="147" t="s">
        <v>37</v>
      </c>
      <c r="D14" s="148" t="s">
        <v>15</v>
      </c>
      <c r="E14" s="149">
        <v>0.01026</v>
      </c>
      <c r="F14" s="149" t="s">
        <v>16</v>
      </c>
      <c r="G14" s="150">
        <f t="shared" si="0"/>
        <v>10260</v>
      </c>
      <c r="H14" s="151">
        <v>1297</v>
      </c>
      <c r="I14" s="149" t="s">
        <v>17</v>
      </c>
      <c r="J14" s="156">
        <f t="shared" si="1"/>
        <v>194.55</v>
      </c>
      <c r="K14" s="150">
        <f t="shared" si="2"/>
        <v>10454.55</v>
      </c>
    </row>
    <row r="15" s="137" customFormat="1" ht="42" customHeight="1" spans="1:11">
      <c r="A15" s="149">
        <v>12</v>
      </c>
      <c r="B15" s="147" t="s">
        <v>38</v>
      </c>
      <c r="C15" s="147" t="s">
        <v>39</v>
      </c>
      <c r="D15" s="148" t="s">
        <v>15</v>
      </c>
      <c r="E15" s="149">
        <v>0.008835</v>
      </c>
      <c r="F15" s="149" t="s">
        <v>16</v>
      </c>
      <c r="G15" s="150">
        <f t="shared" si="0"/>
        <v>8835</v>
      </c>
      <c r="H15" s="151">
        <v>158</v>
      </c>
      <c r="I15" s="149" t="s">
        <v>17</v>
      </c>
      <c r="J15" s="156">
        <f t="shared" si="1"/>
        <v>23.7</v>
      </c>
      <c r="K15" s="150">
        <f t="shared" si="2"/>
        <v>8858.7</v>
      </c>
    </row>
    <row r="16" s="137" customFormat="1" ht="42" customHeight="1" spans="1:11">
      <c r="A16" s="149">
        <v>13</v>
      </c>
      <c r="B16" s="147" t="s">
        <v>40</v>
      </c>
      <c r="C16" s="147" t="s">
        <v>41</v>
      </c>
      <c r="D16" s="148" t="s">
        <v>15</v>
      </c>
      <c r="E16" s="149">
        <v>0.01824</v>
      </c>
      <c r="F16" s="149" t="s">
        <v>16</v>
      </c>
      <c r="G16" s="150">
        <f t="shared" si="0"/>
        <v>18240</v>
      </c>
      <c r="H16" s="151">
        <v>4337</v>
      </c>
      <c r="I16" s="149" t="s">
        <v>17</v>
      </c>
      <c r="J16" s="156">
        <f t="shared" si="1"/>
        <v>650.55</v>
      </c>
      <c r="K16" s="150">
        <f t="shared" si="2"/>
        <v>18890.55</v>
      </c>
    </row>
    <row r="17" s="137" customFormat="1" ht="42" customHeight="1" spans="1:11">
      <c r="A17" s="149">
        <v>14</v>
      </c>
      <c r="B17" s="147" t="s">
        <v>42</v>
      </c>
      <c r="C17" s="147" t="s">
        <v>43</v>
      </c>
      <c r="D17" s="148" t="s">
        <v>15</v>
      </c>
      <c r="E17" s="149">
        <v>0.0228</v>
      </c>
      <c r="F17" s="149" t="s">
        <v>16</v>
      </c>
      <c r="G17" s="150">
        <f>IF(E17*1000000&gt;20000,20000,E17*1000000)</f>
        <v>20000</v>
      </c>
      <c r="H17" s="151">
        <v>7880</v>
      </c>
      <c r="I17" s="149" t="s">
        <v>17</v>
      </c>
      <c r="J17" s="156">
        <f t="shared" si="1"/>
        <v>1182</v>
      </c>
      <c r="K17" s="150">
        <f t="shared" si="2"/>
        <v>21182</v>
      </c>
    </row>
    <row r="18" s="137" customFormat="1" ht="42" customHeight="1" spans="1:11">
      <c r="A18" s="149">
        <v>15</v>
      </c>
      <c r="B18" s="147" t="s">
        <v>44</v>
      </c>
      <c r="C18" s="147" t="s">
        <v>45</v>
      </c>
      <c r="D18" s="148" t="s">
        <v>15</v>
      </c>
      <c r="E18" s="149">
        <v>0.009975</v>
      </c>
      <c r="F18" s="149" t="s">
        <v>16</v>
      </c>
      <c r="G18" s="150">
        <f t="shared" si="0"/>
        <v>9975</v>
      </c>
      <c r="H18" s="151">
        <v>1064</v>
      </c>
      <c r="I18" s="149" t="s">
        <v>17</v>
      </c>
      <c r="J18" s="156">
        <f t="shared" si="1"/>
        <v>159.6</v>
      </c>
      <c r="K18" s="150">
        <f t="shared" si="2"/>
        <v>10134.6</v>
      </c>
    </row>
    <row r="19" s="137" customFormat="1" ht="42" customHeight="1" spans="1:11">
      <c r="A19" s="149">
        <v>16</v>
      </c>
      <c r="B19" s="147" t="s">
        <v>46</v>
      </c>
      <c r="C19" s="147" t="s">
        <v>47</v>
      </c>
      <c r="D19" s="148" t="s">
        <v>15</v>
      </c>
      <c r="E19" s="149">
        <v>0.02565</v>
      </c>
      <c r="F19" s="149" t="s">
        <v>16</v>
      </c>
      <c r="G19" s="150">
        <f>IF(E19*1000000&gt;20000,20000,E19*1000000)</f>
        <v>20000</v>
      </c>
      <c r="H19" s="151">
        <v>0</v>
      </c>
      <c r="I19" s="149" t="s">
        <v>17</v>
      </c>
      <c r="J19" s="156">
        <f t="shared" si="1"/>
        <v>0</v>
      </c>
      <c r="K19" s="150">
        <f t="shared" si="2"/>
        <v>20000</v>
      </c>
    </row>
    <row r="20" s="137" customFormat="1" ht="42" customHeight="1" spans="1:11">
      <c r="A20" s="149">
        <v>17</v>
      </c>
      <c r="B20" s="147" t="s">
        <v>48</v>
      </c>
      <c r="C20" s="147" t="s">
        <v>49</v>
      </c>
      <c r="D20" s="148" t="s">
        <v>15</v>
      </c>
      <c r="E20" s="149">
        <v>0.01026</v>
      </c>
      <c r="F20" s="149" t="s">
        <v>16</v>
      </c>
      <c r="G20" s="150">
        <f>IF(E20*1000000&gt;20000,20000,E20*1000000)</f>
        <v>10260</v>
      </c>
      <c r="H20" s="151">
        <v>0</v>
      </c>
      <c r="I20" s="149" t="s">
        <v>17</v>
      </c>
      <c r="J20" s="156">
        <f t="shared" si="1"/>
        <v>0</v>
      </c>
      <c r="K20" s="150">
        <f t="shared" si="2"/>
        <v>10260</v>
      </c>
    </row>
    <row r="21" s="137" customFormat="1" ht="42" customHeight="1" spans="1:11">
      <c r="A21" s="149">
        <v>18</v>
      </c>
      <c r="B21" s="147" t="s">
        <v>50</v>
      </c>
      <c r="C21" s="147" t="s">
        <v>51</v>
      </c>
      <c r="D21" s="148" t="s">
        <v>15</v>
      </c>
      <c r="E21" s="149">
        <v>0.025175</v>
      </c>
      <c r="F21" s="149" t="s">
        <v>16</v>
      </c>
      <c r="G21" s="150">
        <f>IF(E21*1000000&gt;20000,20000,E21*1000000)</f>
        <v>20000</v>
      </c>
      <c r="H21" s="151">
        <v>19308.44</v>
      </c>
      <c r="I21" s="149" t="s">
        <v>17</v>
      </c>
      <c r="J21" s="156">
        <f>ROUND(H21*0.15,2)</f>
        <v>2896.27</v>
      </c>
      <c r="K21" s="150">
        <f t="shared" si="2"/>
        <v>22896.27</v>
      </c>
    </row>
    <row r="22" s="137" customFormat="1" ht="42" customHeight="1" spans="1:11">
      <c r="A22" s="65">
        <v>19</v>
      </c>
      <c r="B22" s="152" t="s">
        <v>52</v>
      </c>
      <c r="C22" s="152" t="s">
        <v>53</v>
      </c>
      <c r="D22" s="153" t="s">
        <v>15</v>
      </c>
      <c r="E22" s="65">
        <v>0.022</v>
      </c>
      <c r="F22" s="65" t="s">
        <v>54</v>
      </c>
      <c r="G22" s="154">
        <f>IF(E22*1000000&gt;20000,20000,E22*1000000)</f>
        <v>20000</v>
      </c>
      <c r="H22" s="155">
        <v>24477</v>
      </c>
      <c r="I22" s="65" t="s">
        <v>55</v>
      </c>
      <c r="J22" s="157">
        <f t="shared" si="1"/>
        <v>3671.55</v>
      </c>
      <c r="K22" s="150">
        <f t="shared" si="2"/>
        <v>23671.55</v>
      </c>
    </row>
    <row r="23" s="137" customFormat="1" ht="42" customHeight="1" spans="1:11">
      <c r="A23" s="149">
        <v>20</v>
      </c>
      <c r="B23" s="147" t="s">
        <v>56</v>
      </c>
      <c r="C23" s="147" t="s">
        <v>57</v>
      </c>
      <c r="D23" s="148" t="s">
        <v>15</v>
      </c>
      <c r="E23" s="149">
        <v>0.02352</v>
      </c>
      <c r="F23" s="149" t="s">
        <v>16</v>
      </c>
      <c r="G23" s="150">
        <f>IF(E23*1000000&gt;20000,20000,E23*1000000)</f>
        <v>20000</v>
      </c>
      <c r="H23" s="151">
        <v>0</v>
      </c>
      <c r="I23" s="149" t="s">
        <v>17</v>
      </c>
      <c r="J23" s="156">
        <f t="shared" si="1"/>
        <v>0</v>
      </c>
      <c r="K23" s="150">
        <f t="shared" si="2"/>
        <v>20000</v>
      </c>
    </row>
    <row r="24" s="137" customFormat="1" ht="42" customHeight="1" spans="1:11">
      <c r="A24" s="149">
        <v>21</v>
      </c>
      <c r="B24" s="147" t="s">
        <v>58</v>
      </c>
      <c r="C24" s="147" t="s">
        <v>59</v>
      </c>
      <c r="D24" s="148" t="s">
        <v>15</v>
      </c>
      <c r="E24" s="149">
        <v>0.00855</v>
      </c>
      <c r="F24" s="149" t="s">
        <v>16</v>
      </c>
      <c r="G24" s="150">
        <f t="shared" si="0"/>
        <v>8550</v>
      </c>
      <c r="H24" s="151">
        <v>811</v>
      </c>
      <c r="I24" s="149" t="s">
        <v>17</v>
      </c>
      <c r="J24" s="156">
        <f t="shared" si="1"/>
        <v>121.65</v>
      </c>
      <c r="K24" s="150">
        <f t="shared" si="2"/>
        <v>8671.65</v>
      </c>
    </row>
    <row r="25" s="137" customFormat="1" ht="42" customHeight="1" spans="1:11">
      <c r="A25" s="149">
        <v>22</v>
      </c>
      <c r="B25" s="147" t="s">
        <v>60</v>
      </c>
      <c r="C25" s="147" t="s">
        <v>61</v>
      </c>
      <c r="D25" s="148" t="s">
        <v>15</v>
      </c>
      <c r="E25" s="149">
        <v>0.01924</v>
      </c>
      <c r="F25" s="149" t="s">
        <v>16</v>
      </c>
      <c r="G25" s="150">
        <f t="shared" si="0"/>
        <v>19240</v>
      </c>
      <c r="H25" s="151">
        <v>21722.42</v>
      </c>
      <c r="I25" s="149" t="s">
        <v>17</v>
      </c>
      <c r="J25" s="156">
        <f t="shared" ref="J25:J27" si="3">ROUND(H25*0.15,2)</f>
        <v>3258.36</v>
      </c>
      <c r="K25" s="150">
        <f t="shared" si="2"/>
        <v>22498.36</v>
      </c>
    </row>
    <row r="26" s="137" customFormat="1" ht="42" customHeight="1" spans="1:11">
      <c r="A26" s="149">
        <v>23</v>
      </c>
      <c r="B26" s="147" t="s">
        <v>62</v>
      </c>
      <c r="C26" s="147" t="s">
        <v>63</v>
      </c>
      <c r="D26" s="148" t="s">
        <v>15</v>
      </c>
      <c r="E26" s="149">
        <v>0.01512</v>
      </c>
      <c r="F26" s="149" t="s">
        <v>16</v>
      </c>
      <c r="G26" s="150">
        <f t="shared" si="0"/>
        <v>15120</v>
      </c>
      <c r="H26" s="151">
        <v>11888.56</v>
      </c>
      <c r="I26" s="149" t="s">
        <v>17</v>
      </c>
      <c r="J26" s="156">
        <f t="shared" si="3"/>
        <v>1783.28</v>
      </c>
      <c r="K26" s="150">
        <f t="shared" si="2"/>
        <v>16903.28</v>
      </c>
    </row>
    <row r="27" s="137" customFormat="1" ht="42" customHeight="1" spans="1:11">
      <c r="A27" s="149">
        <v>24</v>
      </c>
      <c r="B27" s="147" t="s">
        <v>64</v>
      </c>
      <c r="C27" s="147" t="s">
        <v>65</v>
      </c>
      <c r="D27" s="148" t="s">
        <v>15</v>
      </c>
      <c r="E27" s="149">
        <v>0.015105</v>
      </c>
      <c r="F27" s="149" t="s">
        <v>16</v>
      </c>
      <c r="G27" s="150">
        <f t="shared" si="0"/>
        <v>15105</v>
      </c>
      <c r="H27" s="151">
        <v>9789.76</v>
      </c>
      <c r="I27" s="149" t="s">
        <v>17</v>
      </c>
      <c r="J27" s="156">
        <f t="shared" si="3"/>
        <v>1468.46</v>
      </c>
      <c r="K27" s="150">
        <f t="shared" si="2"/>
        <v>16573.46</v>
      </c>
    </row>
    <row r="28" s="137" customFormat="1" ht="42" customHeight="1" spans="1:11">
      <c r="A28" s="149">
        <v>25</v>
      </c>
      <c r="B28" s="147" t="s">
        <v>66</v>
      </c>
      <c r="C28" s="147" t="s">
        <v>67</v>
      </c>
      <c r="D28" s="148" t="s">
        <v>15</v>
      </c>
      <c r="E28" s="149">
        <v>0.01113</v>
      </c>
      <c r="F28" s="149" t="s">
        <v>16</v>
      </c>
      <c r="G28" s="150">
        <f t="shared" si="0"/>
        <v>11130</v>
      </c>
      <c r="H28" s="151">
        <v>4571</v>
      </c>
      <c r="I28" s="149" t="s">
        <v>17</v>
      </c>
      <c r="J28" s="156">
        <f t="shared" si="1"/>
        <v>685.65</v>
      </c>
      <c r="K28" s="150">
        <f t="shared" si="2"/>
        <v>11815.65</v>
      </c>
    </row>
    <row r="29" s="137" customFormat="1" ht="42" customHeight="1" spans="1:11">
      <c r="A29" s="149">
        <v>26</v>
      </c>
      <c r="B29" s="147" t="s">
        <v>68</v>
      </c>
      <c r="C29" s="147" t="s">
        <v>69</v>
      </c>
      <c r="D29" s="148" t="s">
        <v>15</v>
      </c>
      <c r="E29" s="149">
        <v>0.007</v>
      </c>
      <c r="F29" s="149" t="s">
        <v>16</v>
      </c>
      <c r="G29" s="150">
        <f t="shared" si="0"/>
        <v>7000</v>
      </c>
      <c r="H29" s="151">
        <v>3271</v>
      </c>
      <c r="I29" s="149" t="s">
        <v>17</v>
      </c>
      <c r="J29" s="156">
        <f t="shared" si="1"/>
        <v>490.65</v>
      </c>
      <c r="K29" s="150">
        <f t="shared" si="2"/>
        <v>7490.65</v>
      </c>
    </row>
    <row r="30" s="137" customFormat="1" ht="42" customHeight="1" spans="1:11">
      <c r="A30" s="149">
        <v>27</v>
      </c>
      <c r="B30" s="147" t="s">
        <v>70</v>
      </c>
      <c r="C30" s="147" t="s">
        <v>71</v>
      </c>
      <c r="D30" s="148" t="s">
        <v>15</v>
      </c>
      <c r="E30" s="149">
        <v>0.01288</v>
      </c>
      <c r="F30" s="149" t="s">
        <v>16</v>
      </c>
      <c r="G30" s="150">
        <f t="shared" si="0"/>
        <v>12880</v>
      </c>
      <c r="H30" s="151">
        <v>1876</v>
      </c>
      <c r="I30" s="149" t="s">
        <v>17</v>
      </c>
      <c r="J30" s="156">
        <f t="shared" si="1"/>
        <v>281.4</v>
      </c>
      <c r="K30" s="150">
        <f t="shared" si="2"/>
        <v>13161.4</v>
      </c>
    </row>
    <row r="31" s="137" customFormat="1" ht="42" customHeight="1" spans="1:11">
      <c r="A31" s="149">
        <v>28</v>
      </c>
      <c r="B31" s="147" t="s">
        <v>72</v>
      </c>
      <c r="C31" s="147" t="s">
        <v>73</v>
      </c>
      <c r="D31" s="148" t="s">
        <v>15</v>
      </c>
      <c r="E31" s="149">
        <v>0.00342</v>
      </c>
      <c r="F31" s="149" t="s">
        <v>16</v>
      </c>
      <c r="G31" s="150">
        <f>IF(E31*1000000&gt;20000,20000,E31*1000000)</f>
        <v>3420</v>
      </c>
      <c r="H31" s="151">
        <v>0</v>
      </c>
      <c r="I31" s="149" t="s">
        <v>17</v>
      </c>
      <c r="J31" s="156">
        <f t="shared" si="1"/>
        <v>0</v>
      </c>
      <c r="K31" s="150">
        <f t="shared" si="2"/>
        <v>3420</v>
      </c>
    </row>
    <row r="32" s="137" customFormat="1" ht="42" customHeight="1" spans="1:11">
      <c r="A32" s="149">
        <v>29</v>
      </c>
      <c r="B32" s="147" t="s">
        <v>74</v>
      </c>
      <c r="C32" s="147" t="s">
        <v>75</v>
      </c>
      <c r="D32" s="148" t="s">
        <v>15</v>
      </c>
      <c r="E32" s="149">
        <v>0.00912</v>
      </c>
      <c r="F32" s="149" t="s">
        <v>16</v>
      </c>
      <c r="G32" s="150">
        <f>IF(E32*1000000&gt;20000,20000,E32*1000000)</f>
        <v>9120</v>
      </c>
      <c r="H32" s="151">
        <v>0</v>
      </c>
      <c r="I32" s="149" t="s">
        <v>17</v>
      </c>
      <c r="J32" s="156">
        <f t="shared" si="1"/>
        <v>0</v>
      </c>
      <c r="K32" s="150">
        <f t="shared" si="2"/>
        <v>9120</v>
      </c>
    </row>
    <row r="33" s="137" customFormat="1" ht="42" customHeight="1" spans="1:11">
      <c r="A33" s="149">
        <v>30</v>
      </c>
      <c r="B33" s="147" t="s">
        <v>76</v>
      </c>
      <c r="C33" s="147" t="s">
        <v>77</v>
      </c>
      <c r="D33" s="148" t="s">
        <v>15</v>
      </c>
      <c r="E33" s="149">
        <v>0.01188</v>
      </c>
      <c r="F33" s="149" t="s">
        <v>16</v>
      </c>
      <c r="G33" s="150">
        <f>IF(E33*1000000&gt;20000,20000,E33*1000000)</f>
        <v>11880</v>
      </c>
      <c r="H33" s="151">
        <v>0</v>
      </c>
      <c r="I33" s="149" t="s">
        <v>17</v>
      </c>
      <c r="J33" s="156">
        <f t="shared" si="1"/>
        <v>0</v>
      </c>
      <c r="K33" s="150">
        <f t="shared" si="2"/>
        <v>11880</v>
      </c>
    </row>
    <row r="34" s="137" customFormat="1" ht="42" customHeight="1" spans="1:11">
      <c r="A34" s="149">
        <v>31</v>
      </c>
      <c r="B34" s="147" t="s">
        <v>78</v>
      </c>
      <c r="C34" s="147" t="s">
        <v>79</v>
      </c>
      <c r="D34" s="148" t="s">
        <v>15</v>
      </c>
      <c r="E34" s="149">
        <v>0.01197</v>
      </c>
      <c r="F34" s="149" t="s">
        <v>16</v>
      </c>
      <c r="G34" s="150">
        <f>IF(E34*1000000&gt;20000,20000,E34*1000000)</f>
        <v>11970</v>
      </c>
      <c r="H34" s="151">
        <v>0</v>
      </c>
      <c r="I34" s="149" t="s">
        <v>17</v>
      </c>
      <c r="J34" s="156">
        <f t="shared" si="1"/>
        <v>0</v>
      </c>
      <c r="K34" s="150">
        <f t="shared" si="2"/>
        <v>11970</v>
      </c>
    </row>
    <row r="35" s="137" customFormat="1" ht="42" customHeight="1" spans="1:11">
      <c r="A35" s="149">
        <v>32</v>
      </c>
      <c r="B35" s="147" t="s">
        <v>80</v>
      </c>
      <c r="C35" s="147" t="s">
        <v>81</v>
      </c>
      <c r="D35" s="148" t="s">
        <v>15</v>
      </c>
      <c r="E35" s="149">
        <v>0.008265</v>
      </c>
      <c r="F35" s="149" t="s">
        <v>16</v>
      </c>
      <c r="G35" s="150">
        <f t="shared" si="0"/>
        <v>8265</v>
      </c>
      <c r="H35" s="151">
        <v>5038</v>
      </c>
      <c r="I35" s="149" t="s">
        <v>17</v>
      </c>
      <c r="J35" s="156">
        <f t="shared" si="1"/>
        <v>755.7</v>
      </c>
      <c r="K35" s="150">
        <f t="shared" si="2"/>
        <v>9020.7</v>
      </c>
    </row>
    <row r="36" s="137" customFormat="1" ht="42" customHeight="1" spans="1:11">
      <c r="A36" s="149">
        <v>33</v>
      </c>
      <c r="B36" s="147" t="s">
        <v>82</v>
      </c>
      <c r="C36" s="147" t="s">
        <v>83</v>
      </c>
      <c r="D36" s="148" t="s">
        <v>15</v>
      </c>
      <c r="E36" s="65">
        <v>0.00513</v>
      </c>
      <c r="F36" s="65" t="s">
        <v>54</v>
      </c>
      <c r="G36" s="154">
        <f t="shared" si="0"/>
        <v>5130</v>
      </c>
      <c r="H36" s="155">
        <v>3314</v>
      </c>
      <c r="I36" s="65" t="s">
        <v>55</v>
      </c>
      <c r="J36" s="157">
        <f t="shared" si="1"/>
        <v>497.1</v>
      </c>
      <c r="K36" s="154">
        <f t="shared" si="2"/>
        <v>5627.1</v>
      </c>
    </row>
    <row r="37" s="137" customFormat="1" ht="42" customHeight="1" spans="1:11">
      <c r="A37" s="149">
        <v>34</v>
      </c>
      <c r="B37" s="147" t="s">
        <v>84</v>
      </c>
      <c r="C37" s="147" t="s">
        <v>85</v>
      </c>
      <c r="D37" s="148" t="s">
        <v>15</v>
      </c>
      <c r="E37" s="65">
        <v>0.009975</v>
      </c>
      <c r="F37" s="65" t="s">
        <v>54</v>
      </c>
      <c r="G37" s="154">
        <f t="shared" si="0"/>
        <v>9975</v>
      </c>
      <c r="H37" s="155">
        <v>5457.07</v>
      </c>
      <c r="I37" s="65" t="s">
        <v>55</v>
      </c>
      <c r="J37" s="156">
        <f t="shared" ref="J37:J38" si="4">ROUND(H37*0.15,2)</f>
        <v>818.56</v>
      </c>
      <c r="K37" s="154">
        <f t="shared" si="2"/>
        <v>10793.56</v>
      </c>
    </row>
    <row r="38" s="137" customFormat="1" ht="42" customHeight="1" spans="1:11">
      <c r="A38" s="149">
        <v>35</v>
      </c>
      <c r="B38" s="147" t="s">
        <v>86</v>
      </c>
      <c r="C38" s="147" t="s">
        <v>87</v>
      </c>
      <c r="D38" s="148" t="s">
        <v>15</v>
      </c>
      <c r="E38" s="65">
        <v>0.01482</v>
      </c>
      <c r="F38" s="65" t="s">
        <v>54</v>
      </c>
      <c r="G38" s="154">
        <f t="shared" si="0"/>
        <v>14820</v>
      </c>
      <c r="H38" s="155">
        <v>9176.23</v>
      </c>
      <c r="I38" s="65" t="s">
        <v>55</v>
      </c>
      <c r="J38" s="156">
        <f t="shared" si="4"/>
        <v>1376.43</v>
      </c>
      <c r="K38" s="154">
        <f t="shared" si="2"/>
        <v>16196.43</v>
      </c>
    </row>
    <row r="39" s="137" customFormat="1" ht="42" customHeight="1" spans="1:11">
      <c r="A39" s="149">
        <v>36</v>
      </c>
      <c r="B39" s="147" t="s">
        <v>88</v>
      </c>
      <c r="C39" s="147" t="s">
        <v>89</v>
      </c>
      <c r="D39" s="148" t="s">
        <v>15</v>
      </c>
      <c r="E39" s="65">
        <v>0.0066</v>
      </c>
      <c r="F39" s="65" t="s">
        <v>54</v>
      </c>
      <c r="G39" s="154">
        <f t="shared" si="0"/>
        <v>6600</v>
      </c>
      <c r="H39" s="155">
        <v>2361</v>
      </c>
      <c r="I39" s="65" t="s">
        <v>55</v>
      </c>
      <c r="J39" s="157">
        <f t="shared" si="1"/>
        <v>354.15</v>
      </c>
      <c r="K39" s="154">
        <f t="shared" si="2"/>
        <v>6954.15</v>
      </c>
    </row>
    <row r="40" s="137" customFormat="1" ht="42" customHeight="1" spans="1:11">
      <c r="A40" s="149">
        <v>37</v>
      </c>
      <c r="B40" s="147" t="s">
        <v>90</v>
      </c>
      <c r="C40" s="147" t="s">
        <v>91</v>
      </c>
      <c r="D40" s="148" t="s">
        <v>15</v>
      </c>
      <c r="E40" s="65">
        <v>0.009625</v>
      </c>
      <c r="F40" s="65" t="s">
        <v>54</v>
      </c>
      <c r="G40" s="154">
        <f t="shared" si="0"/>
        <v>9625</v>
      </c>
      <c r="H40" s="155">
        <v>1469.45</v>
      </c>
      <c r="I40" s="65" t="s">
        <v>55</v>
      </c>
      <c r="J40" s="156">
        <f>ROUND(H40*0.15,2)</f>
        <v>220.42</v>
      </c>
      <c r="K40" s="154">
        <f t="shared" si="2"/>
        <v>9845.42</v>
      </c>
    </row>
    <row r="41" s="137" customFormat="1" ht="42" customHeight="1" spans="1:11">
      <c r="A41" s="149">
        <v>38</v>
      </c>
      <c r="B41" s="147" t="s">
        <v>92</v>
      </c>
      <c r="C41" s="147" t="s">
        <v>93</v>
      </c>
      <c r="D41" s="148" t="s">
        <v>15</v>
      </c>
      <c r="E41" s="65">
        <v>0.011</v>
      </c>
      <c r="F41" s="65" t="s">
        <v>54</v>
      </c>
      <c r="G41" s="154">
        <f>IF(E41*1000000&gt;20000,20000,E41*1000000)</f>
        <v>11000</v>
      </c>
      <c r="H41" s="155">
        <v>0</v>
      </c>
      <c r="I41" s="65" t="s">
        <v>55</v>
      </c>
      <c r="J41" s="157">
        <f t="shared" si="1"/>
        <v>0</v>
      </c>
      <c r="K41" s="154">
        <f t="shared" si="2"/>
        <v>11000</v>
      </c>
    </row>
    <row r="42" s="137" customFormat="1" ht="42" customHeight="1" spans="1:11">
      <c r="A42" s="149">
        <v>39</v>
      </c>
      <c r="B42" s="147" t="s">
        <v>94</v>
      </c>
      <c r="C42" s="147" t="s">
        <v>95</v>
      </c>
      <c r="D42" s="148" t="s">
        <v>15</v>
      </c>
      <c r="E42" s="65">
        <v>0.0143</v>
      </c>
      <c r="F42" s="65" t="s">
        <v>54</v>
      </c>
      <c r="G42" s="154">
        <f t="shared" si="0"/>
        <v>14300</v>
      </c>
      <c r="H42" s="155">
        <v>1456.08</v>
      </c>
      <c r="I42" s="65" t="s">
        <v>55</v>
      </c>
      <c r="J42" s="156">
        <f>ROUND(H42*0.15,2)</f>
        <v>218.41</v>
      </c>
      <c r="K42" s="154">
        <f t="shared" si="2"/>
        <v>14518.41</v>
      </c>
    </row>
    <row r="43" s="137" customFormat="1" ht="42" customHeight="1" spans="1:11">
      <c r="A43" s="149">
        <v>40</v>
      </c>
      <c r="B43" s="147" t="s">
        <v>80</v>
      </c>
      <c r="C43" s="147" t="s">
        <v>96</v>
      </c>
      <c r="D43" s="148" t="s">
        <v>15</v>
      </c>
      <c r="E43" s="65">
        <v>0.01155</v>
      </c>
      <c r="F43" s="65" t="s">
        <v>54</v>
      </c>
      <c r="G43" s="154">
        <f t="shared" si="0"/>
        <v>11550</v>
      </c>
      <c r="H43" s="155">
        <v>1766</v>
      </c>
      <c r="I43" s="65" t="s">
        <v>55</v>
      </c>
      <c r="J43" s="157">
        <f t="shared" si="1"/>
        <v>264.9</v>
      </c>
      <c r="K43" s="154">
        <f t="shared" si="2"/>
        <v>11814.9</v>
      </c>
    </row>
    <row r="44" s="137" customFormat="1" ht="42" customHeight="1" spans="1:11">
      <c r="A44" s="149">
        <v>41</v>
      </c>
      <c r="B44" s="147" t="s">
        <v>97</v>
      </c>
      <c r="C44" s="147" t="s">
        <v>98</v>
      </c>
      <c r="D44" s="148" t="s">
        <v>15</v>
      </c>
      <c r="E44" s="65">
        <v>0.01539</v>
      </c>
      <c r="F44" s="65" t="s">
        <v>54</v>
      </c>
      <c r="G44" s="154">
        <f>IF(E44*1000000&gt;20000,20000,E44*1000000)</f>
        <v>15390</v>
      </c>
      <c r="H44" s="155">
        <v>0</v>
      </c>
      <c r="I44" s="65" t="s">
        <v>55</v>
      </c>
      <c r="J44" s="157">
        <f t="shared" si="1"/>
        <v>0</v>
      </c>
      <c r="K44" s="154">
        <f t="shared" si="2"/>
        <v>15390</v>
      </c>
    </row>
    <row r="45" s="137" customFormat="1" ht="42" customHeight="1" spans="1:11">
      <c r="A45" s="149">
        <v>42</v>
      </c>
      <c r="B45" s="147" t="s">
        <v>99</v>
      </c>
      <c r="C45" s="147" t="s">
        <v>100</v>
      </c>
      <c r="D45" s="148" t="s">
        <v>15</v>
      </c>
      <c r="E45" s="65">
        <v>0.01539</v>
      </c>
      <c r="F45" s="65" t="s">
        <v>54</v>
      </c>
      <c r="G45" s="154">
        <f>IF(E45*1000000&gt;20000,20000,E45*1000000)</f>
        <v>15390</v>
      </c>
      <c r="H45" s="155">
        <v>0</v>
      </c>
      <c r="I45" s="65" t="s">
        <v>55</v>
      </c>
      <c r="J45" s="157">
        <f t="shared" si="1"/>
        <v>0</v>
      </c>
      <c r="K45" s="154">
        <f t="shared" si="2"/>
        <v>15390</v>
      </c>
    </row>
    <row r="46" s="137" customFormat="1" ht="42" customHeight="1" spans="1:11">
      <c r="A46" s="149">
        <v>43</v>
      </c>
      <c r="B46" s="147" t="s">
        <v>99</v>
      </c>
      <c r="C46" s="147" t="s">
        <v>101</v>
      </c>
      <c r="D46" s="148" t="s">
        <v>15</v>
      </c>
      <c r="E46" s="65">
        <v>0.02394</v>
      </c>
      <c r="F46" s="65" t="s">
        <v>54</v>
      </c>
      <c r="G46" s="154">
        <f>IF(E46*1000000&gt;20000,20000,E46*1000000)</f>
        <v>20000</v>
      </c>
      <c r="H46" s="155">
        <v>0</v>
      </c>
      <c r="I46" s="65" t="s">
        <v>55</v>
      </c>
      <c r="J46" s="157">
        <f t="shared" si="1"/>
        <v>0</v>
      </c>
      <c r="K46" s="154">
        <f t="shared" si="2"/>
        <v>20000</v>
      </c>
    </row>
    <row r="47" s="137" customFormat="1" ht="42" customHeight="1" spans="1:11">
      <c r="A47" s="149">
        <v>44</v>
      </c>
      <c r="B47" s="147" t="s">
        <v>102</v>
      </c>
      <c r="C47" s="147" t="s">
        <v>103</v>
      </c>
      <c r="D47" s="148" t="s">
        <v>15</v>
      </c>
      <c r="E47" s="65">
        <v>0.01026</v>
      </c>
      <c r="F47" s="65" t="s">
        <v>54</v>
      </c>
      <c r="G47" s="154">
        <f t="shared" si="0"/>
        <v>10260</v>
      </c>
      <c r="H47" s="155">
        <v>618.53</v>
      </c>
      <c r="I47" s="65" t="s">
        <v>55</v>
      </c>
      <c r="J47" s="156">
        <f>ROUND(H47*0.15,2)</f>
        <v>92.78</v>
      </c>
      <c r="K47" s="154">
        <f t="shared" si="2"/>
        <v>10352.78</v>
      </c>
    </row>
    <row r="48" s="137" customFormat="1" ht="42" customHeight="1" spans="1:11">
      <c r="A48" s="149">
        <v>45</v>
      </c>
      <c r="B48" s="147" t="s">
        <v>104</v>
      </c>
      <c r="C48" s="147" t="s">
        <v>105</v>
      </c>
      <c r="D48" s="148" t="s">
        <v>15</v>
      </c>
      <c r="E48" s="65">
        <v>0.01643</v>
      </c>
      <c r="F48" s="65" t="s">
        <v>54</v>
      </c>
      <c r="G48" s="154">
        <f t="shared" si="0"/>
        <v>16430</v>
      </c>
      <c r="H48" s="155">
        <v>22378</v>
      </c>
      <c r="I48" s="65" t="s">
        <v>55</v>
      </c>
      <c r="J48" s="157">
        <f t="shared" si="1"/>
        <v>3356.7</v>
      </c>
      <c r="K48" s="154">
        <f t="shared" si="2"/>
        <v>19786.7</v>
      </c>
    </row>
    <row r="49" s="137" customFormat="1" ht="42" customHeight="1" spans="1:11">
      <c r="A49" s="149">
        <v>46</v>
      </c>
      <c r="B49" s="147" t="s">
        <v>106</v>
      </c>
      <c r="C49" s="147" t="s">
        <v>107</v>
      </c>
      <c r="D49" s="148" t="s">
        <v>15</v>
      </c>
      <c r="E49" s="65">
        <v>0.0168</v>
      </c>
      <c r="F49" s="65" t="s">
        <v>54</v>
      </c>
      <c r="G49" s="154">
        <f>IF(E49*1000000&gt;20000,20000,E49*1000000)</f>
        <v>16800</v>
      </c>
      <c r="H49" s="155">
        <v>0</v>
      </c>
      <c r="I49" s="65" t="s">
        <v>55</v>
      </c>
      <c r="J49" s="157">
        <f t="shared" si="1"/>
        <v>0</v>
      </c>
      <c r="K49" s="154">
        <f t="shared" si="2"/>
        <v>16800</v>
      </c>
    </row>
    <row r="50" s="137" customFormat="1" ht="42" customHeight="1" spans="1:11">
      <c r="A50" s="149">
        <v>47</v>
      </c>
      <c r="B50" s="147" t="s">
        <v>108</v>
      </c>
      <c r="C50" s="147" t="s">
        <v>109</v>
      </c>
      <c r="D50" s="148" t="s">
        <v>15</v>
      </c>
      <c r="E50" s="65">
        <v>0.00784</v>
      </c>
      <c r="F50" s="65" t="s">
        <v>54</v>
      </c>
      <c r="G50" s="154">
        <f t="shared" si="0"/>
        <v>7840</v>
      </c>
      <c r="H50" s="155">
        <v>3064</v>
      </c>
      <c r="I50" s="65" t="s">
        <v>55</v>
      </c>
      <c r="J50" s="157">
        <f t="shared" si="1"/>
        <v>459.6</v>
      </c>
      <c r="K50" s="154">
        <f t="shared" si="2"/>
        <v>8299.6</v>
      </c>
    </row>
    <row r="51" s="137" customFormat="1" ht="42" customHeight="1" spans="1:11">
      <c r="A51" s="149">
        <v>48</v>
      </c>
      <c r="B51" s="147" t="s">
        <v>110</v>
      </c>
      <c r="C51" s="147" t="s">
        <v>111</v>
      </c>
      <c r="D51" s="148" t="s">
        <v>15</v>
      </c>
      <c r="E51" s="65">
        <v>0.00999</v>
      </c>
      <c r="F51" s="65" t="s">
        <v>54</v>
      </c>
      <c r="G51" s="154">
        <f t="shared" si="0"/>
        <v>9990</v>
      </c>
      <c r="H51" s="155">
        <v>4629</v>
      </c>
      <c r="I51" s="65" t="s">
        <v>55</v>
      </c>
      <c r="J51" s="157">
        <f t="shared" si="1"/>
        <v>694.35</v>
      </c>
      <c r="K51" s="154">
        <f t="shared" si="2"/>
        <v>10684.35</v>
      </c>
    </row>
    <row r="52" s="137" customFormat="1" ht="42" customHeight="1" spans="1:11">
      <c r="A52" s="149">
        <v>49</v>
      </c>
      <c r="B52" s="147" t="s">
        <v>112</v>
      </c>
      <c r="C52" s="147" t="s">
        <v>113</v>
      </c>
      <c r="D52" s="148" t="s">
        <v>15</v>
      </c>
      <c r="E52" s="65">
        <v>0.012</v>
      </c>
      <c r="F52" s="65" t="s">
        <v>54</v>
      </c>
      <c r="G52" s="154">
        <f t="shared" si="0"/>
        <v>12000</v>
      </c>
      <c r="H52" s="155">
        <v>1243.83</v>
      </c>
      <c r="I52" s="65" t="s">
        <v>55</v>
      </c>
      <c r="J52" s="156">
        <f t="shared" ref="J52:J53" si="5">ROUND(H52*0.15,2)</f>
        <v>186.57</v>
      </c>
      <c r="K52" s="154">
        <f t="shared" si="2"/>
        <v>12186.57</v>
      </c>
    </row>
    <row r="53" s="137" customFormat="1" ht="42" customHeight="1" spans="1:11">
      <c r="A53" s="149">
        <v>50</v>
      </c>
      <c r="B53" s="147" t="s">
        <v>114</v>
      </c>
      <c r="C53" s="147" t="s">
        <v>115</v>
      </c>
      <c r="D53" s="148" t="s">
        <v>15</v>
      </c>
      <c r="E53" s="65">
        <v>0.0114</v>
      </c>
      <c r="F53" s="65" t="s">
        <v>54</v>
      </c>
      <c r="G53" s="154">
        <f t="shared" si="0"/>
        <v>11400</v>
      </c>
      <c r="H53" s="155">
        <v>1394.53</v>
      </c>
      <c r="I53" s="65" t="s">
        <v>55</v>
      </c>
      <c r="J53" s="156">
        <f t="shared" si="5"/>
        <v>209.18</v>
      </c>
      <c r="K53" s="154">
        <f t="shared" si="2"/>
        <v>11609.18</v>
      </c>
    </row>
    <row r="54" s="137" customFormat="1" ht="42" customHeight="1" spans="1:11">
      <c r="A54" s="149">
        <v>51</v>
      </c>
      <c r="B54" s="147" t="s">
        <v>116</v>
      </c>
      <c r="C54" s="147" t="s">
        <v>117</v>
      </c>
      <c r="D54" s="148" t="s">
        <v>15</v>
      </c>
      <c r="E54" s="65">
        <v>0.01568</v>
      </c>
      <c r="F54" s="65" t="s">
        <v>54</v>
      </c>
      <c r="G54" s="154">
        <f t="shared" si="0"/>
        <v>15680</v>
      </c>
      <c r="H54" s="155">
        <v>4515</v>
      </c>
      <c r="I54" s="65" t="s">
        <v>55</v>
      </c>
      <c r="J54" s="157">
        <f t="shared" si="1"/>
        <v>677.25</v>
      </c>
      <c r="K54" s="154">
        <f t="shared" si="2"/>
        <v>16357.25</v>
      </c>
    </row>
    <row r="55" s="137" customFormat="1" ht="42" customHeight="1" spans="1:11">
      <c r="A55" s="149">
        <v>52</v>
      </c>
      <c r="B55" s="147" t="s">
        <v>118</v>
      </c>
      <c r="C55" s="147" t="s">
        <v>119</v>
      </c>
      <c r="D55" s="148" t="s">
        <v>15</v>
      </c>
      <c r="E55" s="65">
        <v>0.0104</v>
      </c>
      <c r="F55" s="65" t="s">
        <v>54</v>
      </c>
      <c r="G55" s="154">
        <f t="shared" si="0"/>
        <v>10400</v>
      </c>
      <c r="H55" s="155">
        <v>3456</v>
      </c>
      <c r="I55" s="65" t="s">
        <v>55</v>
      </c>
      <c r="J55" s="157">
        <f t="shared" si="1"/>
        <v>518.4</v>
      </c>
      <c r="K55" s="154">
        <f t="shared" si="2"/>
        <v>10918.4</v>
      </c>
    </row>
    <row r="56" s="137" customFormat="1" ht="42" customHeight="1" spans="1:11">
      <c r="A56" s="149">
        <v>53</v>
      </c>
      <c r="B56" s="147" t="s">
        <v>120</v>
      </c>
      <c r="C56" s="147" t="s">
        <v>121</v>
      </c>
      <c r="D56" s="148" t="s">
        <v>15</v>
      </c>
      <c r="E56" s="65">
        <v>0.01176</v>
      </c>
      <c r="F56" s="65" t="s">
        <v>54</v>
      </c>
      <c r="G56" s="154">
        <f>IF(E56*1000000&gt;20000,20000,E56*1000000)</f>
        <v>11760</v>
      </c>
      <c r="H56" s="155">
        <v>0</v>
      </c>
      <c r="I56" s="65" t="s">
        <v>55</v>
      </c>
      <c r="J56" s="157">
        <f t="shared" si="1"/>
        <v>0</v>
      </c>
      <c r="K56" s="154">
        <f t="shared" si="2"/>
        <v>11760</v>
      </c>
    </row>
    <row r="57" s="137" customFormat="1" ht="42" customHeight="1" spans="1:11">
      <c r="A57" s="149">
        <v>54</v>
      </c>
      <c r="B57" s="147" t="s">
        <v>122</v>
      </c>
      <c r="C57" s="147" t="s">
        <v>123</v>
      </c>
      <c r="D57" s="148" t="s">
        <v>15</v>
      </c>
      <c r="E57" s="65">
        <v>0.01007</v>
      </c>
      <c r="F57" s="65" t="s">
        <v>54</v>
      </c>
      <c r="G57" s="154">
        <f>IF(E57*1000000&gt;20000,20000,E57*1000000)</f>
        <v>10070</v>
      </c>
      <c r="H57" s="155">
        <v>0</v>
      </c>
      <c r="I57" s="65" t="s">
        <v>55</v>
      </c>
      <c r="J57" s="157">
        <f t="shared" si="1"/>
        <v>0</v>
      </c>
      <c r="K57" s="154">
        <f t="shared" si="2"/>
        <v>10070</v>
      </c>
    </row>
    <row r="58" s="137" customFormat="1" ht="42" customHeight="1" spans="1:11">
      <c r="A58" s="149">
        <v>55</v>
      </c>
      <c r="B58" s="147" t="s">
        <v>124</v>
      </c>
      <c r="C58" s="147" t="s">
        <v>125</v>
      </c>
      <c r="D58" s="148" t="s">
        <v>15</v>
      </c>
      <c r="E58" s="65">
        <v>0.0112</v>
      </c>
      <c r="F58" s="65" t="s">
        <v>54</v>
      </c>
      <c r="G58" s="154">
        <f t="shared" si="0"/>
        <v>11200</v>
      </c>
      <c r="H58" s="155">
        <v>5565</v>
      </c>
      <c r="I58" s="65" t="s">
        <v>55</v>
      </c>
      <c r="J58" s="157">
        <f t="shared" si="1"/>
        <v>834.75</v>
      </c>
      <c r="K58" s="154">
        <f t="shared" si="2"/>
        <v>12034.75</v>
      </c>
    </row>
    <row r="59" s="137" customFormat="1" ht="42" customHeight="1" spans="1:11">
      <c r="A59" s="149">
        <v>56</v>
      </c>
      <c r="B59" s="147" t="s">
        <v>126</v>
      </c>
      <c r="C59" s="147" t="s">
        <v>127</v>
      </c>
      <c r="D59" s="148" t="s">
        <v>15</v>
      </c>
      <c r="E59" s="65">
        <v>0.04312</v>
      </c>
      <c r="F59" s="65" t="s">
        <v>54</v>
      </c>
      <c r="G59" s="154">
        <f>IF(E59*1000000&gt;20000,20000,E59*1000000)</f>
        <v>20000</v>
      </c>
      <c r="H59" s="155">
        <v>0</v>
      </c>
      <c r="I59" s="65" t="s">
        <v>55</v>
      </c>
      <c r="J59" s="157">
        <f t="shared" si="1"/>
        <v>0</v>
      </c>
      <c r="K59" s="154">
        <f t="shared" si="2"/>
        <v>20000</v>
      </c>
    </row>
    <row r="60" s="137" customFormat="1" ht="42" customHeight="1" spans="1:11">
      <c r="A60" s="149">
        <v>57</v>
      </c>
      <c r="B60" s="147" t="s">
        <v>128</v>
      </c>
      <c r="C60" s="147" t="s">
        <v>129</v>
      </c>
      <c r="D60" s="148" t="s">
        <v>15</v>
      </c>
      <c r="E60" s="65">
        <v>0.00972</v>
      </c>
      <c r="F60" s="65" t="s">
        <v>54</v>
      </c>
      <c r="G60" s="154">
        <f t="shared" si="0"/>
        <v>9720</v>
      </c>
      <c r="H60" s="155">
        <v>2070</v>
      </c>
      <c r="I60" s="65" t="s">
        <v>55</v>
      </c>
      <c r="J60" s="157">
        <f t="shared" si="1"/>
        <v>310.5</v>
      </c>
      <c r="K60" s="154">
        <f t="shared" si="2"/>
        <v>10030.5</v>
      </c>
    </row>
    <row r="61" s="137" customFormat="1" ht="42" customHeight="1" spans="1:11">
      <c r="A61" s="149">
        <v>58</v>
      </c>
      <c r="B61" s="147" t="s">
        <v>128</v>
      </c>
      <c r="C61" s="147" t="s">
        <v>130</v>
      </c>
      <c r="D61" s="148" t="s">
        <v>15</v>
      </c>
      <c r="E61" s="65">
        <v>0.01377</v>
      </c>
      <c r="F61" s="65" t="s">
        <v>54</v>
      </c>
      <c r="G61" s="154">
        <f t="shared" si="0"/>
        <v>13770</v>
      </c>
      <c r="H61" s="155">
        <v>2109</v>
      </c>
      <c r="I61" s="65" t="s">
        <v>55</v>
      </c>
      <c r="J61" s="157">
        <f t="shared" si="1"/>
        <v>316.35</v>
      </c>
      <c r="K61" s="154">
        <f t="shared" si="2"/>
        <v>14086.35</v>
      </c>
    </row>
    <row r="62" s="137" customFormat="1" ht="42" customHeight="1" spans="1:11">
      <c r="A62" s="149">
        <v>59</v>
      </c>
      <c r="B62" s="147" t="s">
        <v>131</v>
      </c>
      <c r="C62" s="147" t="s">
        <v>132</v>
      </c>
      <c r="D62" s="148" t="s">
        <v>15</v>
      </c>
      <c r="E62" s="65">
        <v>0.01134</v>
      </c>
      <c r="F62" s="65" t="s">
        <v>54</v>
      </c>
      <c r="G62" s="154">
        <f>IF(E62*1000000&gt;20000,20000,E62*1000000)</f>
        <v>11340</v>
      </c>
      <c r="H62" s="155">
        <v>0</v>
      </c>
      <c r="I62" s="65" t="s">
        <v>55</v>
      </c>
      <c r="J62" s="157">
        <f t="shared" si="1"/>
        <v>0</v>
      </c>
      <c r="K62" s="154">
        <f t="shared" si="2"/>
        <v>11340</v>
      </c>
    </row>
    <row r="63" s="137" customFormat="1" ht="42" customHeight="1" spans="1:11">
      <c r="A63" s="149">
        <v>60</v>
      </c>
      <c r="B63" s="147" t="s">
        <v>133</v>
      </c>
      <c r="C63" s="147" t="s">
        <v>134</v>
      </c>
      <c r="D63" s="148" t="s">
        <v>15</v>
      </c>
      <c r="E63" s="65">
        <v>0.006875</v>
      </c>
      <c r="F63" s="65" t="s">
        <v>54</v>
      </c>
      <c r="G63" s="154">
        <f>IF(E63*1000000&gt;20000,20000,E63*1000000)</f>
        <v>6875</v>
      </c>
      <c r="H63" s="155">
        <v>0</v>
      </c>
      <c r="I63" s="65" t="s">
        <v>55</v>
      </c>
      <c r="J63" s="157">
        <f t="shared" si="1"/>
        <v>0</v>
      </c>
      <c r="K63" s="154">
        <f t="shared" si="2"/>
        <v>6875</v>
      </c>
    </row>
    <row r="64" s="137" customFormat="1" ht="42" customHeight="1" spans="1:11">
      <c r="A64" s="149">
        <v>61</v>
      </c>
      <c r="B64" s="147" t="s">
        <v>133</v>
      </c>
      <c r="C64" s="147" t="s">
        <v>135</v>
      </c>
      <c r="D64" s="148" t="s">
        <v>15</v>
      </c>
      <c r="E64" s="65">
        <v>0.016225</v>
      </c>
      <c r="F64" s="65" t="s">
        <v>54</v>
      </c>
      <c r="G64" s="154">
        <f>IF(E64*1000000&gt;20000,20000,E64*1000000)</f>
        <v>16225</v>
      </c>
      <c r="H64" s="155">
        <v>0</v>
      </c>
      <c r="I64" s="65" t="s">
        <v>55</v>
      </c>
      <c r="J64" s="157">
        <f t="shared" si="1"/>
        <v>0</v>
      </c>
      <c r="K64" s="154">
        <f t="shared" si="2"/>
        <v>16225</v>
      </c>
    </row>
    <row r="65" s="137" customFormat="1" ht="42" customHeight="1" spans="1:11">
      <c r="A65" s="149">
        <v>62</v>
      </c>
      <c r="B65" s="147" t="s">
        <v>136</v>
      </c>
      <c r="C65" s="147" t="s">
        <v>137</v>
      </c>
      <c r="D65" s="148" t="s">
        <v>15</v>
      </c>
      <c r="E65" s="65">
        <v>0.0081</v>
      </c>
      <c r="F65" s="65" t="s">
        <v>54</v>
      </c>
      <c r="G65" s="154">
        <f>IF(E65*1000000&gt;20000,20000,E65*1000000)</f>
        <v>8100</v>
      </c>
      <c r="H65" s="155">
        <v>0</v>
      </c>
      <c r="I65" s="65" t="s">
        <v>55</v>
      </c>
      <c r="J65" s="157">
        <f t="shared" si="1"/>
        <v>0</v>
      </c>
      <c r="K65" s="154">
        <f t="shared" si="2"/>
        <v>8100</v>
      </c>
    </row>
    <row r="66" s="137" customFormat="1" ht="42" customHeight="1" spans="1:11">
      <c r="A66" s="149">
        <v>63</v>
      </c>
      <c r="B66" s="147" t="s">
        <v>138</v>
      </c>
      <c r="C66" s="147" t="s">
        <v>139</v>
      </c>
      <c r="D66" s="148" t="s">
        <v>15</v>
      </c>
      <c r="E66" s="65">
        <v>0.01247</v>
      </c>
      <c r="F66" s="65" t="s">
        <v>54</v>
      </c>
      <c r="G66" s="154">
        <f t="shared" si="0"/>
        <v>12470</v>
      </c>
      <c r="H66" s="155">
        <v>922</v>
      </c>
      <c r="I66" s="65" t="s">
        <v>55</v>
      </c>
      <c r="J66" s="157">
        <f t="shared" si="1"/>
        <v>138.3</v>
      </c>
      <c r="K66" s="154">
        <f t="shared" si="2"/>
        <v>12608.3</v>
      </c>
    </row>
    <row r="67" s="137" customFormat="1" ht="42" customHeight="1" spans="1:11">
      <c r="A67" s="149">
        <v>64</v>
      </c>
      <c r="B67" s="147" t="s">
        <v>140</v>
      </c>
      <c r="C67" s="147" t="s">
        <v>141</v>
      </c>
      <c r="D67" s="148" t="s">
        <v>15</v>
      </c>
      <c r="E67" s="65">
        <v>0.00676</v>
      </c>
      <c r="F67" s="65" t="s">
        <v>54</v>
      </c>
      <c r="G67" s="154">
        <f t="shared" si="0"/>
        <v>6760</v>
      </c>
      <c r="H67" s="155">
        <v>1992.53</v>
      </c>
      <c r="I67" s="65" t="s">
        <v>55</v>
      </c>
      <c r="J67" s="156">
        <f t="shared" ref="J67:J74" si="6">ROUND(H67*0.15,2)</f>
        <v>298.88</v>
      </c>
      <c r="K67" s="154">
        <f t="shared" si="2"/>
        <v>7058.88</v>
      </c>
    </row>
    <row r="68" s="137" customFormat="1" ht="42" customHeight="1" spans="1:11">
      <c r="A68" s="149">
        <v>65</v>
      </c>
      <c r="B68" s="147" t="s">
        <v>142</v>
      </c>
      <c r="C68" s="147" t="s">
        <v>143</v>
      </c>
      <c r="D68" s="148" t="s">
        <v>15</v>
      </c>
      <c r="E68" s="65">
        <v>0.01404</v>
      </c>
      <c r="F68" s="65" t="s">
        <v>54</v>
      </c>
      <c r="G68" s="154">
        <f t="shared" si="0"/>
        <v>14040</v>
      </c>
      <c r="H68" s="155">
        <v>1800.08</v>
      </c>
      <c r="I68" s="65" t="s">
        <v>55</v>
      </c>
      <c r="J68" s="156">
        <f t="shared" si="6"/>
        <v>270.01</v>
      </c>
      <c r="K68" s="154">
        <f t="shared" si="2"/>
        <v>14310.01</v>
      </c>
    </row>
    <row r="69" s="137" customFormat="1" ht="42" customHeight="1" spans="1:11">
      <c r="A69" s="149">
        <v>66</v>
      </c>
      <c r="B69" s="147" t="s">
        <v>144</v>
      </c>
      <c r="C69" s="147" t="s">
        <v>145</v>
      </c>
      <c r="D69" s="148" t="s">
        <v>15</v>
      </c>
      <c r="E69" s="65">
        <v>0.0057</v>
      </c>
      <c r="F69" s="65" t="s">
        <v>54</v>
      </c>
      <c r="G69" s="154">
        <f t="shared" ref="G69:G131" si="7">E69*1000000</f>
        <v>5700</v>
      </c>
      <c r="H69" s="155">
        <v>475.53</v>
      </c>
      <c r="I69" s="65" t="s">
        <v>55</v>
      </c>
      <c r="J69" s="156">
        <f t="shared" si="6"/>
        <v>71.33</v>
      </c>
      <c r="K69" s="154">
        <f t="shared" ref="K69:K132" si="8">G69+J69</f>
        <v>5771.33</v>
      </c>
    </row>
    <row r="70" s="137" customFormat="1" ht="42" customHeight="1" spans="1:11">
      <c r="A70" s="149">
        <v>67</v>
      </c>
      <c r="B70" s="147" t="s">
        <v>146</v>
      </c>
      <c r="C70" s="147" t="s">
        <v>147</v>
      </c>
      <c r="D70" s="148" t="s">
        <v>15</v>
      </c>
      <c r="E70" s="65">
        <v>0.01134</v>
      </c>
      <c r="F70" s="65" t="s">
        <v>54</v>
      </c>
      <c r="G70" s="154">
        <f t="shared" si="7"/>
        <v>11340</v>
      </c>
      <c r="H70" s="155">
        <v>3292.08</v>
      </c>
      <c r="I70" s="65" t="s">
        <v>55</v>
      </c>
      <c r="J70" s="156">
        <f t="shared" si="6"/>
        <v>493.81</v>
      </c>
      <c r="K70" s="154">
        <f t="shared" si="8"/>
        <v>11833.81</v>
      </c>
    </row>
    <row r="71" s="137" customFormat="1" ht="42" customHeight="1" spans="1:11">
      <c r="A71" s="149">
        <v>68</v>
      </c>
      <c r="B71" s="147" t="s">
        <v>146</v>
      </c>
      <c r="C71" s="147" t="s">
        <v>147</v>
      </c>
      <c r="D71" s="148" t="s">
        <v>15</v>
      </c>
      <c r="E71" s="65">
        <v>0.01134</v>
      </c>
      <c r="F71" s="65" t="s">
        <v>54</v>
      </c>
      <c r="G71" s="154">
        <f t="shared" si="7"/>
        <v>11340</v>
      </c>
      <c r="H71" s="155">
        <v>3515.45</v>
      </c>
      <c r="I71" s="65" t="s">
        <v>55</v>
      </c>
      <c r="J71" s="156">
        <f t="shared" si="6"/>
        <v>527.32</v>
      </c>
      <c r="K71" s="154">
        <f t="shared" si="8"/>
        <v>11867.32</v>
      </c>
    </row>
    <row r="72" s="137" customFormat="1" ht="42" customHeight="1" spans="1:11">
      <c r="A72" s="149">
        <v>69</v>
      </c>
      <c r="B72" s="147" t="s">
        <v>148</v>
      </c>
      <c r="C72" s="147" t="s">
        <v>149</v>
      </c>
      <c r="D72" s="148" t="s">
        <v>15</v>
      </c>
      <c r="E72" s="65">
        <v>0.013965</v>
      </c>
      <c r="F72" s="65" t="s">
        <v>54</v>
      </c>
      <c r="G72" s="154">
        <f t="shared" si="7"/>
        <v>13965</v>
      </c>
      <c r="H72" s="155">
        <v>1071.75</v>
      </c>
      <c r="I72" s="65" t="s">
        <v>55</v>
      </c>
      <c r="J72" s="156">
        <f t="shared" si="6"/>
        <v>160.76</v>
      </c>
      <c r="K72" s="154">
        <f t="shared" si="8"/>
        <v>14125.76</v>
      </c>
    </row>
    <row r="73" s="137" customFormat="1" ht="42" customHeight="1" spans="1:11">
      <c r="A73" s="149">
        <v>70</v>
      </c>
      <c r="B73" s="147" t="s">
        <v>150</v>
      </c>
      <c r="C73" s="147" t="s">
        <v>151</v>
      </c>
      <c r="D73" s="148" t="s">
        <v>15</v>
      </c>
      <c r="E73" s="65">
        <v>0.01612</v>
      </c>
      <c r="F73" s="65" t="s">
        <v>54</v>
      </c>
      <c r="G73" s="154">
        <f t="shared" si="7"/>
        <v>16120</v>
      </c>
      <c r="H73" s="155">
        <v>2365.96</v>
      </c>
      <c r="I73" s="65" t="s">
        <v>55</v>
      </c>
      <c r="J73" s="156">
        <f t="shared" si="6"/>
        <v>354.89</v>
      </c>
      <c r="K73" s="154">
        <f t="shared" si="8"/>
        <v>16474.89</v>
      </c>
    </row>
    <row r="74" s="137" customFormat="1" ht="42" customHeight="1" spans="1:11">
      <c r="A74" s="149">
        <v>71</v>
      </c>
      <c r="B74" s="147" t="s">
        <v>152</v>
      </c>
      <c r="C74" s="147" t="s">
        <v>153</v>
      </c>
      <c r="D74" s="148" t="s">
        <v>15</v>
      </c>
      <c r="E74" s="65">
        <v>0.0135</v>
      </c>
      <c r="F74" s="65" t="s">
        <v>54</v>
      </c>
      <c r="G74" s="154">
        <f t="shared" si="7"/>
        <v>13500</v>
      </c>
      <c r="H74" s="155">
        <v>1828.25</v>
      </c>
      <c r="I74" s="65" t="s">
        <v>55</v>
      </c>
      <c r="J74" s="156">
        <f t="shared" si="6"/>
        <v>274.24</v>
      </c>
      <c r="K74" s="154">
        <f t="shared" si="8"/>
        <v>13774.24</v>
      </c>
    </row>
    <row r="75" s="137" customFormat="1" ht="42" customHeight="1" spans="1:11">
      <c r="A75" s="149">
        <v>72</v>
      </c>
      <c r="B75" s="147" t="s">
        <v>154</v>
      </c>
      <c r="C75" s="147" t="s">
        <v>155</v>
      </c>
      <c r="D75" s="148" t="s">
        <v>15</v>
      </c>
      <c r="E75" s="65">
        <v>0.01421</v>
      </c>
      <c r="F75" s="65" t="s">
        <v>54</v>
      </c>
      <c r="G75" s="154">
        <f>IF(E75*1000000&gt;20000,20000,E75*1000000)</f>
        <v>14210</v>
      </c>
      <c r="H75" s="155">
        <v>0</v>
      </c>
      <c r="I75" s="65" t="s">
        <v>55</v>
      </c>
      <c r="J75" s="157">
        <f t="shared" ref="J75:J132" si="9">H75*0.15</f>
        <v>0</v>
      </c>
      <c r="K75" s="154">
        <f t="shared" si="8"/>
        <v>14210</v>
      </c>
    </row>
    <row r="76" s="137" customFormat="1" ht="42" customHeight="1" spans="1:11">
      <c r="A76" s="149">
        <v>73</v>
      </c>
      <c r="B76" s="147" t="s">
        <v>156</v>
      </c>
      <c r="C76" s="147" t="s">
        <v>157</v>
      </c>
      <c r="D76" s="148" t="s">
        <v>15</v>
      </c>
      <c r="E76" s="65">
        <v>0.01344</v>
      </c>
      <c r="F76" s="65" t="s">
        <v>54</v>
      </c>
      <c r="G76" s="154">
        <f t="shared" si="7"/>
        <v>13440</v>
      </c>
      <c r="H76" s="155">
        <v>11344</v>
      </c>
      <c r="I76" s="65" t="s">
        <v>55</v>
      </c>
      <c r="J76" s="157">
        <f t="shared" si="9"/>
        <v>1701.6</v>
      </c>
      <c r="K76" s="154">
        <f t="shared" si="8"/>
        <v>15141.6</v>
      </c>
    </row>
    <row r="77" s="137" customFormat="1" ht="42" customHeight="1" spans="1:11">
      <c r="A77" s="149">
        <v>74</v>
      </c>
      <c r="B77" s="147" t="s">
        <v>158</v>
      </c>
      <c r="C77" s="147" t="s">
        <v>159</v>
      </c>
      <c r="D77" s="148" t="s">
        <v>15</v>
      </c>
      <c r="E77" s="65">
        <v>0.00616</v>
      </c>
      <c r="F77" s="65" t="s">
        <v>54</v>
      </c>
      <c r="G77" s="154">
        <f t="shared" si="7"/>
        <v>6160</v>
      </c>
      <c r="H77" s="155">
        <v>3879</v>
      </c>
      <c r="I77" s="65" t="s">
        <v>55</v>
      </c>
      <c r="J77" s="157">
        <f t="shared" si="9"/>
        <v>581.85</v>
      </c>
      <c r="K77" s="154">
        <f t="shared" si="8"/>
        <v>6741.85</v>
      </c>
    </row>
    <row r="78" s="137" customFormat="1" ht="42" customHeight="1" spans="1:11">
      <c r="A78" s="149">
        <v>75</v>
      </c>
      <c r="B78" s="147" t="s">
        <v>160</v>
      </c>
      <c r="C78" s="147" t="s">
        <v>161</v>
      </c>
      <c r="D78" s="148" t="s">
        <v>15</v>
      </c>
      <c r="E78" s="65">
        <v>0.01428</v>
      </c>
      <c r="F78" s="65" t="s">
        <v>54</v>
      </c>
      <c r="G78" s="154">
        <f t="shared" si="7"/>
        <v>14280</v>
      </c>
      <c r="H78" s="155">
        <v>9394.85</v>
      </c>
      <c r="I78" s="65" t="s">
        <v>55</v>
      </c>
      <c r="J78" s="156">
        <f t="shared" ref="J78:J80" si="10">ROUND(H78*0.15,2)</f>
        <v>1409.23</v>
      </c>
      <c r="K78" s="154">
        <f t="shared" si="8"/>
        <v>15689.23</v>
      </c>
    </row>
    <row r="79" s="137" customFormat="1" ht="42" customHeight="1" spans="1:11">
      <c r="A79" s="149">
        <v>76</v>
      </c>
      <c r="B79" s="147" t="s">
        <v>162</v>
      </c>
      <c r="C79" s="147" t="s">
        <v>163</v>
      </c>
      <c r="D79" s="148" t="s">
        <v>15</v>
      </c>
      <c r="E79" s="65">
        <v>0.007</v>
      </c>
      <c r="F79" s="65" t="s">
        <v>54</v>
      </c>
      <c r="G79" s="154">
        <f t="shared" si="7"/>
        <v>7000</v>
      </c>
      <c r="H79" s="155">
        <v>5250.38</v>
      </c>
      <c r="I79" s="65" t="s">
        <v>55</v>
      </c>
      <c r="J79" s="156">
        <f t="shared" si="10"/>
        <v>787.56</v>
      </c>
      <c r="K79" s="154">
        <f t="shared" si="8"/>
        <v>7787.56</v>
      </c>
    </row>
    <row r="80" s="137" customFormat="1" ht="42" customHeight="1" spans="1:11">
      <c r="A80" s="149">
        <v>77</v>
      </c>
      <c r="B80" s="147" t="s">
        <v>164</v>
      </c>
      <c r="C80" s="147" t="s">
        <v>165</v>
      </c>
      <c r="D80" s="148" t="s">
        <v>15</v>
      </c>
      <c r="E80" s="65">
        <v>0.00896</v>
      </c>
      <c r="F80" s="65" t="s">
        <v>54</v>
      </c>
      <c r="G80" s="154">
        <f t="shared" si="7"/>
        <v>8960</v>
      </c>
      <c r="H80" s="155">
        <v>6907.42</v>
      </c>
      <c r="I80" s="65" t="s">
        <v>55</v>
      </c>
      <c r="J80" s="156">
        <f t="shared" si="10"/>
        <v>1036.11</v>
      </c>
      <c r="K80" s="154">
        <f t="shared" si="8"/>
        <v>9996.11</v>
      </c>
    </row>
    <row r="81" s="137" customFormat="1" ht="42" customHeight="1" spans="1:11">
      <c r="A81" s="149">
        <v>78</v>
      </c>
      <c r="B81" s="147" t="s">
        <v>166</v>
      </c>
      <c r="C81" s="147" t="s">
        <v>167</v>
      </c>
      <c r="D81" s="148" t="s">
        <v>15</v>
      </c>
      <c r="E81" s="65">
        <v>0.012255</v>
      </c>
      <c r="F81" s="65" t="s">
        <v>54</v>
      </c>
      <c r="G81" s="154">
        <f t="shared" si="7"/>
        <v>12255</v>
      </c>
      <c r="H81" s="155">
        <v>3803</v>
      </c>
      <c r="I81" s="65" t="s">
        <v>55</v>
      </c>
      <c r="J81" s="157">
        <f t="shared" si="9"/>
        <v>570.45</v>
      </c>
      <c r="K81" s="154">
        <f t="shared" si="8"/>
        <v>12825.45</v>
      </c>
    </row>
    <row r="82" s="137" customFormat="1" ht="42" customHeight="1" spans="1:11">
      <c r="A82" s="149">
        <v>79</v>
      </c>
      <c r="B82" s="147" t="s">
        <v>168</v>
      </c>
      <c r="C82" s="147" t="s">
        <v>169</v>
      </c>
      <c r="D82" s="148" t="s">
        <v>15</v>
      </c>
      <c r="E82" s="65">
        <v>0.01824</v>
      </c>
      <c r="F82" s="65" t="s">
        <v>54</v>
      </c>
      <c r="G82" s="154">
        <f t="shared" si="7"/>
        <v>18240</v>
      </c>
      <c r="H82" s="155">
        <v>5963</v>
      </c>
      <c r="I82" s="65" t="s">
        <v>55</v>
      </c>
      <c r="J82" s="157">
        <f t="shared" si="9"/>
        <v>894.45</v>
      </c>
      <c r="K82" s="154">
        <f t="shared" si="8"/>
        <v>19134.45</v>
      </c>
    </row>
    <row r="83" s="137" customFormat="1" ht="42" customHeight="1" spans="1:11">
      <c r="A83" s="149">
        <v>80</v>
      </c>
      <c r="B83" s="147" t="s">
        <v>170</v>
      </c>
      <c r="C83" s="147" t="s">
        <v>171</v>
      </c>
      <c r="D83" s="148" t="s">
        <v>15</v>
      </c>
      <c r="E83" s="65">
        <v>0.0168</v>
      </c>
      <c r="F83" s="65" t="s">
        <v>54</v>
      </c>
      <c r="G83" s="154">
        <f t="shared" si="7"/>
        <v>16800</v>
      </c>
      <c r="H83" s="155">
        <v>11844.75</v>
      </c>
      <c r="I83" s="65" t="s">
        <v>55</v>
      </c>
      <c r="J83" s="156">
        <f t="shared" ref="J83:J85" si="11">ROUND(H83*0.15,2)</f>
        <v>1776.71</v>
      </c>
      <c r="K83" s="154">
        <f t="shared" si="8"/>
        <v>18576.71</v>
      </c>
    </row>
    <row r="84" s="137" customFormat="1" ht="42" customHeight="1" spans="1:11">
      <c r="A84" s="149">
        <v>81</v>
      </c>
      <c r="B84" s="147" t="s">
        <v>172</v>
      </c>
      <c r="C84" s="147" t="s">
        <v>173</v>
      </c>
      <c r="D84" s="148" t="s">
        <v>15</v>
      </c>
      <c r="E84" s="65">
        <v>0.01288</v>
      </c>
      <c r="F84" s="65" t="s">
        <v>54</v>
      </c>
      <c r="G84" s="154">
        <f t="shared" si="7"/>
        <v>12880</v>
      </c>
      <c r="H84" s="155">
        <v>9453.56</v>
      </c>
      <c r="I84" s="65" t="s">
        <v>55</v>
      </c>
      <c r="J84" s="156">
        <f t="shared" si="11"/>
        <v>1418.03</v>
      </c>
      <c r="K84" s="154">
        <f t="shared" si="8"/>
        <v>14298.03</v>
      </c>
    </row>
    <row r="85" s="137" customFormat="1" ht="42" customHeight="1" spans="1:11">
      <c r="A85" s="149">
        <v>82</v>
      </c>
      <c r="B85" s="147" t="s">
        <v>174</v>
      </c>
      <c r="C85" s="147" t="s">
        <v>175</v>
      </c>
      <c r="D85" s="148" t="s">
        <v>15</v>
      </c>
      <c r="E85" s="65">
        <v>0.01064</v>
      </c>
      <c r="F85" s="65" t="s">
        <v>54</v>
      </c>
      <c r="G85" s="154">
        <f t="shared" si="7"/>
        <v>10640</v>
      </c>
      <c r="H85" s="155">
        <v>7970.73</v>
      </c>
      <c r="I85" s="65" t="s">
        <v>55</v>
      </c>
      <c r="J85" s="156">
        <f t="shared" si="11"/>
        <v>1195.61</v>
      </c>
      <c r="K85" s="154">
        <f t="shared" si="8"/>
        <v>11835.61</v>
      </c>
    </row>
    <row r="86" s="137" customFormat="1" ht="42" customHeight="1" spans="1:11">
      <c r="A86" s="149">
        <v>83</v>
      </c>
      <c r="B86" s="147" t="s">
        <v>176</v>
      </c>
      <c r="C86" s="147" t="s">
        <v>177</v>
      </c>
      <c r="D86" s="148" t="s">
        <v>15</v>
      </c>
      <c r="E86" s="65">
        <v>0.00392</v>
      </c>
      <c r="F86" s="65" t="s">
        <v>54</v>
      </c>
      <c r="G86" s="154">
        <f t="shared" si="7"/>
        <v>3920</v>
      </c>
      <c r="H86" s="155">
        <v>1744</v>
      </c>
      <c r="I86" s="65" t="s">
        <v>55</v>
      </c>
      <c r="J86" s="157">
        <f t="shared" si="9"/>
        <v>261.6</v>
      </c>
      <c r="K86" s="154">
        <f t="shared" si="8"/>
        <v>4181.6</v>
      </c>
    </row>
    <row r="87" s="137" customFormat="1" ht="42" customHeight="1" spans="1:11">
      <c r="A87" s="149">
        <v>84</v>
      </c>
      <c r="B87" s="147" t="s">
        <v>178</v>
      </c>
      <c r="C87" s="147" t="s">
        <v>179</v>
      </c>
      <c r="D87" s="148" t="s">
        <v>15</v>
      </c>
      <c r="E87" s="65">
        <v>0.0168</v>
      </c>
      <c r="F87" s="65" t="s">
        <v>54</v>
      </c>
      <c r="G87" s="154">
        <f t="shared" si="7"/>
        <v>16800</v>
      </c>
      <c r="H87" s="155">
        <v>9741</v>
      </c>
      <c r="I87" s="65" t="s">
        <v>55</v>
      </c>
      <c r="J87" s="157">
        <f t="shared" si="9"/>
        <v>1461.15</v>
      </c>
      <c r="K87" s="154">
        <f t="shared" si="8"/>
        <v>18261.15</v>
      </c>
    </row>
    <row r="88" s="137" customFormat="1" ht="42" customHeight="1" spans="1:11">
      <c r="A88" s="149">
        <v>85</v>
      </c>
      <c r="B88" s="147" t="s">
        <v>180</v>
      </c>
      <c r="C88" s="147" t="s">
        <v>181</v>
      </c>
      <c r="D88" s="148" t="s">
        <v>15</v>
      </c>
      <c r="E88" s="65">
        <v>0.01204</v>
      </c>
      <c r="F88" s="65" t="s">
        <v>54</v>
      </c>
      <c r="G88" s="154">
        <f t="shared" si="7"/>
        <v>12040</v>
      </c>
      <c r="H88" s="155">
        <v>6570</v>
      </c>
      <c r="I88" s="65" t="s">
        <v>55</v>
      </c>
      <c r="J88" s="157">
        <f t="shared" si="9"/>
        <v>985.5</v>
      </c>
      <c r="K88" s="154">
        <f t="shared" si="8"/>
        <v>13025.5</v>
      </c>
    </row>
    <row r="89" s="137" customFormat="1" ht="42" customHeight="1" spans="1:11">
      <c r="A89" s="149">
        <v>86</v>
      </c>
      <c r="B89" s="147" t="s">
        <v>182</v>
      </c>
      <c r="C89" s="147" t="s">
        <v>183</v>
      </c>
      <c r="D89" s="148" t="s">
        <v>15</v>
      </c>
      <c r="E89" s="65">
        <v>0.01344</v>
      </c>
      <c r="F89" s="65" t="s">
        <v>54</v>
      </c>
      <c r="G89" s="154">
        <f t="shared" si="7"/>
        <v>13440</v>
      </c>
      <c r="H89" s="155">
        <v>9290</v>
      </c>
      <c r="I89" s="65" t="s">
        <v>55</v>
      </c>
      <c r="J89" s="157">
        <f t="shared" si="9"/>
        <v>1393.5</v>
      </c>
      <c r="K89" s="154">
        <f t="shared" si="8"/>
        <v>14833.5</v>
      </c>
    </row>
    <row r="90" s="137" customFormat="1" ht="42" customHeight="1" spans="1:11">
      <c r="A90" s="149">
        <v>87</v>
      </c>
      <c r="B90" s="147" t="s">
        <v>184</v>
      </c>
      <c r="C90" s="147" t="s">
        <v>185</v>
      </c>
      <c r="D90" s="148" t="s">
        <v>15</v>
      </c>
      <c r="E90" s="65">
        <v>0.0056</v>
      </c>
      <c r="F90" s="65" t="s">
        <v>54</v>
      </c>
      <c r="G90" s="154">
        <f t="shared" si="7"/>
        <v>5600</v>
      </c>
      <c r="H90" s="155">
        <v>3366</v>
      </c>
      <c r="I90" s="65" t="s">
        <v>55</v>
      </c>
      <c r="J90" s="157">
        <f t="shared" si="9"/>
        <v>504.9</v>
      </c>
      <c r="K90" s="154">
        <f t="shared" si="8"/>
        <v>6104.9</v>
      </c>
    </row>
    <row r="91" s="137" customFormat="1" ht="42" customHeight="1" spans="1:11">
      <c r="A91" s="149">
        <v>88</v>
      </c>
      <c r="B91" s="147" t="s">
        <v>186</v>
      </c>
      <c r="C91" s="147" t="s">
        <v>187</v>
      </c>
      <c r="D91" s="148" t="s">
        <v>15</v>
      </c>
      <c r="E91" s="65">
        <v>0.014</v>
      </c>
      <c r="F91" s="65" t="s">
        <v>54</v>
      </c>
      <c r="G91" s="154">
        <f t="shared" si="7"/>
        <v>14000</v>
      </c>
      <c r="H91" s="155">
        <v>10731.53</v>
      </c>
      <c r="I91" s="65" t="s">
        <v>55</v>
      </c>
      <c r="J91" s="156">
        <f t="shared" ref="J91:J92" si="12">ROUND(H91*0.15,2)</f>
        <v>1609.73</v>
      </c>
      <c r="K91" s="154">
        <f t="shared" si="8"/>
        <v>15609.73</v>
      </c>
    </row>
    <row r="92" s="137" customFormat="1" ht="42" customHeight="1" spans="1:11">
      <c r="A92" s="149">
        <v>89</v>
      </c>
      <c r="B92" s="147" t="s">
        <v>188</v>
      </c>
      <c r="C92" s="147" t="s">
        <v>189</v>
      </c>
      <c r="D92" s="148" t="s">
        <v>15</v>
      </c>
      <c r="E92" s="65">
        <v>0.007</v>
      </c>
      <c r="F92" s="65" t="s">
        <v>54</v>
      </c>
      <c r="G92" s="154">
        <f t="shared" si="7"/>
        <v>7000</v>
      </c>
      <c r="H92" s="155">
        <v>5019.55</v>
      </c>
      <c r="I92" s="65" t="s">
        <v>55</v>
      </c>
      <c r="J92" s="156">
        <f t="shared" si="12"/>
        <v>752.93</v>
      </c>
      <c r="K92" s="154">
        <f t="shared" si="8"/>
        <v>7752.93</v>
      </c>
    </row>
    <row r="93" s="137" customFormat="1" ht="42" customHeight="1" spans="1:11">
      <c r="A93" s="149">
        <v>90</v>
      </c>
      <c r="B93" s="147" t="s">
        <v>190</v>
      </c>
      <c r="C93" s="147" t="s">
        <v>191</v>
      </c>
      <c r="D93" s="148" t="s">
        <v>15</v>
      </c>
      <c r="E93" s="65">
        <v>0.0056</v>
      </c>
      <c r="F93" s="65" t="s">
        <v>54</v>
      </c>
      <c r="G93" s="154">
        <f t="shared" si="7"/>
        <v>5600</v>
      </c>
      <c r="H93" s="155">
        <v>3070</v>
      </c>
      <c r="I93" s="65" t="s">
        <v>55</v>
      </c>
      <c r="J93" s="157">
        <f t="shared" si="9"/>
        <v>460.5</v>
      </c>
      <c r="K93" s="154">
        <f t="shared" si="8"/>
        <v>6060.5</v>
      </c>
    </row>
    <row r="94" s="137" customFormat="1" ht="42" customHeight="1" spans="1:11">
      <c r="A94" s="149">
        <v>91</v>
      </c>
      <c r="B94" s="147" t="s">
        <v>192</v>
      </c>
      <c r="C94" s="147" t="s">
        <v>193</v>
      </c>
      <c r="D94" s="148" t="s">
        <v>15</v>
      </c>
      <c r="E94" s="65">
        <v>0.01995</v>
      </c>
      <c r="F94" s="65" t="s">
        <v>54</v>
      </c>
      <c r="G94" s="154">
        <f t="shared" si="7"/>
        <v>19950</v>
      </c>
      <c r="H94" s="155">
        <v>9719.13</v>
      </c>
      <c r="I94" s="65" t="s">
        <v>55</v>
      </c>
      <c r="J94" s="156">
        <f t="shared" ref="J94:J97" si="13">ROUND(H94*0.15,2)</f>
        <v>1457.87</v>
      </c>
      <c r="K94" s="154">
        <f t="shared" si="8"/>
        <v>21407.87</v>
      </c>
    </row>
    <row r="95" s="137" customFormat="1" ht="42" customHeight="1" spans="1:11">
      <c r="A95" s="149">
        <v>92</v>
      </c>
      <c r="B95" s="147" t="s">
        <v>194</v>
      </c>
      <c r="C95" s="147" t="s">
        <v>195</v>
      </c>
      <c r="D95" s="148" t="s">
        <v>15</v>
      </c>
      <c r="E95" s="65">
        <v>0.01368</v>
      </c>
      <c r="F95" s="65" t="s">
        <v>54</v>
      </c>
      <c r="G95" s="154">
        <f t="shared" si="7"/>
        <v>13680</v>
      </c>
      <c r="H95" s="155">
        <v>6927.13</v>
      </c>
      <c r="I95" s="65" t="s">
        <v>55</v>
      </c>
      <c r="J95" s="156">
        <f t="shared" si="13"/>
        <v>1039.07</v>
      </c>
      <c r="K95" s="154">
        <f t="shared" si="8"/>
        <v>14719.07</v>
      </c>
    </row>
    <row r="96" s="137" customFormat="1" ht="42" customHeight="1" spans="1:11">
      <c r="A96" s="149">
        <v>93</v>
      </c>
      <c r="B96" s="147" t="s">
        <v>196</v>
      </c>
      <c r="C96" s="147" t="s">
        <v>197</v>
      </c>
      <c r="D96" s="148" t="s">
        <v>15</v>
      </c>
      <c r="E96" s="65">
        <v>0.01372</v>
      </c>
      <c r="F96" s="65" t="s">
        <v>54</v>
      </c>
      <c r="G96" s="154">
        <f t="shared" si="7"/>
        <v>13720</v>
      </c>
      <c r="H96" s="155">
        <v>8476.14</v>
      </c>
      <c r="I96" s="65" t="s">
        <v>55</v>
      </c>
      <c r="J96" s="156">
        <f t="shared" si="13"/>
        <v>1271.42</v>
      </c>
      <c r="K96" s="154">
        <f t="shared" si="8"/>
        <v>14991.42</v>
      </c>
    </row>
    <row r="97" s="137" customFormat="1" ht="42" customHeight="1" spans="1:11">
      <c r="A97" s="149">
        <v>94</v>
      </c>
      <c r="B97" s="147" t="s">
        <v>198</v>
      </c>
      <c r="C97" s="147" t="s">
        <v>199</v>
      </c>
      <c r="D97" s="148" t="s">
        <v>15</v>
      </c>
      <c r="E97" s="65">
        <v>0.0112</v>
      </c>
      <c r="F97" s="65" t="s">
        <v>54</v>
      </c>
      <c r="G97" s="154">
        <f t="shared" si="7"/>
        <v>11200</v>
      </c>
      <c r="H97" s="155">
        <v>8428.53</v>
      </c>
      <c r="I97" s="65" t="s">
        <v>55</v>
      </c>
      <c r="J97" s="156">
        <f t="shared" si="13"/>
        <v>1264.28</v>
      </c>
      <c r="K97" s="154">
        <f t="shared" si="8"/>
        <v>12464.28</v>
      </c>
    </row>
    <row r="98" s="137" customFormat="1" ht="42" customHeight="1" spans="1:11">
      <c r="A98" s="149">
        <v>95</v>
      </c>
      <c r="B98" s="147" t="s">
        <v>200</v>
      </c>
      <c r="C98" s="147" t="s">
        <v>201</v>
      </c>
      <c r="D98" s="148" t="s">
        <v>15</v>
      </c>
      <c r="E98" s="65">
        <v>0.00336</v>
      </c>
      <c r="F98" s="65" t="s">
        <v>54</v>
      </c>
      <c r="G98" s="154">
        <f t="shared" si="7"/>
        <v>3360</v>
      </c>
      <c r="H98" s="155">
        <v>1283</v>
      </c>
      <c r="I98" s="65" t="s">
        <v>55</v>
      </c>
      <c r="J98" s="157">
        <f t="shared" si="9"/>
        <v>192.45</v>
      </c>
      <c r="K98" s="154">
        <f t="shared" si="8"/>
        <v>3552.45</v>
      </c>
    </row>
    <row r="99" s="137" customFormat="1" ht="42" customHeight="1" spans="1:11">
      <c r="A99" s="149">
        <v>96</v>
      </c>
      <c r="B99" s="147" t="s">
        <v>202</v>
      </c>
      <c r="C99" s="147" t="s">
        <v>203</v>
      </c>
      <c r="D99" s="148" t="s">
        <v>15</v>
      </c>
      <c r="E99" s="65">
        <v>0.01344</v>
      </c>
      <c r="F99" s="65" t="s">
        <v>54</v>
      </c>
      <c r="G99" s="154">
        <f t="shared" si="7"/>
        <v>13440</v>
      </c>
      <c r="H99" s="155">
        <v>9207.4</v>
      </c>
      <c r="I99" s="65" t="s">
        <v>55</v>
      </c>
      <c r="J99" s="157">
        <f t="shared" si="9"/>
        <v>1381.11</v>
      </c>
      <c r="K99" s="154">
        <f t="shared" si="8"/>
        <v>14821.11</v>
      </c>
    </row>
    <row r="100" s="137" customFormat="1" ht="42" customHeight="1" spans="1:11">
      <c r="A100" s="149">
        <v>97</v>
      </c>
      <c r="B100" s="147" t="s">
        <v>204</v>
      </c>
      <c r="C100" s="147" t="s">
        <v>205</v>
      </c>
      <c r="D100" s="148" t="s">
        <v>15</v>
      </c>
      <c r="E100" s="65">
        <v>0.00672</v>
      </c>
      <c r="F100" s="65" t="s">
        <v>54</v>
      </c>
      <c r="G100" s="154">
        <f t="shared" si="7"/>
        <v>6720</v>
      </c>
      <c r="H100" s="155">
        <v>4454.34</v>
      </c>
      <c r="I100" s="65" t="s">
        <v>55</v>
      </c>
      <c r="J100" s="156">
        <f>ROUND(H100*0.15,2)</f>
        <v>668.15</v>
      </c>
      <c r="K100" s="154">
        <f t="shared" si="8"/>
        <v>7388.15</v>
      </c>
    </row>
    <row r="101" s="137" customFormat="1" ht="42" customHeight="1" spans="1:11">
      <c r="A101" s="149">
        <v>98</v>
      </c>
      <c r="B101" s="147" t="s">
        <v>200</v>
      </c>
      <c r="C101" s="147" t="s">
        <v>206</v>
      </c>
      <c r="D101" s="148" t="s">
        <v>15</v>
      </c>
      <c r="E101" s="65">
        <v>0.01344</v>
      </c>
      <c r="F101" s="65" t="s">
        <v>54</v>
      </c>
      <c r="G101" s="154">
        <f t="shared" si="7"/>
        <v>13440</v>
      </c>
      <c r="H101" s="155">
        <v>8598</v>
      </c>
      <c r="I101" s="65" t="s">
        <v>55</v>
      </c>
      <c r="J101" s="157">
        <f t="shared" si="9"/>
        <v>1289.7</v>
      </c>
      <c r="K101" s="154">
        <f t="shared" si="8"/>
        <v>14729.7</v>
      </c>
    </row>
    <row r="102" s="137" customFormat="1" ht="42" customHeight="1" spans="1:11">
      <c r="A102" s="149">
        <v>99</v>
      </c>
      <c r="B102" s="147" t="s">
        <v>207</v>
      </c>
      <c r="C102" s="147" t="s">
        <v>208</v>
      </c>
      <c r="D102" s="148" t="s">
        <v>15</v>
      </c>
      <c r="E102" s="65">
        <v>0.00672</v>
      </c>
      <c r="F102" s="65" t="s">
        <v>54</v>
      </c>
      <c r="G102" s="154">
        <f t="shared" si="7"/>
        <v>6720</v>
      </c>
      <c r="H102" s="155">
        <v>3904</v>
      </c>
      <c r="I102" s="65" t="s">
        <v>55</v>
      </c>
      <c r="J102" s="157">
        <f t="shared" si="9"/>
        <v>585.6</v>
      </c>
      <c r="K102" s="154">
        <f t="shared" si="8"/>
        <v>7305.6</v>
      </c>
    </row>
    <row r="103" s="137" customFormat="1" ht="42" customHeight="1" spans="1:11">
      <c r="A103" s="149">
        <v>100</v>
      </c>
      <c r="B103" s="147" t="s">
        <v>209</v>
      </c>
      <c r="C103" s="147" t="s">
        <v>210</v>
      </c>
      <c r="D103" s="148" t="s">
        <v>15</v>
      </c>
      <c r="E103" s="65">
        <v>0.00784</v>
      </c>
      <c r="F103" s="65" t="s">
        <v>54</v>
      </c>
      <c r="G103" s="154">
        <f t="shared" si="7"/>
        <v>7840</v>
      </c>
      <c r="H103" s="155">
        <v>3471</v>
      </c>
      <c r="I103" s="65" t="s">
        <v>55</v>
      </c>
      <c r="J103" s="157">
        <f t="shared" si="9"/>
        <v>520.65</v>
      </c>
      <c r="K103" s="154">
        <f t="shared" si="8"/>
        <v>8360.65</v>
      </c>
    </row>
    <row r="104" s="137" customFormat="1" ht="42" customHeight="1" spans="1:11">
      <c r="A104" s="149">
        <v>101</v>
      </c>
      <c r="B104" s="147" t="s">
        <v>211</v>
      </c>
      <c r="C104" s="147" t="s">
        <v>212</v>
      </c>
      <c r="D104" s="148" t="s">
        <v>15</v>
      </c>
      <c r="E104" s="65">
        <v>0.0171</v>
      </c>
      <c r="F104" s="65" t="s">
        <v>54</v>
      </c>
      <c r="G104" s="154">
        <f t="shared" si="7"/>
        <v>17100</v>
      </c>
      <c r="H104" s="155">
        <v>9107</v>
      </c>
      <c r="I104" s="65" t="s">
        <v>55</v>
      </c>
      <c r="J104" s="157">
        <f t="shared" si="9"/>
        <v>1366.05</v>
      </c>
      <c r="K104" s="154">
        <f t="shared" si="8"/>
        <v>18466.05</v>
      </c>
    </row>
    <row r="105" s="137" customFormat="1" ht="42" customHeight="1" spans="1:11">
      <c r="A105" s="149">
        <v>102</v>
      </c>
      <c r="B105" s="147" t="s">
        <v>213</v>
      </c>
      <c r="C105" s="147" t="s">
        <v>214</v>
      </c>
      <c r="D105" s="148" t="s">
        <v>15</v>
      </c>
      <c r="E105" s="65">
        <v>0.01344</v>
      </c>
      <c r="F105" s="65" t="s">
        <v>54</v>
      </c>
      <c r="G105" s="154">
        <f t="shared" si="7"/>
        <v>13440</v>
      </c>
      <c r="H105" s="155">
        <v>8705.08</v>
      </c>
      <c r="I105" s="65" t="s">
        <v>55</v>
      </c>
      <c r="J105" s="156">
        <f t="shared" ref="J105:J110" si="14">ROUND(H105*0.15,2)</f>
        <v>1305.76</v>
      </c>
      <c r="K105" s="154">
        <f t="shared" si="8"/>
        <v>14745.76</v>
      </c>
    </row>
    <row r="106" s="137" customFormat="1" ht="42" customHeight="1" spans="1:11">
      <c r="A106" s="149">
        <v>103</v>
      </c>
      <c r="B106" s="147" t="s">
        <v>215</v>
      </c>
      <c r="C106" s="147" t="s">
        <v>216</v>
      </c>
      <c r="D106" s="148" t="s">
        <v>15</v>
      </c>
      <c r="E106" s="65">
        <v>0.00969</v>
      </c>
      <c r="F106" s="65" t="s">
        <v>54</v>
      </c>
      <c r="G106" s="154">
        <f t="shared" si="7"/>
        <v>9690</v>
      </c>
      <c r="H106" s="155">
        <v>3730.08</v>
      </c>
      <c r="I106" s="65" t="s">
        <v>55</v>
      </c>
      <c r="J106" s="156">
        <f t="shared" si="14"/>
        <v>559.51</v>
      </c>
      <c r="K106" s="154">
        <f t="shared" si="8"/>
        <v>10249.51</v>
      </c>
    </row>
    <row r="107" s="137" customFormat="1" ht="42" customHeight="1" spans="1:11">
      <c r="A107" s="149">
        <v>104</v>
      </c>
      <c r="B107" s="147" t="s">
        <v>217</v>
      </c>
      <c r="C107" s="147" t="s">
        <v>218</v>
      </c>
      <c r="D107" s="148" t="s">
        <v>15</v>
      </c>
      <c r="E107" s="65">
        <v>0.02016</v>
      </c>
      <c r="F107" s="65" t="s">
        <v>54</v>
      </c>
      <c r="G107" s="154">
        <f>IF(E107*1000000&gt;20000,20000,E107*1000000)</f>
        <v>20000</v>
      </c>
      <c r="H107" s="155">
        <v>13503.75</v>
      </c>
      <c r="I107" s="65" t="s">
        <v>55</v>
      </c>
      <c r="J107" s="156">
        <f t="shared" si="14"/>
        <v>2025.56</v>
      </c>
      <c r="K107" s="154">
        <f t="shared" si="8"/>
        <v>22025.56</v>
      </c>
    </row>
    <row r="108" s="137" customFormat="1" ht="42" customHeight="1" spans="1:11">
      <c r="A108" s="149">
        <v>105</v>
      </c>
      <c r="B108" s="147" t="s">
        <v>219</v>
      </c>
      <c r="C108" s="147" t="s">
        <v>220</v>
      </c>
      <c r="D108" s="148" t="s">
        <v>15</v>
      </c>
      <c r="E108" s="65">
        <v>0.017955</v>
      </c>
      <c r="F108" s="65" t="s">
        <v>54</v>
      </c>
      <c r="G108" s="154">
        <f t="shared" si="7"/>
        <v>17955</v>
      </c>
      <c r="H108" s="155">
        <v>9098.06</v>
      </c>
      <c r="I108" s="65" t="s">
        <v>55</v>
      </c>
      <c r="J108" s="156">
        <f t="shared" si="14"/>
        <v>1364.71</v>
      </c>
      <c r="K108" s="154">
        <f t="shared" si="8"/>
        <v>19319.71</v>
      </c>
    </row>
    <row r="109" s="137" customFormat="1" ht="42" customHeight="1" spans="1:11">
      <c r="A109" s="149">
        <v>106</v>
      </c>
      <c r="B109" s="147" t="s">
        <v>221</v>
      </c>
      <c r="C109" s="147" t="s">
        <v>222</v>
      </c>
      <c r="D109" s="148" t="s">
        <v>15</v>
      </c>
      <c r="E109" s="65">
        <v>0.007125</v>
      </c>
      <c r="F109" s="65" t="s">
        <v>54</v>
      </c>
      <c r="G109" s="154">
        <f t="shared" si="7"/>
        <v>7125</v>
      </c>
      <c r="H109" s="155">
        <v>3593.32</v>
      </c>
      <c r="I109" s="65" t="s">
        <v>55</v>
      </c>
      <c r="J109" s="156">
        <f t="shared" si="14"/>
        <v>539</v>
      </c>
      <c r="K109" s="154">
        <f t="shared" si="8"/>
        <v>7664</v>
      </c>
    </row>
    <row r="110" s="137" customFormat="1" ht="42" customHeight="1" spans="1:11">
      <c r="A110" s="149">
        <v>107</v>
      </c>
      <c r="B110" s="147" t="s">
        <v>223</v>
      </c>
      <c r="C110" s="147" t="s">
        <v>224</v>
      </c>
      <c r="D110" s="148" t="s">
        <v>15</v>
      </c>
      <c r="E110" s="65">
        <v>0.017955</v>
      </c>
      <c r="F110" s="65" t="s">
        <v>54</v>
      </c>
      <c r="G110" s="154">
        <f t="shared" si="7"/>
        <v>17955</v>
      </c>
      <c r="H110" s="155">
        <v>3009.09</v>
      </c>
      <c r="I110" s="65" t="s">
        <v>55</v>
      </c>
      <c r="J110" s="156">
        <f t="shared" si="14"/>
        <v>451.36</v>
      </c>
      <c r="K110" s="154">
        <f t="shared" si="8"/>
        <v>18406.36</v>
      </c>
    </row>
    <row r="111" s="137" customFormat="1" ht="42" customHeight="1" spans="1:11">
      <c r="A111" s="149">
        <v>108</v>
      </c>
      <c r="B111" s="147" t="s">
        <v>225</v>
      </c>
      <c r="C111" s="147" t="s">
        <v>226</v>
      </c>
      <c r="D111" s="148" t="s">
        <v>15</v>
      </c>
      <c r="E111" s="65">
        <v>0.017955</v>
      </c>
      <c r="F111" s="65" t="s">
        <v>54</v>
      </c>
      <c r="G111" s="154">
        <f t="shared" si="7"/>
        <v>17955</v>
      </c>
      <c r="H111" s="155">
        <v>7951</v>
      </c>
      <c r="I111" s="65" t="s">
        <v>55</v>
      </c>
      <c r="J111" s="157">
        <f t="shared" si="9"/>
        <v>1192.65</v>
      </c>
      <c r="K111" s="154">
        <f t="shared" si="8"/>
        <v>19147.65</v>
      </c>
    </row>
    <row r="112" s="137" customFormat="1" ht="42" customHeight="1" spans="1:11">
      <c r="A112" s="149">
        <v>109</v>
      </c>
      <c r="B112" s="147" t="s">
        <v>227</v>
      </c>
      <c r="C112" s="147" t="s">
        <v>228</v>
      </c>
      <c r="D112" s="148" t="s">
        <v>15</v>
      </c>
      <c r="E112" s="65">
        <v>0.00627</v>
      </c>
      <c r="F112" s="65" t="s">
        <v>54</v>
      </c>
      <c r="G112" s="154">
        <f t="shared" si="7"/>
        <v>6270</v>
      </c>
      <c r="H112" s="155">
        <v>2710</v>
      </c>
      <c r="I112" s="65" t="s">
        <v>55</v>
      </c>
      <c r="J112" s="157">
        <f t="shared" si="9"/>
        <v>406.5</v>
      </c>
      <c r="K112" s="154">
        <f t="shared" si="8"/>
        <v>6676.5</v>
      </c>
    </row>
    <row r="113" s="137" customFormat="1" ht="42" customHeight="1" spans="1:11">
      <c r="A113" s="149">
        <v>110</v>
      </c>
      <c r="B113" s="147" t="s">
        <v>229</v>
      </c>
      <c r="C113" s="147" t="s">
        <v>230</v>
      </c>
      <c r="D113" s="148" t="s">
        <v>15</v>
      </c>
      <c r="E113" s="65">
        <v>0.00456</v>
      </c>
      <c r="F113" s="65" t="s">
        <v>54</v>
      </c>
      <c r="G113" s="154">
        <f t="shared" si="7"/>
        <v>4560</v>
      </c>
      <c r="H113" s="155">
        <v>2088</v>
      </c>
      <c r="I113" s="65" t="s">
        <v>55</v>
      </c>
      <c r="J113" s="157">
        <f t="shared" si="9"/>
        <v>313.2</v>
      </c>
      <c r="K113" s="154">
        <f t="shared" si="8"/>
        <v>4873.2</v>
      </c>
    </row>
    <row r="114" s="137" customFormat="1" ht="42" customHeight="1" spans="1:11">
      <c r="A114" s="149">
        <v>111</v>
      </c>
      <c r="B114" s="147" t="s">
        <v>231</v>
      </c>
      <c r="C114" s="147" t="s">
        <v>232</v>
      </c>
      <c r="D114" s="148" t="s">
        <v>15</v>
      </c>
      <c r="E114" s="65">
        <v>0.01197</v>
      </c>
      <c r="F114" s="65" t="s">
        <v>54</v>
      </c>
      <c r="G114" s="154">
        <f t="shared" si="7"/>
        <v>11970</v>
      </c>
      <c r="H114" s="155">
        <v>4234.87</v>
      </c>
      <c r="I114" s="65" t="s">
        <v>55</v>
      </c>
      <c r="J114" s="156">
        <f>ROUND(H114*0.15,2)</f>
        <v>635.23</v>
      </c>
      <c r="K114" s="154">
        <f t="shared" si="8"/>
        <v>12605.23</v>
      </c>
    </row>
    <row r="115" s="137" customFormat="1" ht="42" customHeight="1" spans="1:11">
      <c r="A115" s="149">
        <v>112</v>
      </c>
      <c r="B115" s="147" t="s">
        <v>233</v>
      </c>
      <c r="C115" s="147" t="s">
        <v>234</v>
      </c>
      <c r="D115" s="148" t="s">
        <v>15</v>
      </c>
      <c r="E115" s="65">
        <v>0.01624</v>
      </c>
      <c r="F115" s="65" t="s">
        <v>54</v>
      </c>
      <c r="G115" s="154">
        <f t="shared" si="7"/>
        <v>16240</v>
      </c>
      <c r="H115" s="155">
        <v>3507</v>
      </c>
      <c r="I115" s="65" t="s">
        <v>55</v>
      </c>
      <c r="J115" s="157">
        <f t="shared" si="9"/>
        <v>526.05</v>
      </c>
      <c r="K115" s="154">
        <f t="shared" si="8"/>
        <v>16766.05</v>
      </c>
    </row>
    <row r="116" s="137" customFormat="1" ht="42" customHeight="1" spans="1:11">
      <c r="A116" s="149">
        <v>113</v>
      </c>
      <c r="B116" s="147" t="s">
        <v>235</v>
      </c>
      <c r="C116" s="147" t="s">
        <v>236</v>
      </c>
      <c r="D116" s="148" t="s">
        <v>15</v>
      </c>
      <c r="E116" s="65">
        <v>0.015675</v>
      </c>
      <c r="F116" s="65" t="s">
        <v>54</v>
      </c>
      <c r="G116" s="154">
        <f t="shared" si="7"/>
        <v>15675</v>
      </c>
      <c r="H116" s="155">
        <v>5187.06</v>
      </c>
      <c r="I116" s="65" t="s">
        <v>55</v>
      </c>
      <c r="J116" s="156">
        <f t="shared" ref="J116:J117" si="15">ROUND(H116*0.15,2)</f>
        <v>778.06</v>
      </c>
      <c r="K116" s="154">
        <f t="shared" si="8"/>
        <v>16453.06</v>
      </c>
    </row>
    <row r="117" s="137" customFormat="1" ht="42" customHeight="1" spans="1:11">
      <c r="A117" s="149">
        <v>114</v>
      </c>
      <c r="B117" s="147" t="s">
        <v>237</v>
      </c>
      <c r="C117" s="147" t="s">
        <v>238</v>
      </c>
      <c r="D117" s="148" t="s">
        <v>15</v>
      </c>
      <c r="E117" s="65">
        <v>0.01539</v>
      </c>
      <c r="F117" s="65" t="s">
        <v>54</v>
      </c>
      <c r="G117" s="154">
        <f t="shared" si="7"/>
        <v>15390</v>
      </c>
      <c r="H117" s="155">
        <v>4982.1</v>
      </c>
      <c r="I117" s="65" t="s">
        <v>55</v>
      </c>
      <c r="J117" s="156">
        <f t="shared" si="15"/>
        <v>747.32</v>
      </c>
      <c r="K117" s="154">
        <f t="shared" si="8"/>
        <v>16137.32</v>
      </c>
    </row>
    <row r="118" s="137" customFormat="1" ht="42" customHeight="1" spans="1:11">
      <c r="A118" s="149">
        <v>115</v>
      </c>
      <c r="B118" s="147" t="s">
        <v>239</v>
      </c>
      <c r="C118" s="147" t="s">
        <v>240</v>
      </c>
      <c r="D118" s="148" t="s">
        <v>15</v>
      </c>
      <c r="E118" s="65">
        <v>0.0057</v>
      </c>
      <c r="F118" s="65" t="s">
        <v>54</v>
      </c>
      <c r="G118" s="154">
        <f t="shared" si="7"/>
        <v>5700</v>
      </c>
      <c r="H118" s="155">
        <v>2132</v>
      </c>
      <c r="I118" s="65" t="s">
        <v>55</v>
      </c>
      <c r="J118" s="157">
        <f t="shared" si="9"/>
        <v>319.8</v>
      </c>
      <c r="K118" s="154">
        <f t="shared" si="8"/>
        <v>6019.8</v>
      </c>
    </row>
    <row r="119" s="137" customFormat="1" ht="42" customHeight="1" spans="1:11">
      <c r="A119" s="149">
        <v>116</v>
      </c>
      <c r="B119" s="147" t="s">
        <v>241</v>
      </c>
      <c r="C119" s="147" t="s">
        <v>242</v>
      </c>
      <c r="D119" s="148" t="s">
        <v>15</v>
      </c>
      <c r="E119" s="65">
        <v>0.005985</v>
      </c>
      <c r="F119" s="65" t="s">
        <v>54</v>
      </c>
      <c r="G119" s="154">
        <f t="shared" si="7"/>
        <v>5985</v>
      </c>
      <c r="H119" s="155">
        <v>2273.54</v>
      </c>
      <c r="I119" s="65" t="s">
        <v>55</v>
      </c>
      <c r="J119" s="156">
        <f>ROUND(H119*0.15,2)</f>
        <v>341.03</v>
      </c>
      <c r="K119" s="154">
        <f t="shared" si="8"/>
        <v>6326.03</v>
      </c>
    </row>
    <row r="120" s="137" customFormat="1" ht="42" customHeight="1" spans="1:11">
      <c r="A120" s="149">
        <v>117</v>
      </c>
      <c r="B120" s="147" t="s">
        <v>243</v>
      </c>
      <c r="C120" s="147" t="s">
        <v>244</v>
      </c>
      <c r="D120" s="148" t="s">
        <v>15</v>
      </c>
      <c r="E120" s="65">
        <v>0.01995</v>
      </c>
      <c r="F120" s="65" t="s">
        <v>54</v>
      </c>
      <c r="G120" s="154">
        <f t="shared" si="7"/>
        <v>19950</v>
      </c>
      <c r="H120" s="155">
        <v>7331.8</v>
      </c>
      <c r="I120" s="65" t="s">
        <v>55</v>
      </c>
      <c r="J120" s="157">
        <f t="shared" si="9"/>
        <v>1099.77</v>
      </c>
      <c r="K120" s="154">
        <f t="shared" si="8"/>
        <v>21049.77</v>
      </c>
    </row>
    <row r="121" s="137" customFormat="1" ht="42" customHeight="1" spans="1:11">
      <c r="A121" s="149">
        <v>118</v>
      </c>
      <c r="B121" s="147" t="s">
        <v>245</v>
      </c>
      <c r="C121" s="147" t="s">
        <v>246</v>
      </c>
      <c r="D121" s="148" t="s">
        <v>15</v>
      </c>
      <c r="E121" s="65">
        <v>0.0114</v>
      </c>
      <c r="F121" s="65" t="s">
        <v>54</v>
      </c>
      <c r="G121" s="154">
        <f>IF(E121*1000000&gt;20000,20000,E121*1000000)</f>
        <v>11400</v>
      </c>
      <c r="H121" s="155">
        <v>0</v>
      </c>
      <c r="I121" s="65" t="s">
        <v>55</v>
      </c>
      <c r="J121" s="157">
        <f t="shared" si="9"/>
        <v>0</v>
      </c>
      <c r="K121" s="154">
        <f t="shared" si="8"/>
        <v>11400</v>
      </c>
    </row>
    <row r="122" s="137" customFormat="1" ht="42" customHeight="1" spans="1:11">
      <c r="A122" s="149">
        <v>119</v>
      </c>
      <c r="B122" s="147" t="s">
        <v>247</v>
      </c>
      <c r="C122" s="147" t="s">
        <v>248</v>
      </c>
      <c r="D122" s="148" t="s">
        <v>15</v>
      </c>
      <c r="E122" s="65">
        <v>0.00684</v>
      </c>
      <c r="F122" s="65" t="s">
        <v>54</v>
      </c>
      <c r="G122" s="154">
        <f t="shared" si="7"/>
        <v>6840</v>
      </c>
      <c r="H122" s="155">
        <v>2378.79</v>
      </c>
      <c r="I122" s="65" t="s">
        <v>55</v>
      </c>
      <c r="J122" s="156">
        <f t="shared" ref="J122:J123" si="16">ROUND(H122*0.15,2)</f>
        <v>356.82</v>
      </c>
      <c r="K122" s="154">
        <f t="shared" si="8"/>
        <v>7196.82</v>
      </c>
    </row>
    <row r="123" s="137" customFormat="1" ht="42" customHeight="1" spans="1:11">
      <c r="A123" s="149">
        <v>120</v>
      </c>
      <c r="B123" s="147" t="s">
        <v>249</v>
      </c>
      <c r="C123" s="147" t="s">
        <v>250</v>
      </c>
      <c r="D123" s="148" t="s">
        <v>15</v>
      </c>
      <c r="E123" s="65">
        <v>0.01015</v>
      </c>
      <c r="F123" s="65" t="s">
        <v>54</v>
      </c>
      <c r="G123" s="154">
        <f t="shared" si="7"/>
        <v>10150</v>
      </c>
      <c r="H123" s="155">
        <v>1718.5</v>
      </c>
      <c r="I123" s="65" t="s">
        <v>55</v>
      </c>
      <c r="J123" s="156">
        <f t="shared" si="16"/>
        <v>257.78</v>
      </c>
      <c r="K123" s="154">
        <f t="shared" si="8"/>
        <v>10407.78</v>
      </c>
    </row>
    <row r="124" s="137" customFormat="1" ht="42" customHeight="1" spans="1:11">
      <c r="A124" s="149">
        <v>121</v>
      </c>
      <c r="B124" s="147" t="s">
        <v>251</v>
      </c>
      <c r="C124" s="147" t="s">
        <v>252</v>
      </c>
      <c r="D124" s="148" t="s">
        <v>15</v>
      </c>
      <c r="E124" s="65">
        <v>0.01044</v>
      </c>
      <c r="F124" s="65" t="s">
        <v>54</v>
      </c>
      <c r="G124" s="154">
        <f>IF(E124*1000000&gt;20000,20000,E124*1000000)</f>
        <v>10440</v>
      </c>
      <c r="H124" s="155">
        <v>0</v>
      </c>
      <c r="I124" s="65" t="s">
        <v>55</v>
      </c>
      <c r="J124" s="157">
        <f t="shared" si="9"/>
        <v>0</v>
      </c>
      <c r="K124" s="154">
        <f t="shared" si="8"/>
        <v>10440</v>
      </c>
    </row>
    <row r="125" s="137" customFormat="1" ht="42" customHeight="1" spans="1:11">
      <c r="A125" s="149">
        <v>122</v>
      </c>
      <c r="B125" s="147" t="s">
        <v>253</v>
      </c>
      <c r="C125" s="147" t="s">
        <v>254</v>
      </c>
      <c r="D125" s="148" t="s">
        <v>15</v>
      </c>
      <c r="E125" s="65">
        <v>0.01392</v>
      </c>
      <c r="F125" s="65" t="s">
        <v>54</v>
      </c>
      <c r="G125" s="154">
        <f t="shared" si="7"/>
        <v>13920</v>
      </c>
      <c r="H125" s="155">
        <v>2220</v>
      </c>
      <c r="I125" s="65" t="s">
        <v>55</v>
      </c>
      <c r="J125" s="157">
        <f t="shared" si="9"/>
        <v>333</v>
      </c>
      <c r="K125" s="154">
        <f t="shared" si="8"/>
        <v>14253</v>
      </c>
    </row>
    <row r="126" s="137" customFormat="1" ht="42" customHeight="1" spans="1:11">
      <c r="A126" s="149">
        <v>123</v>
      </c>
      <c r="B126" s="147" t="s">
        <v>255</v>
      </c>
      <c r="C126" s="147" t="s">
        <v>256</v>
      </c>
      <c r="D126" s="148" t="s">
        <v>15</v>
      </c>
      <c r="E126" s="65">
        <v>0.00696</v>
      </c>
      <c r="F126" s="65" t="s">
        <v>54</v>
      </c>
      <c r="G126" s="154">
        <f>IF(E126*1000000&gt;20000,20000,E126*1000000)</f>
        <v>6960</v>
      </c>
      <c r="H126" s="155">
        <v>0</v>
      </c>
      <c r="I126" s="65" t="s">
        <v>55</v>
      </c>
      <c r="J126" s="157">
        <f t="shared" si="9"/>
        <v>0</v>
      </c>
      <c r="K126" s="154">
        <f t="shared" si="8"/>
        <v>6960</v>
      </c>
    </row>
    <row r="127" s="137" customFormat="1" ht="42" customHeight="1" spans="1:11">
      <c r="A127" s="149">
        <v>124</v>
      </c>
      <c r="B127" s="147" t="s">
        <v>257</v>
      </c>
      <c r="C127" s="147" t="s">
        <v>258</v>
      </c>
      <c r="D127" s="148" t="s">
        <v>15</v>
      </c>
      <c r="E127" s="65">
        <v>0.00638</v>
      </c>
      <c r="F127" s="65" t="s">
        <v>54</v>
      </c>
      <c r="G127" s="154">
        <f t="shared" si="7"/>
        <v>6380</v>
      </c>
      <c r="H127" s="155">
        <v>393</v>
      </c>
      <c r="I127" s="65" t="s">
        <v>55</v>
      </c>
      <c r="J127" s="157">
        <f t="shared" si="9"/>
        <v>58.95</v>
      </c>
      <c r="K127" s="154">
        <f t="shared" si="8"/>
        <v>6438.95</v>
      </c>
    </row>
    <row r="128" s="137" customFormat="1" ht="42" customHeight="1" spans="1:11">
      <c r="A128" s="149">
        <v>125</v>
      </c>
      <c r="B128" s="147" t="s">
        <v>259</v>
      </c>
      <c r="C128" s="147" t="s">
        <v>260</v>
      </c>
      <c r="D128" s="148" t="s">
        <v>15</v>
      </c>
      <c r="E128" s="65">
        <v>0.0114</v>
      </c>
      <c r="F128" s="65" t="s">
        <v>54</v>
      </c>
      <c r="G128" s="154">
        <f t="shared" si="7"/>
        <v>11400</v>
      </c>
      <c r="H128" s="155">
        <v>1797</v>
      </c>
      <c r="I128" s="65" t="s">
        <v>55</v>
      </c>
      <c r="J128" s="157">
        <f t="shared" si="9"/>
        <v>269.55</v>
      </c>
      <c r="K128" s="154">
        <f t="shared" si="8"/>
        <v>11669.55</v>
      </c>
    </row>
    <row r="129" s="137" customFormat="1" ht="42" customHeight="1" spans="1:11">
      <c r="A129" s="149">
        <v>126</v>
      </c>
      <c r="B129" s="147" t="s">
        <v>261</v>
      </c>
      <c r="C129" s="147" t="s">
        <v>262</v>
      </c>
      <c r="D129" s="148" t="s">
        <v>15</v>
      </c>
      <c r="E129" s="65">
        <v>0.00522</v>
      </c>
      <c r="F129" s="65" t="s">
        <v>54</v>
      </c>
      <c r="G129" s="154">
        <f>IF(E129*1000000&gt;20000,20000,E129*1000000)</f>
        <v>5220</v>
      </c>
      <c r="H129" s="155">
        <v>0</v>
      </c>
      <c r="I129" s="65" t="s">
        <v>55</v>
      </c>
      <c r="J129" s="157">
        <f t="shared" si="9"/>
        <v>0</v>
      </c>
      <c r="K129" s="154">
        <f t="shared" si="8"/>
        <v>5220</v>
      </c>
    </row>
    <row r="130" s="137" customFormat="1" ht="42" customHeight="1" spans="1:11">
      <c r="A130" s="149">
        <v>127</v>
      </c>
      <c r="B130" s="147" t="s">
        <v>263</v>
      </c>
      <c r="C130" s="147" t="s">
        <v>264</v>
      </c>
      <c r="D130" s="148" t="s">
        <v>15</v>
      </c>
      <c r="E130" s="65">
        <v>0.01015</v>
      </c>
      <c r="F130" s="65" t="s">
        <v>54</v>
      </c>
      <c r="G130" s="154">
        <f t="shared" si="7"/>
        <v>10150</v>
      </c>
      <c r="H130" s="155">
        <v>1190.25</v>
      </c>
      <c r="I130" s="65" t="s">
        <v>55</v>
      </c>
      <c r="J130" s="156">
        <f>ROUND(H130*0.15,2)</f>
        <v>178.54</v>
      </c>
      <c r="K130" s="154">
        <f t="shared" si="8"/>
        <v>10328.54</v>
      </c>
    </row>
    <row r="131" s="137" customFormat="1" ht="42" customHeight="1" spans="1:11">
      <c r="A131" s="149">
        <v>128</v>
      </c>
      <c r="B131" s="147" t="s">
        <v>265</v>
      </c>
      <c r="C131" s="147" t="s">
        <v>266</v>
      </c>
      <c r="D131" s="148" t="s">
        <v>15</v>
      </c>
      <c r="E131" s="65">
        <v>0.01566</v>
      </c>
      <c r="F131" s="65" t="s">
        <v>54</v>
      </c>
      <c r="G131" s="154">
        <f t="shared" si="7"/>
        <v>15660</v>
      </c>
      <c r="H131" s="155">
        <v>1792</v>
      </c>
      <c r="I131" s="65" t="s">
        <v>55</v>
      </c>
      <c r="J131" s="157">
        <f t="shared" si="9"/>
        <v>268.8</v>
      </c>
      <c r="K131" s="154">
        <f t="shared" si="8"/>
        <v>15928.8</v>
      </c>
    </row>
    <row r="132" s="137" customFormat="1" ht="42" customHeight="1" spans="1:11">
      <c r="A132" s="149">
        <v>129</v>
      </c>
      <c r="B132" s="147" t="s">
        <v>267</v>
      </c>
      <c r="C132" s="147" t="s">
        <v>268</v>
      </c>
      <c r="D132" s="148" t="s">
        <v>15</v>
      </c>
      <c r="E132" s="65">
        <v>0.01102</v>
      </c>
      <c r="F132" s="65" t="s">
        <v>54</v>
      </c>
      <c r="G132" s="154">
        <f t="shared" ref="G132:G138" si="17">IF(E132*1000000&gt;20000,20000,E132*1000000)</f>
        <v>11020</v>
      </c>
      <c r="H132" s="155">
        <v>0</v>
      </c>
      <c r="I132" s="65" t="s">
        <v>55</v>
      </c>
      <c r="J132" s="157">
        <f t="shared" si="9"/>
        <v>0</v>
      </c>
      <c r="K132" s="154">
        <f t="shared" si="8"/>
        <v>11020</v>
      </c>
    </row>
    <row r="133" s="137" customFormat="1" ht="42" customHeight="1" spans="1:11">
      <c r="A133" s="149">
        <v>130</v>
      </c>
      <c r="B133" s="147" t="s">
        <v>267</v>
      </c>
      <c r="C133" s="147" t="s">
        <v>269</v>
      </c>
      <c r="D133" s="148" t="s">
        <v>15</v>
      </c>
      <c r="E133" s="65">
        <v>0.0116</v>
      </c>
      <c r="F133" s="65" t="s">
        <v>54</v>
      </c>
      <c r="G133" s="154">
        <f t="shared" si="17"/>
        <v>11600</v>
      </c>
      <c r="H133" s="155">
        <v>0</v>
      </c>
      <c r="I133" s="65" t="s">
        <v>55</v>
      </c>
      <c r="J133" s="157">
        <f t="shared" ref="J133:J196" si="18">H133*0.15</f>
        <v>0</v>
      </c>
      <c r="K133" s="154">
        <f t="shared" ref="K133:K196" si="19">G133+J133</f>
        <v>11600</v>
      </c>
    </row>
    <row r="134" s="137" customFormat="1" ht="42" customHeight="1" spans="1:11">
      <c r="A134" s="149">
        <v>131</v>
      </c>
      <c r="B134" s="147" t="s">
        <v>270</v>
      </c>
      <c r="C134" s="147" t="s">
        <v>271</v>
      </c>
      <c r="D134" s="148" t="s">
        <v>15</v>
      </c>
      <c r="E134" s="65">
        <v>0.01767</v>
      </c>
      <c r="F134" s="65" t="s">
        <v>54</v>
      </c>
      <c r="G134" s="154">
        <f t="shared" si="17"/>
        <v>17670</v>
      </c>
      <c r="H134" s="155">
        <v>0</v>
      </c>
      <c r="I134" s="65" t="s">
        <v>55</v>
      </c>
      <c r="J134" s="157">
        <f t="shared" si="18"/>
        <v>0</v>
      </c>
      <c r="K134" s="154">
        <f t="shared" si="19"/>
        <v>17670</v>
      </c>
    </row>
    <row r="135" s="137" customFormat="1" ht="42" customHeight="1" spans="1:11">
      <c r="A135" s="149">
        <v>132</v>
      </c>
      <c r="B135" s="147" t="s">
        <v>272</v>
      </c>
      <c r="C135" s="147" t="s">
        <v>273</v>
      </c>
      <c r="D135" s="148" t="s">
        <v>15</v>
      </c>
      <c r="E135" s="65">
        <v>0.0147</v>
      </c>
      <c r="F135" s="65" t="s">
        <v>54</v>
      </c>
      <c r="G135" s="154">
        <f t="shared" si="17"/>
        <v>14700</v>
      </c>
      <c r="H135" s="155">
        <v>0</v>
      </c>
      <c r="I135" s="65" t="s">
        <v>55</v>
      </c>
      <c r="J135" s="157">
        <f t="shared" si="18"/>
        <v>0</v>
      </c>
      <c r="K135" s="154">
        <f t="shared" si="19"/>
        <v>14700</v>
      </c>
    </row>
    <row r="136" s="137" customFormat="1" ht="42" customHeight="1" spans="1:11">
      <c r="A136" s="149">
        <v>133</v>
      </c>
      <c r="B136" s="147" t="s">
        <v>274</v>
      </c>
      <c r="C136" s="147" t="s">
        <v>275</v>
      </c>
      <c r="D136" s="148" t="s">
        <v>15</v>
      </c>
      <c r="E136" s="65">
        <v>0.00696</v>
      </c>
      <c r="F136" s="65" t="s">
        <v>54</v>
      </c>
      <c r="G136" s="154">
        <f t="shared" si="17"/>
        <v>6960</v>
      </c>
      <c r="H136" s="155">
        <v>0</v>
      </c>
      <c r="I136" s="65" t="s">
        <v>55</v>
      </c>
      <c r="J136" s="157">
        <f t="shared" si="18"/>
        <v>0</v>
      </c>
      <c r="K136" s="154">
        <f t="shared" si="19"/>
        <v>6960</v>
      </c>
    </row>
    <row r="137" s="137" customFormat="1" ht="42" customHeight="1" spans="1:11">
      <c r="A137" s="149">
        <v>134</v>
      </c>
      <c r="B137" s="147" t="s">
        <v>276</v>
      </c>
      <c r="C137" s="147" t="s">
        <v>277</v>
      </c>
      <c r="D137" s="148" t="s">
        <v>15</v>
      </c>
      <c r="E137" s="65">
        <v>0.007695</v>
      </c>
      <c r="F137" s="65" t="s">
        <v>54</v>
      </c>
      <c r="G137" s="154">
        <f t="shared" si="17"/>
        <v>7695</v>
      </c>
      <c r="H137" s="155">
        <v>0</v>
      </c>
      <c r="I137" s="65" t="s">
        <v>55</v>
      </c>
      <c r="J137" s="157">
        <f t="shared" si="18"/>
        <v>0</v>
      </c>
      <c r="K137" s="154">
        <f t="shared" si="19"/>
        <v>7695</v>
      </c>
    </row>
    <row r="138" s="137" customFormat="1" ht="42" customHeight="1" spans="1:11">
      <c r="A138" s="149">
        <v>135</v>
      </c>
      <c r="B138" s="147" t="s">
        <v>278</v>
      </c>
      <c r="C138" s="147" t="s">
        <v>279</v>
      </c>
      <c r="D138" s="148" t="s">
        <v>15</v>
      </c>
      <c r="E138" s="65">
        <v>0.021</v>
      </c>
      <c r="F138" s="65" t="s">
        <v>54</v>
      </c>
      <c r="G138" s="154">
        <f t="shared" si="17"/>
        <v>20000</v>
      </c>
      <c r="H138" s="155">
        <v>0</v>
      </c>
      <c r="I138" s="65" t="s">
        <v>55</v>
      </c>
      <c r="J138" s="157">
        <f t="shared" si="18"/>
        <v>0</v>
      </c>
      <c r="K138" s="154">
        <f t="shared" si="19"/>
        <v>20000</v>
      </c>
    </row>
    <row r="139" s="137" customFormat="1" ht="42" customHeight="1" spans="1:11">
      <c r="A139" s="149">
        <v>136</v>
      </c>
      <c r="B139" s="147" t="s">
        <v>280</v>
      </c>
      <c r="C139" s="147" t="s">
        <v>281</v>
      </c>
      <c r="D139" s="148" t="s">
        <v>15</v>
      </c>
      <c r="E139" s="65">
        <v>0.00318</v>
      </c>
      <c r="F139" s="65" t="s">
        <v>54</v>
      </c>
      <c r="G139" s="154">
        <f t="shared" ref="G139:G196" si="20">E139*1000000</f>
        <v>3180</v>
      </c>
      <c r="H139" s="155">
        <v>3516</v>
      </c>
      <c r="I139" s="65" t="s">
        <v>55</v>
      </c>
      <c r="J139" s="157">
        <f t="shared" si="18"/>
        <v>527.4</v>
      </c>
      <c r="K139" s="154">
        <f t="shared" si="19"/>
        <v>3707.4</v>
      </c>
    </row>
    <row r="140" s="137" customFormat="1" ht="42" customHeight="1" spans="1:11">
      <c r="A140" s="149">
        <v>137</v>
      </c>
      <c r="B140" s="147" t="s">
        <v>282</v>
      </c>
      <c r="C140" s="158" t="s">
        <v>283</v>
      </c>
      <c r="D140" s="148" t="s">
        <v>15</v>
      </c>
      <c r="E140" s="65">
        <v>0.00848</v>
      </c>
      <c r="F140" s="65" t="s">
        <v>54</v>
      </c>
      <c r="G140" s="154">
        <f t="shared" si="20"/>
        <v>8480</v>
      </c>
      <c r="H140" s="155">
        <v>8652</v>
      </c>
      <c r="I140" s="65" t="s">
        <v>55</v>
      </c>
      <c r="J140" s="157">
        <f t="shared" si="18"/>
        <v>1297.8</v>
      </c>
      <c r="K140" s="154">
        <f t="shared" si="19"/>
        <v>9777.8</v>
      </c>
    </row>
    <row r="141" s="137" customFormat="1" ht="42" customHeight="1" spans="1:11">
      <c r="A141" s="149">
        <v>138</v>
      </c>
      <c r="B141" s="147" t="s">
        <v>284</v>
      </c>
      <c r="C141" s="147" t="s">
        <v>285</v>
      </c>
      <c r="D141" s="148" t="s">
        <v>15</v>
      </c>
      <c r="E141" s="65">
        <v>0.014045</v>
      </c>
      <c r="F141" s="65" t="s">
        <v>54</v>
      </c>
      <c r="G141" s="154">
        <f t="shared" si="20"/>
        <v>14045</v>
      </c>
      <c r="H141" s="155">
        <v>15031</v>
      </c>
      <c r="I141" s="65" t="s">
        <v>55</v>
      </c>
      <c r="J141" s="157">
        <f t="shared" si="18"/>
        <v>2254.65</v>
      </c>
      <c r="K141" s="154">
        <f t="shared" si="19"/>
        <v>16299.65</v>
      </c>
    </row>
    <row r="142" s="137" customFormat="1" ht="42" customHeight="1" spans="1:11">
      <c r="A142" s="149">
        <v>139</v>
      </c>
      <c r="B142" s="147" t="s">
        <v>286</v>
      </c>
      <c r="C142" s="147" t="s">
        <v>287</v>
      </c>
      <c r="D142" s="148" t="s">
        <v>15</v>
      </c>
      <c r="E142" s="65">
        <v>0.00318</v>
      </c>
      <c r="F142" s="65" t="s">
        <v>54</v>
      </c>
      <c r="G142" s="154">
        <f t="shared" si="20"/>
        <v>3180</v>
      </c>
      <c r="H142" s="155">
        <v>3036.93</v>
      </c>
      <c r="I142" s="65" t="s">
        <v>55</v>
      </c>
      <c r="J142" s="156">
        <f>ROUND(H142*0.15,2)</f>
        <v>455.54</v>
      </c>
      <c r="K142" s="154">
        <f t="shared" si="19"/>
        <v>3635.54</v>
      </c>
    </row>
    <row r="143" s="137" customFormat="1" ht="42" customHeight="1" spans="1:11">
      <c r="A143" s="149">
        <v>140</v>
      </c>
      <c r="B143" s="147" t="s">
        <v>288</v>
      </c>
      <c r="C143" s="147" t="s">
        <v>289</v>
      </c>
      <c r="D143" s="148" t="s">
        <v>15</v>
      </c>
      <c r="E143" s="65">
        <v>0.005565</v>
      </c>
      <c r="F143" s="65" t="s">
        <v>54</v>
      </c>
      <c r="G143" s="154">
        <f t="shared" si="20"/>
        <v>5565</v>
      </c>
      <c r="H143" s="155">
        <v>4884</v>
      </c>
      <c r="I143" s="65" t="s">
        <v>55</v>
      </c>
      <c r="J143" s="157">
        <f t="shared" si="18"/>
        <v>732.6</v>
      </c>
      <c r="K143" s="154">
        <f t="shared" si="19"/>
        <v>6297.6</v>
      </c>
    </row>
    <row r="144" s="137" customFormat="1" ht="42" customHeight="1" spans="1:11">
      <c r="A144" s="149">
        <v>141</v>
      </c>
      <c r="B144" s="147" t="s">
        <v>290</v>
      </c>
      <c r="C144" s="147" t="s">
        <v>291</v>
      </c>
      <c r="D144" s="148" t="s">
        <v>15</v>
      </c>
      <c r="E144" s="65">
        <v>0.00848</v>
      </c>
      <c r="F144" s="65" t="s">
        <v>54</v>
      </c>
      <c r="G144" s="154">
        <f t="shared" si="20"/>
        <v>8480</v>
      </c>
      <c r="H144" s="155">
        <v>7558</v>
      </c>
      <c r="I144" s="65" t="s">
        <v>55</v>
      </c>
      <c r="J144" s="157">
        <f t="shared" si="18"/>
        <v>1133.7</v>
      </c>
      <c r="K144" s="154">
        <f t="shared" si="19"/>
        <v>9613.7</v>
      </c>
    </row>
    <row r="145" s="137" customFormat="1" ht="42" customHeight="1" spans="1:11">
      <c r="A145" s="149">
        <v>142</v>
      </c>
      <c r="B145" s="147" t="s">
        <v>292</v>
      </c>
      <c r="C145" s="147" t="s">
        <v>293</v>
      </c>
      <c r="D145" s="148" t="s">
        <v>15</v>
      </c>
      <c r="E145" s="65">
        <v>0.01431</v>
      </c>
      <c r="F145" s="65" t="s">
        <v>54</v>
      </c>
      <c r="G145" s="154">
        <f t="shared" si="20"/>
        <v>14310</v>
      </c>
      <c r="H145" s="155">
        <v>11869</v>
      </c>
      <c r="I145" s="65" t="s">
        <v>55</v>
      </c>
      <c r="J145" s="157">
        <f t="shared" si="18"/>
        <v>1780.35</v>
      </c>
      <c r="K145" s="154">
        <f t="shared" si="19"/>
        <v>16090.35</v>
      </c>
    </row>
    <row r="146" s="137" customFormat="1" ht="42" customHeight="1" spans="1:11">
      <c r="A146" s="149">
        <v>143</v>
      </c>
      <c r="B146" s="147" t="s">
        <v>294</v>
      </c>
      <c r="C146" s="147" t="s">
        <v>295</v>
      </c>
      <c r="D146" s="148" t="s">
        <v>15</v>
      </c>
      <c r="E146" s="65">
        <v>0.00318</v>
      </c>
      <c r="F146" s="65" t="s">
        <v>54</v>
      </c>
      <c r="G146" s="154">
        <f t="shared" si="20"/>
        <v>3180</v>
      </c>
      <c r="H146" s="155">
        <v>1932</v>
      </c>
      <c r="I146" s="65" t="s">
        <v>55</v>
      </c>
      <c r="J146" s="157">
        <f t="shared" si="18"/>
        <v>289.8</v>
      </c>
      <c r="K146" s="154">
        <f t="shared" si="19"/>
        <v>3469.8</v>
      </c>
    </row>
    <row r="147" s="137" customFormat="1" ht="42" customHeight="1" spans="1:11">
      <c r="A147" s="149">
        <v>144</v>
      </c>
      <c r="B147" s="147" t="s">
        <v>296</v>
      </c>
      <c r="C147" s="147" t="s">
        <v>297</v>
      </c>
      <c r="D147" s="148" t="s">
        <v>15</v>
      </c>
      <c r="E147" s="65">
        <v>0.00848</v>
      </c>
      <c r="F147" s="65" t="s">
        <v>54</v>
      </c>
      <c r="G147" s="154">
        <f t="shared" si="20"/>
        <v>8480</v>
      </c>
      <c r="H147" s="155">
        <v>7133</v>
      </c>
      <c r="I147" s="65" t="s">
        <v>55</v>
      </c>
      <c r="J147" s="157">
        <f t="shared" si="18"/>
        <v>1069.95</v>
      </c>
      <c r="K147" s="154">
        <f t="shared" si="19"/>
        <v>9549.95</v>
      </c>
    </row>
    <row r="148" s="137" customFormat="1" ht="42" customHeight="1" spans="1:11">
      <c r="A148" s="149">
        <v>145</v>
      </c>
      <c r="B148" s="147" t="s">
        <v>298</v>
      </c>
      <c r="C148" s="147" t="s">
        <v>299</v>
      </c>
      <c r="D148" s="148" t="s">
        <v>15</v>
      </c>
      <c r="E148" s="65">
        <v>0.010335</v>
      </c>
      <c r="F148" s="65" t="s">
        <v>54</v>
      </c>
      <c r="G148" s="154">
        <f t="shared" si="20"/>
        <v>10335</v>
      </c>
      <c r="H148" s="155">
        <v>7299</v>
      </c>
      <c r="I148" s="65" t="s">
        <v>55</v>
      </c>
      <c r="J148" s="157">
        <f t="shared" si="18"/>
        <v>1094.85</v>
      </c>
      <c r="K148" s="154">
        <f t="shared" si="19"/>
        <v>11429.85</v>
      </c>
    </row>
    <row r="149" s="137" customFormat="1" ht="42" customHeight="1" spans="1:11">
      <c r="A149" s="149">
        <v>146</v>
      </c>
      <c r="B149" s="147" t="s">
        <v>300</v>
      </c>
      <c r="C149" s="147" t="s">
        <v>301</v>
      </c>
      <c r="D149" s="148" t="s">
        <v>15</v>
      </c>
      <c r="E149" s="65">
        <v>0.00954</v>
      </c>
      <c r="F149" s="65" t="s">
        <v>54</v>
      </c>
      <c r="G149" s="154">
        <f t="shared" si="20"/>
        <v>9540</v>
      </c>
      <c r="H149" s="155">
        <v>6725</v>
      </c>
      <c r="I149" s="65" t="s">
        <v>55</v>
      </c>
      <c r="J149" s="157">
        <f t="shared" si="18"/>
        <v>1008.75</v>
      </c>
      <c r="K149" s="154">
        <f t="shared" si="19"/>
        <v>10548.75</v>
      </c>
    </row>
    <row r="150" s="137" customFormat="1" ht="42" customHeight="1" spans="1:11">
      <c r="A150" s="149">
        <v>147</v>
      </c>
      <c r="B150" s="147" t="s">
        <v>302</v>
      </c>
      <c r="C150" s="147" t="s">
        <v>303</v>
      </c>
      <c r="D150" s="148" t="s">
        <v>15</v>
      </c>
      <c r="E150" s="65">
        <v>0.013395</v>
      </c>
      <c r="F150" s="65" t="s">
        <v>54</v>
      </c>
      <c r="G150" s="154">
        <f t="shared" si="20"/>
        <v>13395</v>
      </c>
      <c r="H150" s="155">
        <v>9621.61</v>
      </c>
      <c r="I150" s="65" t="s">
        <v>55</v>
      </c>
      <c r="J150" s="156">
        <f>ROUND(H150*0.15,2)</f>
        <v>1443.24</v>
      </c>
      <c r="K150" s="154">
        <f t="shared" si="19"/>
        <v>14838.24</v>
      </c>
    </row>
    <row r="151" s="137" customFormat="1" ht="42" customHeight="1" spans="1:11">
      <c r="A151" s="149">
        <v>148</v>
      </c>
      <c r="B151" s="147" t="s">
        <v>304</v>
      </c>
      <c r="C151" s="147" t="s">
        <v>305</v>
      </c>
      <c r="D151" s="148" t="s">
        <v>15</v>
      </c>
      <c r="E151" s="65">
        <v>0.00848</v>
      </c>
      <c r="F151" s="65" t="s">
        <v>54</v>
      </c>
      <c r="G151" s="154">
        <f t="shared" si="20"/>
        <v>8480</v>
      </c>
      <c r="H151" s="155">
        <v>4715</v>
      </c>
      <c r="I151" s="65" t="s">
        <v>55</v>
      </c>
      <c r="J151" s="157">
        <f t="shared" si="18"/>
        <v>707.25</v>
      </c>
      <c r="K151" s="154">
        <f t="shared" si="19"/>
        <v>9187.25</v>
      </c>
    </row>
    <row r="152" s="137" customFormat="1" ht="42" customHeight="1" spans="1:11">
      <c r="A152" s="149">
        <v>149</v>
      </c>
      <c r="B152" s="147" t="s">
        <v>306</v>
      </c>
      <c r="C152" s="147" t="s">
        <v>307</v>
      </c>
      <c r="D152" s="148" t="s">
        <v>15</v>
      </c>
      <c r="E152" s="65">
        <v>0.01484</v>
      </c>
      <c r="F152" s="65" t="s">
        <v>54</v>
      </c>
      <c r="G152" s="154">
        <f t="shared" si="20"/>
        <v>14840</v>
      </c>
      <c r="H152" s="155">
        <v>9186</v>
      </c>
      <c r="I152" s="65" t="s">
        <v>55</v>
      </c>
      <c r="J152" s="157">
        <f t="shared" si="18"/>
        <v>1377.9</v>
      </c>
      <c r="K152" s="154">
        <f t="shared" si="19"/>
        <v>16217.9</v>
      </c>
    </row>
    <row r="153" s="137" customFormat="1" ht="42" customHeight="1" spans="1:11">
      <c r="A153" s="149">
        <v>150</v>
      </c>
      <c r="B153" s="147" t="s">
        <v>308</v>
      </c>
      <c r="C153" s="147" t="s">
        <v>309</v>
      </c>
      <c r="D153" s="148" t="s">
        <v>15</v>
      </c>
      <c r="E153" s="65">
        <v>0.01431</v>
      </c>
      <c r="F153" s="65" t="s">
        <v>54</v>
      </c>
      <c r="G153" s="154">
        <f t="shared" si="20"/>
        <v>14310</v>
      </c>
      <c r="H153" s="155">
        <v>8769</v>
      </c>
      <c r="I153" s="65" t="s">
        <v>55</v>
      </c>
      <c r="J153" s="157">
        <f t="shared" si="18"/>
        <v>1315.35</v>
      </c>
      <c r="K153" s="154">
        <f t="shared" si="19"/>
        <v>15625.35</v>
      </c>
    </row>
    <row r="154" s="137" customFormat="1" ht="42" customHeight="1" spans="1:11">
      <c r="A154" s="149">
        <v>151</v>
      </c>
      <c r="B154" s="147" t="s">
        <v>310</v>
      </c>
      <c r="C154" s="147" t="s">
        <v>311</v>
      </c>
      <c r="D154" s="148" t="s">
        <v>15</v>
      </c>
      <c r="E154" s="65">
        <v>0.01254</v>
      </c>
      <c r="F154" s="65" t="s">
        <v>54</v>
      </c>
      <c r="G154" s="154">
        <f t="shared" si="20"/>
        <v>12540</v>
      </c>
      <c r="H154" s="155">
        <v>5693</v>
      </c>
      <c r="I154" s="65" t="s">
        <v>55</v>
      </c>
      <c r="J154" s="157">
        <f t="shared" si="18"/>
        <v>853.95</v>
      </c>
      <c r="K154" s="154">
        <f t="shared" si="19"/>
        <v>13393.95</v>
      </c>
    </row>
    <row r="155" s="137" customFormat="1" ht="42" customHeight="1" spans="1:11">
      <c r="A155" s="149">
        <v>152</v>
      </c>
      <c r="B155" s="147" t="s">
        <v>312</v>
      </c>
      <c r="C155" s="147" t="s">
        <v>313</v>
      </c>
      <c r="D155" s="148" t="s">
        <v>15</v>
      </c>
      <c r="E155" s="65">
        <v>0.00636</v>
      </c>
      <c r="F155" s="65" t="s">
        <v>54</v>
      </c>
      <c r="G155" s="154">
        <f t="shared" si="20"/>
        <v>6360</v>
      </c>
      <c r="H155" s="155">
        <v>3986.41</v>
      </c>
      <c r="I155" s="65" t="s">
        <v>55</v>
      </c>
      <c r="J155" s="156">
        <f>ROUND(H155*0.15,2)</f>
        <v>597.96</v>
      </c>
      <c r="K155" s="154">
        <f t="shared" si="19"/>
        <v>6957.96</v>
      </c>
    </row>
    <row r="156" s="137" customFormat="1" ht="42" customHeight="1" spans="1:11">
      <c r="A156" s="149">
        <v>153</v>
      </c>
      <c r="B156" s="147" t="s">
        <v>314</v>
      </c>
      <c r="C156" s="147" t="s">
        <v>315</v>
      </c>
      <c r="D156" s="148" t="s">
        <v>15</v>
      </c>
      <c r="E156" s="65">
        <v>0.01749</v>
      </c>
      <c r="F156" s="65" t="s">
        <v>54</v>
      </c>
      <c r="G156" s="154">
        <f t="shared" si="20"/>
        <v>17490</v>
      </c>
      <c r="H156" s="155">
        <v>1297</v>
      </c>
      <c r="I156" s="65" t="s">
        <v>55</v>
      </c>
      <c r="J156" s="157">
        <f t="shared" si="18"/>
        <v>194.55</v>
      </c>
      <c r="K156" s="154">
        <f t="shared" si="19"/>
        <v>17684.55</v>
      </c>
    </row>
    <row r="157" s="137" customFormat="1" ht="42" customHeight="1" spans="1:11">
      <c r="A157" s="149">
        <v>154</v>
      </c>
      <c r="B157" s="147" t="s">
        <v>306</v>
      </c>
      <c r="C157" s="147" t="s">
        <v>316</v>
      </c>
      <c r="D157" s="148" t="s">
        <v>15</v>
      </c>
      <c r="E157" s="65">
        <v>0.027</v>
      </c>
      <c r="F157" s="65" t="s">
        <v>54</v>
      </c>
      <c r="G157" s="154">
        <f>IF(E157*1000000&gt;20000,20000,E157*1000000)</f>
        <v>20000</v>
      </c>
      <c r="H157" s="155">
        <v>13692</v>
      </c>
      <c r="I157" s="65" t="s">
        <v>55</v>
      </c>
      <c r="J157" s="157">
        <f t="shared" si="18"/>
        <v>2053.8</v>
      </c>
      <c r="K157" s="154">
        <f t="shared" si="19"/>
        <v>22053.8</v>
      </c>
    </row>
    <row r="158" s="137" customFormat="1" ht="42" customHeight="1" spans="1:11">
      <c r="A158" s="149">
        <v>155</v>
      </c>
      <c r="B158" s="147" t="s">
        <v>317</v>
      </c>
      <c r="C158" s="147" t="s">
        <v>318</v>
      </c>
      <c r="D158" s="148" t="s">
        <v>15</v>
      </c>
      <c r="E158" s="65">
        <v>0.01458</v>
      </c>
      <c r="F158" s="65" t="s">
        <v>54</v>
      </c>
      <c r="G158" s="154">
        <f t="shared" si="20"/>
        <v>14580</v>
      </c>
      <c r="H158" s="155">
        <v>7264</v>
      </c>
      <c r="I158" s="65" t="s">
        <v>55</v>
      </c>
      <c r="J158" s="157">
        <f t="shared" si="18"/>
        <v>1089.6</v>
      </c>
      <c r="K158" s="154">
        <f t="shared" si="19"/>
        <v>15669.6</v>
      </c>
    </row>
    <row r="159" s="137" customFormat="1" ht="42" customHeight="1" spans="1:11">
      <c r="A159" s="149">
        <v>156</v>
      </c>
      <c r="B159" s="147" t="s">
        <v>319</v>
      </c>
      <c r="C159" s="147" t="s">
        <v>320</v>
      </c>
      <c r="D159" s="148" t="s">
        <v>15</v>
      </c>
      <c r="E159" s="65">
        <v>0.0057</v>
      </c>
      <c r="F159" s="65" t="s">
        <v>54</v>
      </c>
      <c r="G159" s="154">
        <f t="shared" si="20"/>
        <v>5700</v>
      </c>
      <c r="H159" s="155">
        <v>2485</v>
      </c>
      <c r="I159" s="65" t="s">
        <v>55</v>
      </c>
      <c r="J159" s="157">
        <f t="shared" si="18"/>
        <v>372.75</v>
      </c>
      <c r="K159" s="154">
        <f t="shared" si="19"/>
        <v>6072.75</v>
      </c>
    </row>
    <row r="160" s="137" customFormat="1" ht="42" customHeight="1" spans="1:11">
      <c r="A160" s="149">
        <v>157</v>
      </c>
      <c r="B160" s="147" t="s">
        <v>321</v>
      </c>
      <c r="C160" s="147" t="s">
        <v>322</v>
      </c>
      <c r="D160" s="148" t="s">
        <v>15</v>
      </c>
      <c r="E160" s="65">
        <v>0.01458</v>
      </c>
      <c r="F160" s="65" t="s">
        <v>54</v>
      </c>
      <c r="G160" s="154">
        <f t="shared" si="20"/>
        <v>14580</v>
      </c>
      <c r="H160" s="155">
        <v>6318</v>
      </c>
      <c r="I160" s="65" t="s">
        <v>55</v>
      </c>
      <c r="J160" s="157">
        <f t="shared" si="18"/>
        <v>947.7</v>
      </c>
      <c r="K160" s="154">
        <f t="shared" si="19"/>
        <v>15527.7</v>
      </c>
    </row>
    <row r="161" s="137" customFormat="1" ht="42" customHeight="1" spans="1:11">
      <c r="A161" s="149">
        <v>158</v>
      </c>
      <c r="B161" s="147" t="s">
        <v>323</v>
      </c>
      <c r="C161" s="147" t="s">
        <v>324</v>
      </c>
      <c r="D161" s="148" t="s">
        <v>15</v>
      </c>
      <c r="E161" s="65">
        <v>0.0114</v>
      </c>
      <c r="F161" s="65" t="s">
        <v>54</v>
      </c>
      <c r="G161" s="154">
        <f t="shared" si="20"/>
        <v>11400</v>
      </c>
      <c r="H161" s="155">
        <v>4523</v>
      </c>
      <c r="I161" s="65" t="s">
        <v>55</v>
      </c>
      <c r="J161" s="157">
        <f t="shared" si="18"/>
        <v>678.45</v>
      </c>
      <c r="K161" s="154">
        <f t="shared" si="19"/>
        <v>12078.45</v>
      </c>
    </row>
    <row r="162" s="137" customFormat="1" ht="42" customHeight="1" spans="1:11">
      <c r="A162" s="149">
        <v>159</v>
      </c>
      <c r="B162" s="147" t="s">
        <v>325</v>
      </c>
      <c r="C162" s="147" t="s">
        <v>326</v>
      </c>
      <c r="D162" s="148" t="s">
        <v>15</v>
      </c>
      <c r="E162" s="65">
        <v>0.01188</v>
      </c>
      <c r="F162" s="65" t="s">
        <v>54</v>
      </c>
      <c r="G162" s="154">
        <f t="shared" si="20"/>
        <v>11880</v>
      </c>
      <c r="H162" s="155">
        <v>4813</v>
      </c>
      <c r="I162" s="65" t="s">
        <v>55</v>
      </c>
      <c r="J162" s="157">
        <f t="shared" si="18"/>
        <v>721.95</v>
      </c>
      <c r="K162" s="154">
        <f t="shared" si="19"/>
        <v>12601.95</v>
      </c>
    </row>
    <row r="163" s="137" customFormat="1" ht="42" customHeight="1" spans="1:11">
      <c r="A163" s="149">
        <v>160</v>
      </c>
      <c r="B163" s="147" t="s">
        <v>327</v>
      </c>
      <c r="C163" s="147" t="s">
        <v>328</v>
      </c>
      <c r="D163" s="148" t="s">
        <v>15</v>
      </c>
      <c r="E163" s="65">
        <v>0.0106</v>
      </c>
      <c r="F163" s="65" t="s">
        <v>54</v>
      </c>
      <c r="G163" s="154">
        <f t="shared" si="20"/>
        <v>10600</v>
      </c>
      <c r="H163" s="155">
        <v>4312</v>
      </c>
      <c r="I163" s="65" t="s">
        <v>55</v>
      </c>
      <c r="J163" s="157">
        <f t="shared" si="18"/>
        <v>646.8</v>
      </c>
      <c r="K163" s="154">
        <f t="shared" si="19"/>
        <v>11246.8</v>
      </c>
    </row>
    <row r="164" s="137" customFormat="1" ht="42" customHeight="1" spans="1:11">
      <c r="A164" s="149">
        <v>161</v>
      </c>
      <c r="B164" s="147" t="s">
        <v>329</v>
      </c>
      <c r="C164" s="147" t="s">
        <v>330</v>
      </c>
      <c r="D164" s="148" t="s">
        <v>15</v>
      </c>
      <c r="E164" s="65">
        <v>0.010335</v>
      </c>
      <c r="F164" s="65" t="s">
        <v>54</v>
      </c>
      <c r="G164" s="154">
        <f t="shared" si="20"/>
        <v>10335</v>
      </c>
      <c r="H164" s="155">
        <v>4157.07</v>
      </c>
      <c r="I164" s="65" t="s">
        <v>55</v>
      </c>
      <c r="J164" s="157">
        <f>ROUND(H164*0.15,2)</f>
        <v>623.56</v>
      </c>
      <c r="K164" s="154">
        <f t="shared" si="19"/>
        <v>10958.56</v>
      </c>
    </row>
    <row r="165" s="137" customFormat="1" ht="42" customHeight="1" spans="1:11">
      <c r="A165" s="149">
        <v>162</v>
      </c>
      <c r="B165" s="147" t="s">
        <v>321</v>
      </c>
      <c r="C165" s="147" t="s">
        <v>331</v>
      </c>
      <c r="D165" s="148" t="s">
        <v>15</v>
      </c>
      <c r="E165" s="65">
        <v>0.0114</v>
      </c>
      <c r="F165" s="65" t="s">
        <v>54</v>
      </c>
      <c r="G165" s="154">
        <f t="shared" si="20"/>
        <v>11400</v>
      </c>
      <c r="H165" s="155">
        <v>4610</v>
      </c>
      <c r="I165" s="65" t="s">
        <v>55</v>
      </c>
      <c r="J165" s="157">
        <f t="shared" si="18"/>
        <v>691.5</v>
      </c>
      <c r="K165" s="154">
        <f t="shared" si="19"/>
        <v>12091.5</v>
      </c>
    </row>
    <row r="166" s="137" customFormat="1" ht="42" customHeight="1" spans="1:11">
      <c r="A166" s="149">
        <v>163</v>
      </c>
      <c r="B166" s="147" t="s">
        <v>332</v>
      </c>
      <c r="C166" s="147" t="s">
        <v>333</v>
      </c>
      <c r="D166" s="148" t="s">
        <v>15</v>
      </c>
      <c r="E166" s="65">
        <v>0.02754</v>
      </c>
      <c r="F166" s="65" t="s">
        <v>54</v>
      </c>
      <c r="G166" s="154">
        <f>IF(E166*1000000&gt;20000,20000,E166*1000000)</f>
        <v>20000</v>
      </c>
      <c r="H166" s="155">
        <v>8505</v>
      </c>
      <c r="I166" s="65" t="s">
        <v>55</v>
      </c>
      <c r="J166" s="157">
        <f t="shared" si="18"/>
        <v>1275.75</v>
      </c>
      <c r="K166" s="154">
        <f t="shared" si="19"/>
        <v>21275.75</v>
      </c>
    </row>
    <row r="167" s="137" customFormat="1" ht="42" customHeight="1" spans="1:11">
      <c r="A167" s="149">
        <v>164</v>
      </c>
      <c r="B167" s="147" t="s">
        <v>334</v>
      </c>
      <c r="C167" s="147" t="s">
        <v>335</v>
      </c>
      <c r="D167" s="148" t="s">
        <v>15</v>
      </c>
      <c r="E167" s="65">
        <v>0.01323</v>
      </c>
      <c r="F167" s="65" t="s">
        <v>54</v>
      </c>
      <c r="G167" s="154">
        <f t="shared" si="20"/>
        <v>13230</v>
      </c>
      <c r="H167" s="155">
        <v>3754</v>
      </c>
      <c r="I167" s="65" t="s">
        <v>55</v>
      </c>
      <c r="J167" s="157">
        <f t="shared" si="18"/>
        <v>563.1</v>
      </c>
      <c r="K167" s="154">
        <f t="shared" si="19"/>
        <v>13793.1</v>
      </c>
    </row>
    <row r="168" s="137" customFormat="1" ht="42" customHeight="1" spans="1:11">
      <c r="A168" s="149">
        <v>165</v>
      </c>
      <c r="B168" s="147" t="s">
        <v>336</v>
      </c>
      <c r="C168" s="147" t="s">
        <v>337</v>
      </c>
      <c r="D168" s="148" t="s">
        <v>15</v>
      </c>
      <c r="E168" s="65">
        <v>0.01323</v>
      </c>
      <c r="F168" s="65" t="s">
        <v>54</v>
      </c>
      <c r="G168" s="154">
        <f t="shared" si="20"/>
        <v>13230</v>
      </c>
      <c r="H168" s="155">
        <v>2063</v>
      </c>
      <c r="I168" s="65" t="s">
        <v>55</v>
      </c>
      <c r="J168" s="157">
        <f t="shared" si="18"/>
        <v>309.45</v>
      </c>
      <c r="K168" s="154">
        <f t="shared" si="19"/>
        <v>13539.45</v>
      </c>
    </row>
    <row r="169" s="137" customFormat="1" ht="42" customHeight="1" spans="1:11">
      <c r="A169" s="149">
        <v>166</v>
      </c>
      <c r="B169" s="147" t="s">
        <v>338</v>
      </c>
      <c r="C169" s="147" t="s">
        <v>339</v>
      </c>
      <c r="D169" s="148" t="s">
        <v>15</v>
      </c>
      <c r="E169" s="65">
        <v>0.01166</v>
      </c>
      <c r="F169" s="65" t="s">
        <v>54</v>
      </c>
      <c r="G169" s="154">
        <f t="shared" si="20"/>
        <v>11660</v>
      </c>
      <c r="H169" s="155">
        <v>1434</v>
      </c>
      <c r="I169" s="65" t="s">
        <v>55</v>
      </c>
      <c r="J169" s="157">
        <f t="shared" si="18"/>
        <v>215.1</v>
      </c>
      <c r="K169" s="154">
        <f t="shared" si="19"/>
        <v>11875.1</v>
      </c>
    </row>
    <row r="170" s="137" customFormat="1" ht="42" customHeight="1" spans="1:11">
      <c r="A170" s="149">
        <v>167</v>
      </c>
      <c r="B170" s="147" t="s">
        <v>340</v>
      </c>
      <c r="C170" s="147" t="s">
        <v>341</v>
      </c>
      <c r="D170" s="148" t="s">
        <v>15</v>
      </c>
      <c r="E170" s="65">
        <v>0.00954</v>
      </c>
      <c r="F170" s="65" t="s">
        <v>54</v>
      </c>
      <c r="G170" s="154">
        <f t="shared" si="20"/>
        <v>9540</v>
      </c>
      <c r="H170" s="155">
        <v>1184</v>
      </c>
      <c r="I170" s="65" t="s">
        <v>55</v>
      </c>
      <c r="J170" s="157">
        <f t="shared" si="18"/>
        <v>177.6</v>
      </c>
      <c r="K170" s="154">
        <f t="shared" si="19"/>
        <v>9717.6</v>
      </c>
    </row>
    <row r="171" s="137" customFormat="1" ht="42" customHeight="1" spans="1:11">
      <c r="A171" s="149">
        <v>168</v>
      </c>
      <c r="B171" s="147" t="s">
        <v>342</v>
      </c>
      <c r="C171" s="147" t="s">
        <v>343</v>
      </c>
      <c r="D171" s="148" t="s">
        <v>15</v>
      </c>
      <c r="E171" s="65">
        <v>0.03363</v>
      </c>
      <c r="F171" s="65" t="s">
        <v>54</v>
      </c>
      <c r="G171" s="154">
        <f>IF(E171*1000000&gt;20000,20000,E171*1000000)</f>
        <v>20000</v>
      </c>
      <c r="H171" s="155">
        <v>3341</v>
      </c>
      <c r="I171" s="65" t="s">
        <v>55</v>
      </c>
      <c r="J171" s="157">
        <f t="shared" si="18"/>
        <v>501.15</v>
      </c>
      <c r="K171" s="154">
        <f t="shared" si="19"/>
        <v>20501.15</v>
      </c>
    </row>
    <row r="172" s="137" customFormat="1" ht="42" customHeight="1" spans="1:11">
      <c r="A172" s="149">
        <v>169</v>
      </c>
      <c r="B172" s="147" t="s">
        <v>344</v>
      </c>
      <c r="C172" s="147" t="s">
        <v>345</v>
      </c>
      <c r="D172" s="148" t="s">
        <v>15</v>
      </c>
      <c r="E172" s="65">
        <v>0.01215</v>
      </c>
      <c r="F172" s="65" t="s">
        <v>54</v>
      </c>
      <c r="G172" s="154">
        <f t="shared" si="20"/>
        <v>12150</v>
      </c>
      <c r="H172" s="155">
        <v>1441.94</v>
      </c>
      <c r="I172" s="65" t="s">
        <v>55</v>
      </c>
      <c r="J172" s="157">
        <f>ROUND(H172*0.15,2)</f>
        <v>216.29</v>
      </c>
      <c r="K172" s="154">
        <f t="shared" si="19"/>
        <v>12366.29</v>
      </c>
    </row>
    <row r="173" s="137" customFormat="1" ht="42" customHeight="1" spans="1:11">
      <c r="A173" s="149">
        <v>170</v>
      </c>
      <c r="B173" s="147" t="s">
        <v>346</v>
      </c>
      <c r="C173" s="147" t="s">
        <v>347</v>
      </c>
      <c r="D173" s="148" t="s">
        <v>15</v>
      </c>
      <c r="E173" s="65">
        <v>0.01995</v>
      </c>
      <c r="F173" s="65" t="s">
        <v>54</v>
      </c>
      <c r="G173" s="154">
        <f t="shared" si="20"/>
        <v>19950</v>
      </c>
      <c r="H173" s="155">
        <v>1371</v>
      </c>
      <c r="I173" s="65" t="s">
        <v>55</v>
      </c>
      <c r="J173" s="157">
        <f t="shared" si="18"/>
        <v>205.65</v>
      </c>
      <c r="K173" s="154">
        <f t="shared" si="19"/>
        <v>20155.65</v>
      </c>
    </row>
    <row r="174" s="137" customFormat="1" ht="42" customHeight="1" spans="1:11">
      <c r="A174" s="149">
        <v>171</v>
      </c>
      <c r="B174" s="147" t="s">
        <v>348</v>
      </c>
      <c r="C174" s="147" t="s">
        <v>349</v>
      </c>
      <c r="D174" s="148" t="s">
        <v>15</v>
      </c>
      <c r="E174" s="65">
        <v>0.01188</v>
      </c>
      <c r="F174" s="65" t="s">
        <v>54</v>
      </c>
      <c r="G174" s="154">
        <f t="shared" ref="G174:G183" si="21">IF(E174*1000000&gt;20000,20000,E174*1000000)</f>
        <v>11880</v>
      </c>
      <c r="H174" s="155">
        <v>0</v>
      </c>
      <c r="I174" s="65" t="s">
        <v>55</v>
      </c>
      <c r="J174" s="157">
        <f t="shared" si="18"/>
        <v>0</v>
      </c>
      <c r="K174" s="154">
        <f t="shared" si="19"/>
        <v>11880</v>
      </c>
    </row>
    <row r="175" s="137" customFormat="1" ht="42" customHeight="1" spans="1:11">
      <c r="A175" s="149">
        <v>172</v>
      </c>
      <c r="B175" s="147" t="s">
        <v>350</v>
      </c>
      <c r="C175" s="147" t="s">
        <v>351</v>
      </c>
      <c r="D175" s="148" t="s">
        <v>15</v>
      </c>
      <c r="E175" s="65">
        <v>0.01431</v>
      </c>
      <c r="F175" s="65" t="s">
        <v>54</v>
      </c>
      <c r="G175" s="154">
        <f t="shared" si="21"/>
        <v>14310</v>
      </c>
      <c r="H175" s="155">
        <v>0</v>
      </c>
      <c r="I175" s="65" t="s">
        <v>55</v>
      </c>
      <c r="J175" s="157">
        <f t="shared" si="18"/>
        <v>0</v>
      </c>
      <c r="K175" s="154">
        <f t="shared" si="19"/>
        <v>14310</v>
      </c>
    </row>
    <row r="176" s="137" customFormat="1" ht="42" customHeight="1" spans="1:11">
      <c r="A176" s="149">
        <v>173</v>
      </c>
      <c r="B176" s="147" t="s">
        <v>352</v>
      </c>
      <c r="C176" s="147" t="s">
        <v>353</v>
      </c>
      <c r="D176" s="148" t="s">
        <v>15</v>
      </c>
      <c r="E176" s="65">
        <v>0.0154</v>
      </c>
      <c r="F176" s="65" t="s">
        <v>54</v>
      </c>
      <c r="G176" s="154">
        <f t="shared" si="21"/>
        <v>15400</v>
      </c>
      <c r="H176" s="155">
        <v>0</v>
      </c>
      <c r="I176" s="65" t="s">
        <v>55</v>
      </c>
      <c r="J176" s="157">
        <f t="shared" si="18"/>
        <v>0</v>
      </c>
      <c r="K176" s="154">
        <f t="shared" si="19"/>
        <v>15400</v>
      </c>
    </row>
    <row r="177" s="137" customFormat="1" ht="42" customHeight="1" spans="1:11">
      <c r="A177" s="149">
        <v>174</v>
      </c>
      <c r="B177" s="147" t="s">
        <v>354</v>
      </c>
      <c r="C177" s="147" t="s">
        <v>355</v>
      </c>
      <c r="D177" s="148" t="s">
        <v>15</v>
      </c>
      <c r="E177" s="65">
        <v>0.02352</v>
      </c>
      <c r="F177" s="65" t="s">
        <v>54</v>
      </c>
      <c r="G177" s="154">
        <f t="shared" si="21"/>
        <v>20000</v>
      </c>
      <c r="H177" s="155">
        <v>0</v>
      </c>
      <c r="I177" s="65" t="s">
        <v>55</v>
      </c>
      <c r="J177" s="157">
        <f t="shared" si="18"/>
        <v>0</v>
      </c>
      <c r="K177" s="154">
        <f t="shared" si="19"/>
        <v>20000</v>
      </c>
    </row>
    <row r="178" s="137" customFormat="1" ht="42" customHeight="1" spans="1:11">
      <c r="A178" s="149">
        <v>175</v>
      </c>
      <c r="B178" s="147" t="s">
        <v>356</v>
      </c>
      <c r="C178" s="147" t="s">
        <v>357</v>
      </c>
      <c r="D178" s="148" t="s">
        <v>15</v>
      </c>
      <c r="E178" s="65">
        <v>0.01815</v>
      </c>
      <c r="F178" s="65" t="s">
        <v>54</v>
      </c>
      <c r="G178" s="154">
        <f t="shared" si="21"/>
        <v>18150</v>
      </c>
      <c r="H178" s="155">
        <v>0</v>
      </c>
      <c r="I178" s="65" t="s">
        <v>55</v>
      </c>
      <c r="J178" s="157">
        <f t="shared" si="18"/>
        <v>0</v>
      </c>
      <c r="K178" s="154">
        <f t="shared" si="19"/>
        <v>18150</v>
      </c>
    </row>
    <row r="179" s="137" customFormat="1" ht="42" customHeight="1" spans="1:11">
      <c r="A179" s="149">
        <v>176</v>
      </c>
      <c r="B179" s="147" t="s">
        <v>358</v>
      </c>
      <c r="C179" s="147" t="s">
        <v>359</v>
      </c>
      <c r="D179" s="148" t="s">
        <v>15</v>
      </c>
      <c r="E179" s="65">
        <v>0.0132</v>
      </c>
      <c r="F179" s="65" t="s">
        <v>54</v>
      </c>
      <c r="G179" s="154">
        <f t="shared" si="21"/>
        <v>13200</v>
      </c>
      <c r="H179" s="155">
        <v>0</v>
      </c>
      <c r="I179" s="65" t="s">
        <v>55</v>
      </c>
      <c r="J179" s="157">
        <f t="shared" si="18"/>
        <v>0</v>
      </c>
      <c r="K179" s="154">
        <f t="shared" si="19"/>
        <v>13200</v>
      </c>
    </row>
    <row r="180" s="137" customFormat="1" ht="42" customHeight="1" spans="1:11">
      <c r="A180" s="149">
        <v>177</v>
      </c>
      <c r="B180" s="147" t="s">
        <v>360</v>
      </c>
      <c r="C180" s="147" t="s">
        <v>361</v>
      </c>
      <c r="D180" s="148" t="s">
        <v>15</v>
      </c>
      <c r="E180" s="65">
        <v>0.01925</v>
      </c>
      <c r="F180" s="65" t="s">
        <v>54</v>
      </c>
      <c r="G180" s="154">
        <f t="shared" si="21"/>
        <v>19250</v>
      </c>
      <c r="H180" s="155">
        <v>0</v>
      </c>
      <c r="I180" s="65" t="s">
        <v>55</v>
      </c>
      <c r="J180" s="157">
        <f t="shared" si="18"/>
        <v>0</v>
      </c>
      <c r="K180" s="154">
        <f t="shared" si="19"/>
        <v>19250</v>
      </c>
    </row>
    <row r="181" s="137" customFormat="1" ht="42" customHeight="1" spans="1:11">
      <c r="A181" s="149">
        <v>178</v>
      </c>
      <c r="B181" s="147" t="s">
        <v>362</v>
      </c>
      <c r="C181" s="147" t="s">
        <v>363</v>
      </c>
      <c r="D181" s="148" t="s">
        <v>15</v>
      </c>
      <c r="E181" s="65">
        <v>0.02156</v>
      </c>
      <c r="F181" s="65" t="s">
        <v>54</v>
      </c>
      <c r="G181" s="154">
        <f t="shared" si="21"/>
        <v>20000</v>
      </c>
      <c r="H181" s="155">
        <v>0</v>
      </c>
      <c r="I181" s="65" t="s">
        <v>55</v>
      </c>
      <c r="J181" s="157">
        <f t="shared" si="18"/>
        <v>0</v>
      </c>
      <c r="K181" s="154">
        <f t="shared" si="19"/>
        <v>20000</v>
      </c>
    </row>
    <row r="182" s="137" customFormat="1" ht="42" customHeight="1" spans="1:11">
      <c r="A182" s="149">
        <v>179</v>
      </c>
      <c r="B182" s="147" t="s">
        <v>364</v>
      </c>
      <c r="C182" s="147" t="s">
        <v>365</v>
      </c>
      <c r="D182" s="148" t="s">
        <v>15</v>
      </c>
      <c r="E182" s="65">
        <v>0.02016</v>
      </c>
      <c r="F182" s="65" t="s">
        <v>54</v>
      </c>
      <c r="G182" s="154">
        <f t="shared" si="21"/>
        <v>20000</v>
      </c>
      <c r="H182" s="155">
        <v>0</v>
      </c>
      <c r="I182" s="65" t="s">
        <v>55</v>
      </c>
      <c r="J182" s="157">
        <f t="shared" si="18"/>
        <v>0</v>
      </c>
      <c r="K182" s="154">
        <f t="shared" si="19"/>
        <v>20000</v>
      </c>
    </row>
    <row r="183" s="137" customFormat="1" ht="42" customHeight="1" spans="1:11">
      <c r="A183" s="149">
        <v>180</v>
      </c>
      <c r="B183" s="147" t="s">
        <v>366</v>
      </c>
      <c r="C183" s="147" t="s">
        <v>367</v>
      </c>
      <c r="D183" s="148" t="s">
        <v>15</v>
      </c>
      <c r="E183" s="65">
        <v>0.014</v>
      </c>
      <c r="F183" s="65" t="s">
        <v>54</v>
      </c>
      <c r="G183" s="154">
        <f t="shared" si="21"/>
        <v>14000</v>
      </c>
      <c r="H183" s="155">
        <v>0</v>
      </c>
      <c r="I183" s="65" t="s">
        <v>55</v>
      </c>
      <c r="J183" s="157">
        <f t="shared" si="18"/>
        <v>0</v>
      </c>
      <c r="K183" s="154">
        <f t="shared" si="19"/>
        <v>14000</v>
      </c>
    </row>
    <row r="184" s="137" customFormat="1" ht="42" customHeight="1" spans="1:11">
      <c r="A184" s="149">
        <v>181</v>
      </c>
      <c r="B184" s="147" t="s">
        <v>368</v>
      </c>
      <c r="C184" s="147" t="s">
        <v>369</v>
      </c>
      <c r="D184" s="148" t="s">
        <v>15</v>
      </c>
      <c r="E184" s="65">
        <v>0.01064</v>
      </c>
      <c r="F184" s="65" t="s">
        <v>54</v>
      </c>
      <c r="G184" s="154">
        <f t="shared" si="20"/>
        <v>10640</v>
      </c>
      <c r="H184" s="155">
        <v>2534</v>
      </c>
      <c r="I184" s="65" t="s">
        <v>55</v>
      </c>
      <c r="J184" s="157">
        <f t="shared" si="18"/>
        <v>380.1</v>
      </c>
      <c r="K184" s="154">
        <f t="shared" si="19"/>
        <v>11020.1</v>
      </c>
    </row>
    <row r="185" s="137" customFormat="1" ht="42" customHeight="1" spans="1:11">
      <c r="A185" s="149">
        <v>182</v>
      </c>
      <c r="B185" s="147" t="s">
        <v>370</v>
      </c>
      <c r="C185" s="147" t="s">
        <v>371</v>
      </c>
      <c r="D185" s="148" t="s">
        <v>15</v>
      </c>
      <c r="E185" s="65">
        <v>0.0056</v>
      </c>
      <c r="F185" s="65" t="s">
        <v>54</v>
      </c>
      <c r="G185" s="154">
        <f t="shared" si="20"/>
        <v>5600</v>
      </c>
      <c r="H185" s="155">
        <v>4747</v>
      </c>
      <c r="I185" s="65" t="s">
        <v>55</v>
      </c>
      <c r="J185" s="157">
        <f t="shared" si="18"/>
        <v>712.05</v>
      </c>
      <c r="K185" s="154">
        <f t="shared" si="19"/>
        <v>6312.05</v>
      </c>
    </row>
    <row r="186" s="137" customFormat="1" ht="42" customHeight="1" spans="1:11">
      <c r="A186" s="149">
        <v>183</v>
      </c>
      <c r="B186" s="147" t="s">
        <v>372</v>
      </c>
      <c r="C186" s="147" t="s">
        <v>373</v>
      </c>
      <c r="D186" s="148" t="s">
        <v>15</v>
      </c>
      <c r="E186" s="65">
        <v>0.01311</v>
      </c>
      <c r="F186" s="65" t="s">
        <v>54</v>
      </c>
      <c r="G186" s="154">
        <f>IF(E186*1000000&gt;20000,20000,E186*1000000)</f>
        <v>13110</v>
      </c>
      <c r="H186" s="155">
        <v>0</v>
      </c>
      <c r="I186" s="65" t="s">
        <v>55</v>
      </c>
      <c r="J186" s="157">
        <f t="shared" si="18"/>
        <v>0</v>
      </c>
      <c r="K186" s="154">
        <f t="shared" si="19"/>
        <v>13110</v>
      </c>
    </row>
    <row r="187" s="137" customFormat="1" ht="42" customHeight="1" spans="1:11">
      <c r="A187" s="149">
        <v>184</v>
      </c>
      <c r="B187" s="147" t="s">
        <v>374</v>
      </c>
      <c r="C187" s="147" t="s">
        <v>375</v>
      </c>
      <c r="D187" s="148" t="s">
        <v>15</v>
      </c>
      <c r="E187" s="65">
        <v>0.0153</v>
      </c>
      <c r="F187" s="65" t="s">
        <v>54</v>
      </c>
      <c r="G187" s="154">
        <f>IF(E187*1000000&gt;20000,20000,E187*1000000)</f>
        <v>15300</v>
      </c>
      <c r="H187" s="155">
        <v>0</v>
      </c>
      <c r="I187" s="65" t="s">
        <v>55</v>
      </c>
      <c r="J187" s="157">
        <f t="shared" si="18"/>
        <v>0</v>
      </c>
      <c r="K187" s="154">
        <f t="shared" si="19"/>
        <v>15300</v>
      </c>
    </row>
    <row r="188" s="137" customFormat="1" ht="42" customHeight="1" spans="1:11">
      <c r="A188" s="149">
        <v>185</v>
      </c>
      <c r="B188" s="147" t="s">
        <v>376</v>
      </c>
      <c r="C188" s="147" t="s">
        <v>377</v>
      </c>
      <c r="D188" s="148" t="s">
        <v>15</v>
      </c>
      <c r="E188" s="65">
        <v>0.0132</v>
      </c>
      <c r="F188" s="65" t="s">
        <v>54</v>
      </c>
      <c r="G188" s="154">
        <f>IF(E188*1000000&gt;20000,20000,E188*1000000)</f>
        <v>13200</v>
      </c>
      <c r="H188" s="155">
        <v>0</v>
      </c>
      <c r="I188" s="65" t="s">
        <v>55</v>
      </c>
      <c r="J188" s="157">
        <f t="shared" si="18"/>
        <v>0</v>
      </c>
      <c r="K188" s="154">
        <f t="shared" si="19"/>
        <v>13200</v>
      </c>
    </row>
    <row r="189" s="137" customFormat="1" ht="42" customHeight="1" spans="1:11">
      <c r="A189" s="149">
        <v>186</v>
      </c>
      <c r="B189" s="147" t="s">
        <v>378</v>
      </c>
      <c r="C189" s="147" t="s">
        <v>379</v>
      </c>
      <c r="D189" s="148" t="s">
        <v>15</v>
      </c>
      <c r="E189" s="65">
        <v>0.0147</v>
      </c>
      <c r="F189" s="65" t="s">
        <v>54</v>
      </c>
      <c r="G189" s="154">
        <f>IF(E189*1000000&gt;20000,20000,E189*1000000)</f>
        <v>14700</v>
      </c>
      <c r="H189" s="155">
        <v>0</v>
      </c>
      <c r="I189" s="65" t="s">
        <v>55</v>
      </c>
      <c r="J189" s="157">
        <f t="shared" si="18"/>
        <v>0</v>
      </c>
      <c r="K189" s="154">
        <f t="shared" si="19"/>
        <v>14700</v>
      </c>
    </row>
    <row r="190" s="137" customFormat="1" ht="42" customHeight="1" spans="1:11">
      <c r="A190" s="149">
        <v>187</v>
      </c>
      <c r="B190" s="147" t="s">
        <v>380</v>
      </c>
      <c r="C190" s="147" t="s">
        <v>381</v>
      </c>
      <c r="D190" s="148" t="s">
        <v>15</v>
      </c>
      <c r="E190" s="65">
        <v>0.01512</v>
      </c>
      <c r="F190" s="65" t="s">
        <v>54</v>
      </c>
      <c r="G190" s="154">
        <f t="shared" si="20"/>
        <v>15120</v>
      </c>
      <c r="H190" s="155">
        <v>495</v>
      </c>
      <c r="I190" s="65" t="s">
        <v>55</v>
      </c>
      <c r="J190" s="157">
        <f t="shared" si="18"/>
        <v>74.25</v>
      </c>
      <c r="K190" s="154">
        <f t="shared" si="19"/>
        <v>15194.25</v>
      </c>
    </row>
    <row r="191" s="137" customFormat="1" ht="42" customHeight="1" spans="1:11">
      <c r="A191" s="149">
        <v>188</v>
      </c>
      <c r="B191" s="147" t="s">
        <v>382</v>
      </c>
      <c r="C191" s="147" t="s">
        <v>383</v>
      </c>
      <c r="D191" s="148" t="s">
        <v>15</v>
      </c>
      <c r="E191" s="65">
        <v>0.014</v>
      </c>
      <c r="F191" s="65" t="s">
        <v>54</v>
      </c>
      <c r="G191" s="154">
        <f t="shared" si="20"/>
        <v>14000</v>
      </c>
      <c r="H191" s="155">
        <v>1088.53</v>
      </c>
      <c r="I191" s="65" t="s">
        <v>55</v>
      </c>
      <c r="J191" s="156">
        <f>ROUND(H191*0.15,2)</f>
        <v>163.28</v>
      </c>
      <c r="K191" s="154">
        <f t="shared" si="19"/>
        <v>14163.28</v>
      </c>
    </row>
    <row r="192" s="137" customFormat="1" ht="42" customHeight="1" spans="1:11">
      <c r="A192" s="149">
        <v>189</v>
      </c>
      <c r="B192" s="147" t="s">
        <v>384</v>
      </c>
      <c r="C192" s="147" t="s">
        <v>385</v>
      </c>
      <c r="D192" s="148" t="s">
        <v>15</v>
      </c>
      <c r="E192" s="65">
        <v>0.0112</v>
      </c>
      <c r="F192" s="65" t="s">
        <v>54</v>
      </c>
      <c r="G192" s="154">
        <f>IF(E192*1000000&gt;20000,20000,E192*1000000)</f>
        <v>11200</v>
      </c>
      <c r="H192" s="155">
        <v>0</v>
      </c>
      <c r="I192" s="65" t="s">
        <v>55</v>
      </c>
      <c r="J192" s="157">
        <f t="shared" si="18"/>
        <v>0</v>
      </c>
      <c r="K192" s="154">
        <f t="shared" si="19"/>
        <v>11200</v>
      </c>
    </row>
    <row r="193" s="137" customFormat="1" ht="42" customHeight="1" spans="1:11">
      <c r="A193" s="149">
        <v>190</v>
      </c>
      <c r="B193" s="147" t="s">
        <v>386</v>
      </c>
      <c r="C193" s="147" t="s">
        <v>387</v>
      </c>
      <c r="D193" s="148" t="s">
        <v>15</v>
      </c>
      <c r="E193" s="65">
        <v>0.01232</v>
      </c>
      <c r="F193" s="65" t="s">
        <v>54</v>
      </c>
      <c r="G193" s="154">
        <f>IF(E193*1000000&gt;20000,20000,E193*1000000)</f>
        <v>12320</v>
      </c>
      <c r="H193" s="155">
        <v>0</v>
      </c>
      <c r="I193" s="65" t="s">
        <v>55</v>
      </c>
      <c r="J193" s="157">
        <f t="shared" si="18"/>
        <v>0</v>
      </c>
      <c r="K193" s="154">
        <f t="shared" si="19"/>
        <v>12320</v>
      </c>
    </row>
    <row r="194" s="137" customFormat="1" ht="42" customHeight="1" spans="1:11">
      <c r="A194" s="149">
        <v>191</v>
      </c>
      <c r="B194" s="147" t="s">
        <v>388</v>
      </c>
      <c r="C194" s="147" t="s">
        <v>389</v>
      </c>
      <c r="D194" s="148" t="s">
        <v>15</v>
      </c>
      <c r="E194" s="65">
        <v>0.0112</v>
      </c>
      <c r="F194" s="65" t="s">
        <v>54</v>
      </c>
      <c r="G194" s="154">
        <f>IF(E194*1000000&gt;20000,20000,E194*1000000)</f>
        <v>11200</v>
      </c>
      <c r="H194" s="155">
        <v>0</v>
      </c>
      <c r="I194" s="65" t="s">
        <v>55</v>
      </c>
      <c r="J194" s="157">
        <f t="shared" si="18"/>
        <v>0</v>
      </c>
      <c r="K194" s="154">
        <f t="shared" si="19"/>
        <v>11200</v>
      </c>
    </row>
    <row r="195" s="137" customFormat="1" ht="42" customHeight="1" spans="1:11">
      <c r="A195" s="149">
        <v>192</v>
      </c>
      <c r="B195" s="147" t="s">
        <v>390</v>
      </c>
      <c r="C195" s="147" t="s">
        <v>391</v>
      </c>
      <c r="D195" s="148" t="s">
        <v>15</v>
      </c>
      <c r="E195" s="65">
        <v>0.014</v>
      </c>
      <c r="F195" s="65" t="s">
        <v>54</v>
      </c>
      <c r="G195" s="154">
        <f>IF(E195*1000000&gt;20000,20000,E195*1000000)</f>
        <v>14000</v>
      </c>
      <c r="H195" s="155">
        <v>0</v>
      </c>
      <c r="I195" s="65" t="s">
        <v>55</v>
      </c>
      <c r="J195" s="157">
        <f t="shared" si="18"/>
        <v>0</v>
      </c>
      <c r="K195" s="154">
        <f t="shared" si="19"/>
        <v>14000</v>
      </c>
    </row>
    <row r="196" s="137" customFormat="1" ht="42" customHeight="1" spans="1:11">
      <c r="A196" s="149">
        <v>193</v>
      </c>
      <c r="B196" s="147" t="s">
        <v>392</v>
      </c>
      <c r="C196" s="147" t="s">
        <v>393</v>
      </c>
      <c r="D196" s="148" t="s">
        <v>15</v>
      </c>
      <c r="E196" s="65">
        <v>0.01305</v>
      </c>
      <c r="F196" s="65" t="s">
        <v>54</v>
      </c>
      <c r="G196" s="154">
        <f t="shared" si="20"/>
        <v>13050</v>
      </c>
      <c r="H196" s="155">
        <v>12492</v>
      </c>
      <c r="I196" s="65" t="s">
        <v>55</v>
      </c>
      <c r="J196" s="157">
        <f t="shared" si="18"/>
        <v>1873.8</v>
      </c>
      <c r="K196" s="154">
        <f t="shared" si="19"/>
        <v>14923.8</v>
      </c>
    </row>
    <row r="197" s="137" customFormat="1" ht="42" customHeight="1" spans="1:11">
      <c r="A197" s="149">
        <v>194</v>
      </c>
      <c r="B197" s="147" t="s">
        <v>394</v>
      </c>
      <c r="C197" s="147" t="s">
        <v>395</v>
      </c>
      <c r="D197" s="148" t="s">
        <v>15</v>
      </c>
      <c r="E197" s="65">
        <v>0.015105</v>
      </c>
      <c r="F197" s="65" t="s">
        <v>54</v>
      </c>
      <c r="G197" s="154">
        <f>IF(E197*1000000&gt;20000,20000,E197*1000000)</f>
        <v>15105</v>
      </c>
      <c r="H197" s="155">
        <v>0</v>
      </c>
      <c r="I197" s="65" t="s">
        <v>55</v>
      </c>
      <c r="J197" s="157">
        <f t="shared" ref="J197:J260" si="22">H197*0.15</f>
        <v>0</v>
      </c>
      <c r="K197" s="154">
        <f t="shared" ref="K197:K260" si="23">G197+J197</f>
        <v>15105</v>
      </c>
    </row>
    <row r="198" s="137" customFormat="1" ht="42" customHeight="1" spans="1:11">
      <c r="A198" s="149">
        <v>195</v>
      </c>
      <c r="B198" s="147" t="s">
        <v>396</v>
      </c>
      <c r="C198" s="147" t="s">
        <v>397</v>
      </c>
      <c r="D198" s="148" t="s">
        <v>15</v>
      </c>
      <c r="E198" s="65">
        <v>0.021</v>
      </c>
      <c r="F198" s="65" t="s">
        <v>54</v>
      </c>
      <c r="G198" s="154">
        <f>IF(E198*1000000&gt;20000,20000,E198*1000000)</f>
        <v>20000</v>
      </c>
      <c r="H198" s="155">
        <v>12528</v>
      </c>
      <c r="I198" s="65" t="s">
        <v>55</v>
      </c>
      <c r="J198" s="157">
        <f t="shared" si="22"/>
        <v>1879.2</v>
      </c>
      <c r="K198" s="154">
        <f t="shared" si="23"/>
        <v>21879.2</v>
      </c>
    </row>
    <row r="199" s="137" customFormat="1" ht="42" customHeight="1" spans="1:11">
      <c r="A199" s="149">
        <v>196</v>
      </c>
      <c r="B199" s="147" t="s">
        <v>398</v>
      </c>
      <c r="C199" s="147" t="s">
        <v>399</v>
      </c>
      <c r="D199" s="148" t="s">
        <v>15</v>
      </c>
      <c r="E199" s="65">
        <v>0.01218</v>
      </c>
      <c r="F199" s="65" t="s">
        <v>54</v>
      </c>
      <c r="G199" s="154">
        <f t="shared" ref="G199:G257" si="24">E199*1000000</f>
        <v>12180</v>
      </c>
      <c r="H199" s="155">
        <v>6458</v>
      </c>
      <c r="I199" s="65" t="s">
        <v>55</v>
      </c>
      <c r="J199" s="157">
        <f t="shared" si="22"/>
        <v>968.7</v>
      </c>
      <c r="K199" s="154">
        <f t="shared" si="23"/>
        <v>13148.7</v>
      </c>
    </row>
    <row r="200" s="137" customFormat="1" ht="42" customHeight="1" spans="1:11">
      <c r="A200" s="149">
        <v>197</v>
      </c>
      <c r="B200" s="147" t="s">
        <v>400</v>
      </c>
      <c r="C200" s="147" t="s">
        <v>401</v>
      </c>
      <c r="D200" s="148" t="s">
        <v>15</v>
      </c>
      <c r="E200" s="65">
        <v>0.01102</v>
      </c>
      <c r="F200" s="65" t="s">
        <v>54</v>
      </c>
      <c r="G200" s="154">
        <f>IF(E200*1000000&gt;20000,20000,E200*1000000)</f>
        <v>11020</v>
      </c>
      <c r="H200" s="155">
        <v>0</v>
      </c>
      <c r="I200" s="65" t="s">
        <v>55</v>
      </c>
      <c r="J200" s="157">
        <f t="shared" si="22"/>
        <v>0</v>
      </c>
      <c r="K200" s="154">
        <f t="shared" si="23"/>
        <v>11020</v>
      </c>
    </row>
    <row r="201" s="137" customFormat="1" ht="42" customHeight="1" spans="1:11">
      <c r="A201" s="149">
        <v>198</v>
      </c>
      <c r="B201" s="147" t="s">
        <v>402</v>
      </c>
      <c r="C201" s="147" t="s">
        <v>403</v>
      </c>
      <c r="D201" s="148" t="s">
        <v>15</v>
      </c>
      <c r="E201" s="65">
        <v>0.00504</v>
      </c>
      <c r="F201" s="65" t="s">
        <v>54</v>
      </c>
      <c r="G201" s="154">
        <f t="shared" si="24"/>
        <v>5040</v>
      </c>
      <c r="H201" s="155">
        <v>2828.93</v>
      </c>
      <c r="I201" s="65" t="s">
        <v>55</v>
      </c>
      <c r="J201" s="156">
        <f>ROUND(H201*0.15,2)</f>
        <v>424.34</v>
      </c>
      <c r="K201" s="154">
        <f t="shared" si="23"/>
        <v>5464.34</v>
      </c>
    </row>
    <row r="202" s="137" customFormat="1" ht="42" customHeight="1" spans="1:11">
      <c r="A202" s="149">
        <v>199</v>
      </c>
      <c r="B202" s="147" t="s">
        <v>404</v>
      </c>
      <c r="C202" s="147" t="s">
        <v>405</v>
      </c>
      <c r="D202" s="148" t="s">
        <v>15</v>
      </c>
      <c r="E202" s="65">
        <v>0.01218</v>
      </c>
      <c r="F202" s="65" t="s">
        <v>54</v>
      </c>
      <c r="G202" s="154">
        <f t="shared" si="24"/>
        <v>12180</v>
      </c>
      <c r="H202" s="155">
        <v>6771</v>
      </c>
      <c r="I202" s="65" t="s">
        <v>55</v>
      </c>
      <c r="J202" s="157">
        <f t="shared" si="22"/>
        <v>1015.65</v>
      </c>
      <c r="K202" s="154">
        <f t="shared" si="23"/>
        <v>13195.65</v>
      </c>
    </row>
    <row r="203" s="137" customFormat="1" ht="42" customHeight="1" spans="1:11">
      <c r="A203" s="149">
        <v>200</v>
      </c>
      <c r="B203" s="147" t="s">
        <v>406</v>
      </c>
      <c r="C203" s="147" t="s">
        <v>407</v>
      </c>
      <c r="D203" s="148" t="s">
        <v>15</v>
      </c>
      <c r="E203" s="65">
        <v>0.015105</v>
      </c>
      <c r="F203" s="65" t="s">
        <v>54</v>
      </c>
      <c r="G203" s="154">
        <f t="shared" si="24"/>
        <v>15105</v>
      </c>
      <c r="H203" s="155">
        <v>1804</v>
      </c>
      <c r="I203" s="65" t="s">
        <v>55</v>
      </c>
      <c r="J203" s="157">
        <f t="shared" si="22"/>
        <v>270.6</v>
      </c>
      <c r="K203" s="154">
        <f t="shared" si="23"/>
        <v>15375.6</v>
      </c>
    </row>
    <row r="204" s="137" customFormat="1" ht="42" customHeight="1" spans="1:11">
      <c r="A204" s="149">
        <v>201</v>
      </c>
      <c r="B204" s="147" t="s">
        <v>408</v>
      </c>
      <c r="C204" s="147" t="s">
        <v>409</v>
      </c>
      <c r="D204" s="148" t="s">
        <v>15</v>
      </c>
      <c r="E204" s="65">
        <v>0.011685</v>
      </c>
      <c r="F204" s="65" t="s">
        <v>54</v>
      </c>
      <c r="G204" s="154">
        <f>IF(E204*1000000&gt;20000,20000,E204*1000000)</f>
        <v>11685</v>
      </c>
      <c r="H204" s="155">
        <v>0</v>
      </c>
      <c r="I204" s="65" t="s">
        <v>55</v>
      </c>
      <c r="J204" s="157">
        <f t="shared" si="22"/>
        <v>0</v>
      </c>
      <c r="K204" s="154">
        <f t="shared" si="23"/>
        <v>11685</v>
      </c>
    </row>
    <row r="205" s="137" customFormat="1" ht="42" customHeight="1" spans="1:11">
      <c r="A205" s="149">
        <v>202</v>
      </c>
      <c r="B205" s="147" t="s">
        <v>410</v>
      </c>
      <c r="C205" s="147" t="s">
        <v>411</v>
      </c>
      <c r="D205" s="148" t="s">
        <v>15</v>
      </c>
      <c r="E205" s="65">
        <v>0.011825</v>
      </c>
      <c r="F205" s="65" t="s">
        <v>54</v>
      </c>
      <c r="G205" s="154">
        <f t="shared" si="24"/>
        <v>11825</v>
      </c>
      <c r="H205" s="155">
        <v>8580</v>
      </c>
      <c r="I205" s="65" t="s">
        <v>55</v>
      </c>
      <c r="J205" s="157">
        <f t="shared" si="22"/>
        <v>1287</v>
      </c>
      <c r="K205" s="154">
        <f t="shared" si="23"/>
        <v>13112</v>
      </c>
    </row>
    <row r="206" s="137" customFormat="1" ht="42" customHeight="1" spans="1:11">
      <c r="A206" s="149">
        <v>203</v>
      </c>
      <c r="B206" s="147" t="s">
        <v>412</v>
      </c>
      <c r="C206" s="147" t="s">
        <v>413</v>
      </c>
      <c r="D206" s="148" t="s">
        <v>15</v>
      </c>
      <c r="E206" s="65">
        <v>0.01568</v>
      </c>
      <c r="F206" s="65" t="s">
        <v>54</v>
      </c>
      <c r="G206" s="154">
        <f t="shared" si="24"/>
        <v>15680</v>
      </c>
      <c r="H206" s="155">
        <v>9383.8</v>
      </c>
      <c r="I206" s="65" t="s">
        <v>55</v>
      </c>
      <c r="J206" s="157">
        <f t="shared" si="22"/>
        <v>1407.57</v>
      </c>
      <c r="K206" s="154">
        <f t="shared" si="23"/>
        <v>17087.57</v>
      </c>
    </row>
    <row r="207" s="137" customFormat="1" ht="42" customHeight="1" spans="1:11">
      <c r="A207" s="149">
        <v>204</v>
      </c>
      <c r="B207" s="147" t="s">
        <v>414</v>
      </c>
      <c r="C207" s="147" t="s">
        <v>415</v>
      </c>
      <c r="D207" s="148" t="s">
        <v>15</v>
      </c>
      <c r="E207" s="65">
        <v>0.0145</v>
      </c>
      <c r="F207" s="65" t="s">
        <v>54</v>
      </c>
      <c r="G207" s="154">
        <f t="shared" si="24"/>
        <v>14500</v>
      </c>
      <c r="H207" s="155">
        <v>3310</v>
      </c>
      <c r="I207" s="65" t="s">
        <v>55</v>
      </c>
      <c r="J207" s="157">
        <f t="shared" si="22"/>
        <v>496.5</v>
      </c>
      <c r="K207" s="154">
        <f t="shared" si="23"/>
        <v>14996.5</v>
      </c>
    </row>
    <row r="208" s="137" customFormat="1" ht="42" customHeight="1" spans="1:11">
      <c r="A208" s="149">
        <v>205</v>
      </c>
      <c r="B208" s="147" t="s">
        <v>416</v>
      </c>
      <c r="C208" s="147" t="s">
        <v>417</v>
      </c>
      <c r="D208" s="148" t="s">
        <v>15</v>
      </c>
      <c r="E208" s="65">
        <v>0.01218</v>
      </c>
      <c r="F208" s="65" t="s">
        <v>54</v>
      </c>
      <c r="G208" s="154">
        <f t="shared" si="24"/>
        <v>12180</v>
      </c>
      <c r="H208" s="155">
        <v>3655</v>
      </c>
      <c r="I208" s="65" t="s">
        <v>55</v>
      </c>
      <c r="J208" s="157">
        <f t="shared" si="22"/>
        <v>548.25</v>
      </c>
      <c r="K208" s="154">
        <f t="shared" si="23"/>
        <v>12728.25</v>
      </c>
    </row>
    <row r="209" s="137" customFormat="1" ht="42" customHeight="1" spans="1:11">
      <c r="A209" s="149">
        <v>206</v>
      </c>
      <c r="B209" s="147" t="s">
        <v>418</v>
      </c>
      <c r="C209" s="147" t="s">
        <v>419</v>
      </c>
      <c r="D209" s="148" t="s">
        <v>15</v>
      </c>
      <c r="E209" s="65">
        <v>0.01064</v>
      </c>
      <c r="F209" s="65" t="s">
        <v>54</v>
      </c>
      <c r="G209" s="154">
        <f>IF(E209*1000000&gt;20000,20000,E209*1000000)</f>
        <v>10640</v>
      </c>
      <c r="H209" s="155">
        <v>0</v>
      </c>
      <c r="I209" s="65" t="s">
        <v>55</v>
      </c>
      <c r="J209" s="157">
        <f t="shared" si="22"/>
        <v>0</v>
      </c>
      <c r="K209" s="154">
        <f t="shared" si="23"/>
        <v>10640</v>
      </c>
    </row>
    <row r="210" s="137" customFormat="1" ht="42" customHeight="1" spans="1:11">
      <c r="A210" s="149">
        <v>207</v>
      </c>
      <c r="B210" s="147" t="s">
        <v>420</v>
      </c>
      <c r="C210" s="147" t="s">
        <v>421</v>
      </c>
      <c r="D210" s="148" t="s">
        <v>15</v>
      </c>
      <c r="E210" s="65">
        <v>0.03024</v>
      </c>
      <c r="F210" s="65" t="s">
        <v>54</v>
      </c>
      <c r="G210" s="154">
        <f>IF(E210*1000000&gt;20000,20000,E210*1000000)</f>
        <v>20000</v>
      </c>
      <c r="H210" s="155">
        <v>27273</v>
      </c>
      <c r="I210" s="65" t="s">
        <v>55</v>
      </c>
      <c r="J210" s="157">
        <f t="shared" si="22"/>
        <v>4090.95</v>
      </c>
      <c r="K210" s="154">
        <f t="shared" si="23"/>
        <v>24090.95</v>
      </c>
    </row>
    <row r="211" s="137" customFormat="1" ht="42" customHeight="1" spans="1:11">
      <c r="A211" s="149">
        <v>208</v>
      </c>
      <c r="B211" s="147" t="s">
        <v>422</v>
      </c>
      <c r="C211" s="147" t="s">
        <v>423</v>
      </c>
      <c r="D211" s="148" t="s">
        <v>15</v>
      </c>
      <c r="E211" s="65">
        <v>0.01254</v>
      </c>
      <c r="F211" s="65" t="s">
        <v>54</v>
      </c>
      <c r="G211" s="154">
        <f t="shared" si="24"/>
        <v>12540</v>
      </c>
      <c r="H211" s="155">
        <v>4134</v>
      </c>
      <c r="I211" s="65" t="s">
        <v>55</v>
      </c>
      <c r="J211" s="157">
        <f t="shared" si="22"/>
        <v>620.1</v>
      </c>
      <c r="K211" s="154">
        <f t="shared" si="23"/>
        <v>13160.1</v>
      </c>
    </row>
    <row r="212" s="137" customFormat="1" ht="42" customHeight="1" spans="1:11">
      <c r="A212" s="149">
        <v>209</v>
      </c>
      <c r="B212" s="147" t="s">
        <v>424</v>
      </c>
      <c r="C212" s="147" t="s">
        <v>425</v>
      </c>
      <c r="D212" s="148" t="s">
        <v>15</v>
      </c>
      <c r="E212" s="65">
        <v>0.02088</v>
      </c>
      <c r="F212" s="65" t="s">
        <v>54</v>
      </c>
      <c r="G212" s="154">
        <f t="shared" ref="G212:G219" si="25">IF(E212*1000000&gt;20000,20000,E212*1000000)</f>
        <v>20000</v>
      </c>
      <c r="H212" s="155">
        <v>7409</v>
      </c>
      <c r="I212" s="65" t="s">
        <v>55</v>
      </c>
      <c r="J212" s="157">
        <f t="shared" si="22"/>
        <v>1111.35</v>
      </c>
      <c r="K212" s="154">
        <f t="shared" si="23"/>
        <v>21111.35</v>
      </c>
    </row>
    <row r="213" s="137" customFormat="1" ht="42" customHeight="1" spans="1:11">
      <c r="A213" s="149">
        <v>210</v>
      </c>
      <c r="B213" s="147" t="s">
        <v>426</v>
      </c>
      <c r="C213" s="147" t="s">
        <v>427</v>
      </c>
      <c r="D213" s="148" t="s">
        <v>15</v>
      </c>
      <c r="E213" s="65">
        <v>0.011685</v>
      </c>
      <c r="F213" s="65" t="s">
        <v>54</v>
      </c>
      <c r="G213" s="154">
        <f t="shared" si="25"/>
        <v>11685</v>
      </c>
      <c r="H213" s="155">
        <v>0</v>
      </c>
      <c r="I213" s="65" t="s">
        <v>55</v>
      </c>
      <c r="J213" s="157">
        <f t="shared" si="22"/>
        <v>0</v>
      </c>
      <c r="K213" s="154">
        <f t="shared" si="23"/>
        <v>11685</v>
      </c>
    </row>
    <row r="214" s="137" customFormat="1" ht="42" customHeight="1" spans="1:11">
      <c r="A214" s="149">
        <v>211</v>
      </c>
      <c r="B214" s="147" t="s">
        <v>428</v>
      </c>
      <c r="C214" s="147" t="s">
        <v>429</v>
      </c>
      <c r="D214" s="148" t="s">
        <v>15</v>
      </c>
      <c r="E214" s="65">
        <v>0.0165</v>
      </c>
      <c r="F214" s="65" t="s">
        <v>54</v>
      </c>
      <c r="G214" s="154">
        <f t="shared" si="25"/>
        <v>16500</v>
      </c>
      <c r="H214" s="155">
        <v>0</v>
      </c>
      <c r="I214" s="65" t="s">
        <v>55</v>
      </c>
      <c r="J214" s="157">
        <f t="shared" si="22"/>
        <v>0</v>
      </c>
      <c r="K214" s="154">
        <f t="shared" si="23"/>
        <v>16500</v>
      </c>
    </row>
    <row r="215" s="137" customFormat="1" ht="42" customHeight="1" spans="1:11">
      <c r="A215" s="149">
        <v>212</v>
      </c>
      <c r="B215" s="147" t="s">
        <v>430</v>
      </c>
      <c r="C215" s="147" t="s">
        <v>431</v>
      </c>
      <c r="D215" s="148" t="s">
        <v>15</v>
      </c>
      <c r="E215" s="65">
        <v>0.0141</v>
      </c>
      <c r="F215" s="65" t="s">
        <v>54</v>
      </c>
      <c r="G215" s="154">
        <f t="shared" si="25"/>
        <v>14100</v>
      </c>
      <c r="H215" s="155">
        <v>0</v>
      </c>
      <c r="I215" s="65" t="s">
        <v>55</v>
      </c>
      <c r="J215" s="157">
        <f t="shared" si="22"/>
        <v>0</v>
      </c>
      <c r="K215" s="154">
        <f t="shared" si="23"/>
        <v>14100</v>
      </c>
    </row>
    <row r="216" s="137" customFormat="1" ht="42" customHeight="1" spans="1:11">
      <c r="A216" s="149">
        <v>213</v>
      </c>
      <c r="B216" s="147" t="s">
        <v>432</v>
      </c>
      <c r="C216" s="147" t="s">
        <v>433</v>
      </c>
      <c r="D216" s="148" t="s">
        <v>15</v>
      </c>
      <c r="E216" s="65">
        <v>0.015675</v>
      </c>
      <c r="F216" s="65" t="s">
        <v>54</v>
      </c>
      <c r="G216" s="154">
        <f t="shared" si="25"/>
        <v>15675</v>
      </c>
      <c r="H216" s="155">
        <v>0</v>
      </c>
      <c r="I216" s="65" t="s">
        <v>55</v>
      </c>
      <c r="J216" s="157">
        <f t="shared" si="22"/>
        <v>0</v>
      </c>
      <c r="K216" s="154">
        <f t="shared" si="23"/>
        <v>15675</v>
      </c>
    </row>
    <row r="217" s="137" customFormat="1" ht="42" customHeight="1" spans="1:11">
      <c r="A217" s="149">
        <v>214</v>
      </c>
      <c r="B217" s="147" t="s">
        <v>434</v>
      </c>
      <c r="C217" s="147" t="s">
        <v>435</v>
      </c>
      <c r="D217" s="148" t="s">
        <v>15</v>
      </c>
      <c r="E217" s="65">
        <v>0.0219</v>
      </c>
      <c r="F217" s="65" t="s">
        <v>54</v>
      </c>
      <c r="G217" s="154">
        <f t="shared" si="25"/>
        <v>20000</v>
      </c>
      <c r="H217" s="155">
        <v>0</v>
      </c>
      <c r="I217" s="65" t="s">
        <v>55</v>
      </c>
      <c r="J217" s="157">
        <f t="shared" si="22"/>
        <v>0</v>
      </c>
      <c r="K217" s="154">
        <f t="shared" si="23"/>
        <v>20000</v>
      </c>
    </row>
    <row r="218" s="137" customFormat="1" ht="42" customHeight="1" spans="1:11">
      <c r="A218" s="149">
        <v>215</v>
      </c>
      <c r="B218" s="147" t="s">
        <v>436</v>
      </c>
      <c r="C218" s="147" t="s">
        <v>437</v>
      </c>
      <c r="D218" s="148" t="s">
        <v>15</v>
      </c>
      <c r="E218" s="65">
        <v>0.0171</v>
      </c>
      <c r="F218" s="65" t="s">
        <v>54</v>
      </c>
      <c r="G218" s="154">
        <f t="shared" si="25"/>
        <v>17100</v>
      </c>
      <c r="H218" s="155">
        <v>0</v>
      </c>
      <c r="I218" s="65" t="s">
        <v>55</v>
      </c>
      <c r="J218" s="157">
        <f t="shared" si="22"/>
        <v>0</v>
      </c>
      <c r="K218" s="154">
        <f t="shared" si="23"/>
        <v>17100</v>
      </c>
    </row>
    <row r="219" s="137" customFormat="1" ht="42" customHeight="1" spans="1:11">
      <c r="A219" s="149">
        <v>216</v>
      </c>
      <c r="B219" s="147" t="s">
        <v>438</v>
      </c>
      <c r="C219" s="147" t="s">
        <v>439</v>
      </c>
      <c r="D219" s="148" t="s">
        <v>15</v>
      </c>
      <c r="E219" s="65">
        <v>0.0081</v>
      </c>
      <c r="F219" s="65" t="s">
        <v>54</v>
      </c>
      <c r="G219" s="154">
        <f t="shared" si="25"/>
        <v>8100</v>
      </c>
      <c r="H219" s="155">
        <v>0</v>
      </c>
      <c r="I219" s="65" t="s">
        <v>55</v>
      </c>
      <c r="J219" s="157">
        <f t="shared" si="22"/>
        <v>0</v>
      </c>
      <c r="K219" s="154">
        <f t="shared" si="23"/>
        <v>8100</v>
      </c>
    </row>
    <row r="220" s="137" customFormat="1" ht="42" customHeight="1" spans="1:11">
      <c r="A220" s="149">
        <v>217</v>
      </c>
      <c r="B220" s="147" t="s">
        <v>440</v>
      </c>
      <c r="C220" s="147" t="s">
        <v>441</v>
      </c>
      <c r="D220" s="148" t="s">
        <v>15</v>
      </c>
      <c r="E220" s="65">
        <v>0.01044</v>
      </c>
      <c r="F220" s="65" t="s">
        <v>54</v>
      </c>
      <c r="G220" s="154">
        <f t="shared" si="24"/>
        <v>10440</v>
      </c>
      <c r="H220" s="155">
        <v>8405</v>
      </c>
      <c r="I220" s="65" t="s">
        <v>55</v>
      </c>
      <c r="J220" s="157">
        <f t="shared" si="22"/>
        <v>1260.75</v>
      </c>
      <c r="K220" s="154">
        <f t="shared" si="23"/>
        <v>11700.75</v>
      </c>
    </row>
    <row r="221" s="137" customFormat="1" ht="42" customHeight="1" spans="1:11">
      <c r="A221" s="149">
        <v>218</v>
      </c>
      <c r="B221" s="147" t="s">
        <v>442</v>
      </c>
      <c r="C221" s="147" t="s">
        <v>443</v>
      </c>
      <c r="D221" s="148" t="s">
        <v>15</v>
      </c>
      <c r="E221" s="65">
        <v>0.00918</v>
      </c>
      <c r="F221" s="65" t="s">
        <v>54</v>
      </c>
      <c r="G221" s="154">
        <f t="shared" si="24"/>
        <v>9180</v>
      </c>
      <c r="H221" s="155">
        <v>2344</v>
      </c>
      <c r="I221" s="65" t="s">
        <v>55</v>
      </c>
      <c r="J221" s="157">
        <f t="shared" si="22"/>
        <v>351.6</v>
      </c>
      <c r="K221" s="154">
        <f t="shared" si="23"/>
        <v>9531.6</v>
      </c>
    </row>
    <row r="222" s="137" customFormat="1" ht="42" customHeight="1" spans="1:11">
      <c r="A222" s="149">
        <v>219</v>
      </c>
      <c r="B222" s="147" t="s">
        <v>444</v>
      </c>
      <c r="C222" s="147" t="s">
        <v>445</v>
      </c>
      <c r="D222" s="148" t="s">
        <v>15</v>
      </c>
      <c r="E222" s="65">
        <v>0.01595</v>
      </c>
      <c r="F222" s="65" t="s">
        <v>54</v>
      </c>
      <c r="G222" s="154">
        <f t="shared" si="24"/>
        <v>15950</v>
      </c>
      <c r="H222" s="155">
        <v>16068</v>
      </c>
      <c r="I222" s="65" t="s">
        <v>55</v>
      </c>
      <c r="J222" s="157">
        <f t="shared" si="22"/>
        <v>2410.2</v>
      </c>
      <c r="K222" s="154">
        <f t="shared" si="23"/>
        <v>18360.2</v>
      </c>
    </row>
    <row r="223" s="137" customFormat="1" ht="42" customHeight="1" spans="1:11">
      <c r="A223" s="149">
        <v>220</v>
      </c>
      <c r="B223" s="147" t="s">
        <v>446</v>
      </c>
      <c r="C223" s="147" t="s">
        <v>447</v>
      </c>
      <c r="D223" s="148" t="s">
        <v>15</v>
      </c>
      <c r="E223" s="65">
        <v>0.00728</v>
      </c>
      <c r="F223" s="65" t="s">
        <v>54</v>
      </c>
      <c r="G223" s="154">
        <f t="shared" si="24"/>
        <v>7280</v>
      </c>
      <c r="H223" s="155">
        <v>2830</v>
      </c>
      <c r="I223" s="65" t="s">
        <v>55</v>
      </c>
      <c r="J223" s="157">
        <f t="shared" si="22"/>
        <v>424.5</v>
      </c>
      <c r="K223" s="154">
        <f t="shared" si="23"/>
        <v>7704.5</v>
      </c>
    </row>
    <row r="224" s="137" customFormat="1" ht="42" customHeight="1" spans="1:11">
      <c r="A224" s="149">
        <v>221</v>
      </c>
      <c r="B224" s="147" t="s">
        <v>448</v>
      </c>
      <c r="C224" s="147" t="s">
        <v>449</v>
      </c>
      <c r="D224" s="148" t="s">
        <v>15</v>
      </c>
      <c r="E224" s="65">
        <v>0.01725</v>
      </c>
      <c r="F224" s="65" t="s">
        <v>54</v>
      </c>
      <c r="G224" s="154">
        <f t="shared" si="24"/>
        <v>17250</v>
      </c>
      <c r="H224" s="155">
        <v>6893</v>
      </c>
      <c r="I224" s="65" t="s">
        <v>55</v>
      </c>
      <c r="J224" s="157">
        <f t="shared" si="22"/>
        <v>1033.95</v>
      </c>
      <c r="K224" s="154">
        <f t="shared" si="23"/>
        <v>18283.95</v>
      </c>
    </row>
    <row r="225" s="137" customFormat="1" ht="42" customHeight="1" spans="1:11">
      <c r="A225" s="149">
        <v>222</v>
      </c>
      <c r="B225" s="147" t="s">
        <v>450</v>
      </c>
      <c r="C225" s="147" t="s">
        <v>451</v>
      </c>
      <c r="D225" s="148" t="s">
        <v>15</v>
      </c>
      <c r="E225" s="65">
        <v>0.010695</v>
      </c>
      <c r="F225" s="65" t="s">
        <v>54</v>
      </c>
      <c r="G225" s="154">
        <f>IF(E225*1000000&gt;20000,20000,E225*1000000)</f>
        <v>10695</v>
      </c>
      <c r="H225" s="155">
        <v>0</v>
      </c>
      <c r="I225" s="65" t="s">
        <v>55</v>
      </c>
      <c r="J225" s="157">
        <f t="shared" si="22"/>
        <v>0</v>
      </c>
      <c r="K225" s="154">
        <f t="shared" si="23"/>
        <v>10695</v>
      </c>
    </row>
    <row r="226" s="137" customFormat="1" ht="42" customHeight="1" spans="1:11">
      <c r="A226" s="149">
        <v>223</v>
      </c>
      <c r="B226" s="147" t="s">
        <v>452</v>
      </c>
      <c r="C226" s="147" t="s">
        <v>453</v>
      </c>
      <c r="D226" s="148" t="s">
        <v>15</v>
      </c>
      <c r="E226" s="65">
        <v>0.014455</v>
      </c>
      <c r="F226" s="65" t="s">
        <v>54</v>
      </c>
      <c r="G226" s="154">
        <f t="shared" si="24"/>
        <v>14455</v>
      </c>
      <c r="H226" s="155">
        <v>11450</v>
      </c>
      <c r="I226" s="65" t="s">
        <v>55</v>
      </c>
      <c r="J226" s="157">
        <f t="shared" si="22"/>
        <v>1717.5</v>
      </c>
      <c r="K226" s="154">
        <f t="shared" si="23"/>
        <v>16172.5</v>
      </c>
    </row>
    <row r="227" s="137" customFormat="1" ht="42" customHeight="1" spans="1:11">
      <c r="A227" s="149">
        <v>224</v>
      </c>
      <c r="B227" s="147" t="s">
        <v>454</v>
      </c>
      <c r="C227" s="147" t="s">
        <v>455</v>
      </c>
      <c r="D227" s="148" t="s">
        <v>15</v>
      </c>
      <c r="E227" s="65">
        <v>0.012095</v>
      </c>
      <c r="F227" s="65" t="s">
        <v>54</v>
      </c>
      <c r="G227" s="154">
        <f t="shared" si="24"/>
        <v>12095</v>
      </c>
      <c r="H227" s="155">
        <v>9343</v>
      </c>
      <c r="I227" s="65" t="s">
        <v>55</v>
      </c>
      <c r="J227" s="157">
        <f t="shared" si="22"/>
        <v>1401.45</v>
      </c>
      <c r="K227" s="154">
        <f t="shared" si="23"/>
        <v>13496.45</v>
      </c>
    </row>
    <row r="228" s="137" customFormat="1" ht="42" customHeight="1" spans="1:11">
      <c r="A228" s="149">
        <v>225</v>
      </c>
      <c r="B228" s="147" t="s">
        <v>456</v>
      </c>
      <c r="C228" s="147" t="s">
        <v>457</v>
      </c>
      <c r="D228" s="148" t="s">
        <v>15</v>
      </c>
      <c r="E228" s="65">
        <v>0.0144</v>
      </c>
      <c r="F228" s="65" t="s">
        <v>54</v>
      </c>
      <c r="G228" s="154">
        <f t="shared" si="24"/>
        <v>14400</v>
      </c>
      <c r="H228" s="155">
        <v>14262</v>
      </c>
      <c r="I228" s="65" t="s">
        <v>55</v>
      </c>
      <c r="J228" s="157">
        <f t="shared" si="22"/>
        <v>2139.3</v>
      </c>
      <c r="K228" s="154">
        <f t="shared" si="23"/>
        <v>16539.3</v>
      </c>
    </row>
    <row r="229" s="137" customFormat="1" ht="42" customHeight="1" spans="1:11">
      <c r="A229" s="149">
        <v>226</v>
      </c>
      <c r="B229" s="147" t="s">
        <v>458</v>
      </c>
      <c r="C229" s="147" t="s">
        <v>459</v>
      </c>
      <c r="D229" s="148" t="s">
        <v>15</v>
      </c>
      <c r="E229" s="65">
        <v>0.0204</v>
      </c>
      <c r="F229" s="65" t="s">
        <v>54</v>
      </c>
      <c r="G229" s="154">
        <f>IF(E229*1000000&gt;20000,20000,E229*1000000)</f>
        <v>20000</v>
      </c>
      <c r="H229" s="155">
        <v>0</v>
      </c>
      <c r="I229" s="65" t="s">
        <v>55</v>
      </c>
      <c r="J229" s="157">
        <f t="shared" si="22"/>
        <v>0</v>
      </c>
      <c r="K229" s="154">
        <f t="shared" si="23"/>
        <v>20000</v>
      </c>
    </row>
    <row r="230" s="137" customFormat="1" ht="42" customHeight="1" spans="1:11">
      <c r="A230" s="149">
        <v>227</v>
      </c>
      <c r="B230" s="147" t="s">
        <v>460</v>
      </c>
      <c r="C230" s="147" t="s">
        <v>461</v>
      </c>
      <c r="D230" s="148" t="s">
        <v>15</v>
      </c>
      <c r="E230" s="65">
        <v>0.00318</v>
      </c>
      <c r="F230" s="65" t="s">
        <v>54</v>
      </c>
      <c r="G230" s="154">
        <f t="shared" si="24"/>
        <v>3180</v>
      </c>
      <c r="H230" s="155">
        <v>693</v>
      </c>
      <c r="I230" s="65" t="s">
        <v>55</v>
      </c>
      <c r="J230" s="157">
        <f t="shared" si="22"/>
        <v>103.95</v>
      </c>
      <c r="K230" s="154">
        <f t="shared" si="23"/>
        <v>3283.95</v>
      </c>
    </row>
    <row r="231" s="137" customFormat="1" ht="42" customHeight="1" spans="1:11">
      <c r="A231" s="149">
        <v>228</v>
      </c>
      <c r="B231" s="147" t="s">
        <v>462</v>
      </c>
      <c r="C231" s="147" t="s">
        <v>463</v>
      </c>
      <c r="D231" s="148" t="s">
        <v>15</v>
      </c>
      <c r="E231" s="65">
        <v>0.01239</v>
      </c>
      <c r="F231" s="65" t="s">
        <v>54</v>
      </c>
      <c r="G231" s="154">
        <f t="shared" si="24"/>
        <v>12390</v>
      </c>
      <c r="H231" s="155">
        <v>7837.13</v>
      </c>
      <c r="I231" s="65" t="s">
        <v>55</v>
      </c>
      <c r="J231" s="156">
        <f>ROUND(H231*0.15,2)</f>
        <v>1175.57</v>
      </c>
      <c r="K231" s="154">
        <f t="shared" si="23"/>
        <v>13565.57</v>
      </c>
    </row>
    <row r="232" s="137" customFormat="1" ht="42" customHeight="1" spans="1:11">
      <c r="A232" s="149">
        <v>229</v>
      </c>
      <c r="B232" s="147" t="s">
        <v>464</v>
      </c>
      <c r="C232" s="147" t="s">
        <v>465</v>
      </c>
      <c r="D232" s="148" t="s">
        <v>15</v>
      </c>
      <c r="E232" s="65">
        <v>0.0105</v>
      </c>
      <c r="F232" s="65" t="s">
        <v>54</v>
      </c>
      <c r="G232" s="154">
        <f>IF(E232*1000000&gt;20000,20000,E232*1000000)</f>
        <v>10500</v>
      </c>
      <c r="H232" s="155">
        <v>0</v>
      </c>
      <c r="I232" s="65" t="s">
        <v>55</v>
      </c>
      <c r="J232" s="157">
        <f t="shared" si="22"/>
        <v>0</v>
      </c>
      <c r="K232" s="154">
        <f t="shared" si="23"/>
        <v>10500</v>
      </c>
    </row>
    <row r="233" s="137" customFormat="1" ht="42" customHeight="1" spans="1:11">
      <c r="A233" s="149">
        <v>230</v>
      </c>
      <c r="B233" s="147" t="s">
        <v>466</v>
      </c>
      <c r="C233" s="147" t="s">
        <v>467</v>
      </c>
      <c r="D233" s="148" t="s">
        <v>15</v>
      </c>
      <c r="E233" s="65">
        <v>0.0105</v>
      </c>
      <c r="F233" s="65" t="s">
        <v>54</v>
      </c>
      <c r="G233" s="154">
        <f>IF(E233*1000000&gt;20000,20000,E233*1000000)</f>
        <v>10500</v>
      </c>
      <c r="H233" s="155">
        <v>0</v>
      </c>
      <c r="I233" s="65" t="s">
        <v>55</v>
      </c>
      <c r="J233" s="157">
        <f t="shared" si="22"/>
        <v>0</v>
      </c>
      <c r="K233" s="154">
        <f t="shared" si="23"/>
        <v>10500</v>
      </c>
    </row>
    <row r="234" s="137" customFormat="1" ht="42" customHeight="1" spans="1:11">
      <c r="A234" s="149">
        <v>231</v>
      </c>
      <c r="B234" s="147" t="s">
        <v>468</v>
      </c>
      <c r="C234" s="147" t="s">
        <v>469</v>
      </c>
      <c r="D234" s="148" t="s">
        <v>15</v>
      </c>
      <c r="E234" s="65">
        <v>0.0135</v>
      </c>
      <c r="F234" s="65" t="s">
        <v>54</v>
      </c>
      <c r="G234" s="154">
        <f>IF(E234*1000000&gt;20000,20000,E234*1000000)</f>
        <v>13500</v>
      </c>
      <c r="H234" s="155">
        <v>0</v>
      </c>
      <c r="I234" s="65" t="s">
        <v>55</v>
      </c>
      <c r="J234" s="157">
        <f t="shared" si="22"/>
        <v>0</v>
      </c>
      <c r="K234" s="154">
        <f t="shared" si="23"/>
        <v>13500</v>
      </c>
    </row>
    <row r="235" s="137" customFormat="1" ht="42" customHeight="1" spans="1:11">
      <c r="A235" s="149">
        <v>232</v>
      </c>
      <c r="B235" s="147" t="s">
        <v>470</v>
      </c>
      <c r="C235" s="147" t="s">
        <v>471</v>
      </c>
      <c r="D235" s="148" t="s">
        <v>15</v>
      </c>
      <c r="E235" s="65">
        <v>0.01298</v>
      </c>
      <c r="F235" s="65" t="s">
        <v>54</v>
      </c>
      <c r="G235" s="154">
        <f t="shared" si="24"/>
        <v>12980</v>
      </c>
      <c r="H235" s="155">
        <v>1504.08</v>
      </c>
      <c r="I235" s="65" t="s">
        <v>55</v>
      </c>
      <c r="J235" s="156">
        <f>ROUND(H235*0.15,2)</f>
        <v>225.61</v>
      </c>
      <c r="K235" s="154">
        <f t="shared" si="23"/>
        <v>13205.61</v>
      </c>
    </row>
    <row r="236" s="137" customFormat="1" ht="42" customHeight="1" spans="1:11">
      <c r="A236" s="149">
        <v>233</v>
      </c>
      <c r="B236" s="147" t="s">
        <v>472</v>
      </c>
      <c r="C236" s="147" t="s">
        <v>473</v>
      </c>
      <c r="D236" s="148" t="s">
        <v>15</v>
      </c>
      <c r="E236" s="65">
        <v>0.0261</v>
      </c>
      <c r="F236" s="65" t="s">
        <v>54</v>
      </c>
      <c r="G236" s="154">
        <f>IF(E236*1000000&gt;20000,20000,E236*1000000)</f>
        <v>20000</v>
      </c>
      <c r="H236" s="155">
        <v>1919</v>
      </c>
      <c r="I236" s="65" t="s">
        <v>55</v>
      </c>
      <c r="J236" s="157">
        <f t="shared" si="22"/>
        <v>287.85</v>
      </c>
      <c r="K236" s="154">
        <f t="shared" si="23"/>
        <v>20287.85</v>
      </c>
    </row>
    <row r="237" s="137" customFormat="1" ht="42" customHeight="1" spans="1:11">
      <c r="A237" s="149">
        <v>234</v>
      </c>
      <c r="B237" s="147" t="s">
        <v>474</v>
      </c>
      <c r="C237" s="147" t="s">
        <v>475</v>
      </c>
      <c r="D237" s="148" t="s">
        <v>15</v>
      </c>
      <c r="E237" s="65">
        <v>0.01276</v>
      </c>
      <c r="F237" s="65" t="s">
        <v>54</v>
      </c>
      <c r="G237" s="154">
        <f t="shared" si="24"/>
        <v>12760</v>
      </c>
      <c r="H237" s="155">
        <v>10709.62</v>
      </c>
      <c r="I237" s="65" t="s">
        <v>55</v>
      </c>
      <c r="J237" s="156">
        <f>ROUND(H237*0.15,2)</f>
        <v>1606.44</v>
      </c>
      <c r="K237" s="154">
        <f t="shared" si="23"/>
        <v>14366.44</v>
      </c>
    </row>
    <row r="238" s="137" customFormat="1" ht="42" customHeight="1" spans="1:11">
      <c r="A238" s="149">
        <v>235</v>
      </c>
      <c r="B238" s="147" t="s">
        <v>476</v>
      </c>
      <c r="C238" s="147" t="s">
        <v>477</v>
      </c>
      <c r="D238" s="148" t="s">
        <v>15</v>
      </c>
      <c r="E238" s="65">
        <v>0.013275</v>
      </c>
      <c r="F238" s="65" t="s">
        <v>54</v>
      </c>
      <c r="G238" s="154">
        <f>IF(E238*1000000&gt;20000,20000,E238*1000000)</f>
        <v>13275</v>
      </c>
      <c r="H238" s="155">
        <v>0</v>
      </c>
      <c r="I238" s="65" t="s">
        <v>55</v>
      </c>
      <c r="J238" s="157">
        <f t="shared" si="22"/>
        <v>0</v>
      </c>
      <c r="K238" s="154">
        <f t="shared" si="23"/>
        <v>13275</v>
      </c>
    </row>
    <row r="239" s="137" customFormat="1" ht="42" customHeight="1" spans="1:11">
      <c r="A239" s="149">
        <v>236</v>
      </c>
      <c r="B239" s="147" t="s">
        <v>478</v>
      </c>
      <c r="C239" s="147" t="s">
        <v>479</v>
      </c>
      <c r="D239" s="148" t="s">
        <v>15</v>
      </c>
      <c r="E239" s="65">
        <v>0.01475</v>
      </c>
      <c r="F239" s="65" t="s">
        <v>54</v>
      </c>
      <c r="G239" s="154">
        <f>IF(E239*1000000&gt;20000,20000,E239*1000000)</f>
        <v>14750</v>
      </c>
      <c r="H239" s="155">
        <v>0</v>
      </c>
      <c r="I239" s="65" t="s">
        <v>55</v>
      </c>
      <c r="J239" s="157">
        <f t="shared" si="22"/>
        <v>0</v>
      </c>
      <c r="K239" s="154">
        <f t="shared" si="23"/>
        <v>14750</v>
      </c>
    </row>
    <row r="240" s="137" customFormat="1" ht="42" customHeight="1" spans="1:11">
      <c r="A240" s="149">
        <v>237</v>
      </c>
      <c r="B240" s="147" t="s">
        <v>480</v>
      </c>
      <c r="C240" s="147" t="s">
        <v>481</v>
      </c>
      <c r="D240" s="148" t="s">
        <v>15</v>
      </c>
      <c r="E240" s="65">
        <v>0.01363</v>
      </c>
      <c r="F240" s="65" t="s">
        <v>54</v>
      </c>
      <c r="G240" s="154">
        <f t="shared" si="24"/>
        <v>13630</v>
      </c>
      <c r="H240" s="155">
        <v>9261</v>
      </c>
      <c r="I240" s="65" t="s">
        <v>55</v>
      </c>
      <c r="J240" s="157">
        <f t="shared" si="22"/>
        <v>1389.15</v>
      </c>
      <c r="K240" s="154">
        <f t="shared" si="23"/>
        <v>15019.15</v>
      </c>
    </row>
    <row r="241" s="137" customFormat="1" ht="42" customHeight="1" spans="1:11">
      <c r="A241" s="149">
        <v>238</v>
      </c>
      <c r="B241" s="147" t="s">
        <v>482</v>
      </c>
      <c r="C241" s="147" t="s">
        <v>483</v>
      </c>
      <c r="D241" s="148" t="s">
        <v>15</v>
      </c>
      <c r="E241" s="65">
        <v>0.0087</v>
      </c>
      <c r="F241" s="65" t="s">
        <v>54</v>
      </c>
      <c r="G241" s="154">
        <f t="shared" si="24"/>
        <v>8700</v>
      </c>
      <c r="H241" s="155">
        <v>6328</v>
      </c>
      <c r="I241" s="65" t="s">
        <v>55</v>
      </c>
      <c r="J241" s="157">
        <f t="shared" si="22"/>
        <v>949.2</v>
      </c>
      <c r="K241" s="154">
        <f t="shared" si="23"/>
        <v>9649.2</v>
      </c>
    </row>
    <row r="242" s="137" customFormat="1" ht="42" customHeight="1" spans="1:11">
      <c r="A242" s="149">
        <v>239</v>
      </c>
      <c r="B242" s="147" t="s">
        <v>484</v>
      </c>
      <c r="C242" s="147" t="s">
        <v>485</v>
      </c>
      <c r="D242" s="148" t="s">
        <v>15</v>
      </c>
      <c r="E242" s="65">
        <v>0.00812</v>
      </c>
      <c r="F242" s="65" t="s">
        <v>54</v>
      </c>
      <c r="G242" s="154">
        <f t="shared" si="24"/>
        <v>8120</v>
      </c>
      <c r="H242" s="155">
        <v>2754</v>
      </c>
      <c r="I242" s="65" t="s">
        <v>55</v>
      </c>
      <c r="J242" s="157">
        <f t="shared" si="22"/>
        <v>413.1</v>
      </c>
      <c r="K242" s="154">
        <f t="shared" si="23"/>
        <v>8533.1</v>
      </c>
    </row>
    <row r="243" s="137" customFormat="1" ht="42" customHeight="1" spans="1:11">
      <c r="A243" s="149">
        <v>240</v>
      </c>
      <c r="B243" s="147" t="s">
        <v>486</v>
      </c>
      <c r="C243" s="147" t="s">
        <v>487</v>
      </c>
      <c r="D243" s="148" t="s">
        <v>15</v>
      </c>
      <c r="E243" s="65">
        <v>0.0159</v>
      </c>
      <c r="F243" s="65" t="s">
        <v>54</v>
      </c>
      <c r="G243" s="154">
        <f>IF(E243*1000000&gt;20000,20000,E243*1000000)</f>
        <v>15900</v>
      </c>
      <c r="H243" s="155">
        <v>0</v>
      </c>
      <c r="I243" s="65" t="s">
        <v>55</v>
      </c>
      <c r="J243" s="157">
        <f t="shared" si="22"/>
        <v>0</v>
      </c>
      <c r="K243" s="154">
        <f t="shared" si="23"/>
        <v>15900</v>
      </c>
    </row>
    <row r="244" s="137" customFormat="1" ht="42" customHeight="1" spans="1:11">
      <c r="A244" s="149">
        <v>241</v>
      </c>
      <c r="B244" s="147" t="s">
        <v>488</v>
      </c>
      <c r="C244" s="147" t="s">
        <v>489</v>
      </c>
      <c r="D244" s="148" t="s">
        <v>15</v>
      </c>
      <c r="E244" s="65">
        <v>0.01512</v>
      </c>
      <c r="F244" s="65" t="s">
        <v>54</v>
      </c>
      <c r="G244" s="154">
        <f>IF(E244*1000000&gt;20000,20000,E244*1000000)</f>
        <v>15120</v>
      </c>
      <c r="H244" s="155">
        <v>0</v>
      </c>
      <c r="I244" s="65" t="s">
        <v>55</v>
      </c>
      <c r="J244" s="157">
        <f t="shared" si="22"/>
        <v>0</v>
      </c>
      <c r="K244" s="154">
        <f t="shared" si="23"/>
        <v>15120</v>
      </c>
    </row>
    <row r="245" s="137" customFormat="1" ht="42" customHeight="1" spans="1:11">
      <c r="A245" s="149">
        <v>242</v>
      </c>
      <c r="B245" s="147" t="s">
        <v>490</v>
      </c>
      <c r="C245" s="147" t="s">
        <v>491</v>
      </c>
      <c r="D245" s="148" t="s">
        <v>15</v>
      </c>
      <c r="E245" s="65">
        <v>0.01593</v>
      </c>
      <c r="F245" s="65" t="s">
        <v>54</v>
      </c>
      <c r="G245" s="154">
        <f t="shared" si="24"/>
        <v>15930</v>
      </c>
      <c r="H245" s="155">
        <v>5065</v>
      </c>
      <c r="I245" s="65" t="s">
        <v>55</v>
      </c>
      <c r="J245" s="157">
        <f t="shared" si="22"/>
        <v>759.75</v>
      </c>
      <c r="K245" s="154">
        <f t="shared" si="23"/>
        <v>16689.75</v>
      </c>
    </row>
    <row r="246" s="137" customFormat="1" ht="42" customHeight="1" spans="1:11">
      <c r="A246" s="149">
        <v>243</v>
      </c>
      <c r="B246" s="147" t="s">
        <v>492</v>
      </c>
      <c r="C246" s="147" t="s">
        <v>493</v>
      </c>
      <c r="D246" s="148" t="s">
        <v>15</v>
      </c>
      <c r="E246" s="65">
        <v>0.00448</v>
      </c>
      <c r="F246" s="65" t="s">
        <v>54</v>
      </c>
      <c r="G246" s="154">
        <f t="shared" si="24"/>
        <v>4480</v>
      </c>
      <c r="H246" s="155">
        <v>3785</v>
      </c>
      <c r="I246" s="65" t="s">
        <v>55</v>
      </c>
      <c r="J246" s="157">
        <f t="shared" si="22"/>
        <v>567.75</v>
      </c>
      <c r="K246" s="154">
        <f t="shared" si="23"/>
        <v>5047.75</v>
      </c>
    </row>
    <row r="247" s="137" customFormat="1" ht="42" customHeight="1" spans="1:11">
      <c r="A247" s="149">
        <v>244</v>
      </c>
      <c r="B247" s="147" t="s">
        <v>494</v>
      </c>
      <c r="C247" s="147" t="s">
        <v>495</v>
      </c>
      <c r="D247" s="148" t="s">
        <v>15</v>
      </c>
      <c r="E247" s="65">
        <v>0.01325</v>
      </c>
      <c r="F247" s="65" t="s">
        <v>54</v>
      </c>
      <c r="G247" s="154">
        <f t="shared" si="24"/>
        <v>13250</v>
      </c>
      <c r="H247" s="155">
        <v>1266</v>
      </c>
      <c r="I247" s="65" t="s">
        <v>55</v>
      </c>
      <c r="J247" s="157">
        <f t="shared" si="22"/>
        <v>189.9</v>
      </c>
      <c r="K247" s="154">
        <f t="shared" si="23"/>
        <v>13439.9</v>
      </c>
    </row>
    <row r="248" s="137" customFormat="1" ht="42" customHeight="1" spans="1:11">
      <c r="A248" s="149">
        <v>245</v>
      </c>
      <c r="B248" s="147" t="s">
        <v>496</v>
      </c>
      <c r="C248" s="147" t="s">
        <v>497</v>
      </c>
      <c r="D248" s="148" t="s">
        <v>15</v>
      </c>
      <c r="E248" s="65">
        <v>0.014455</v>
      </c>
      <c r="F248" s="65" t="s">
        <v>54</v>
      </c>
      <c r="G248" s="154">
        <f>IF(E248*1000000&gt;20000,20000,E248*1000000)</f>
        <v>14455</v>
      </c>
      <c r="H248" s="155">
        <v>0</v>
      </c>
      <c r="I248" s="65" t="s">
        <v>55</v>
      </c>
      <c r="J248" s="157">
        <f t="shared" si="22"/>
        <v>0</v>
      </c>
      <c r="K248" s="154">
        <f t="shared" si="23"/>
        <v>14455</v>
      </c>
    </row>
    <row r="249" s="137" customFormat="1" ht="42" customHeight="1" spans="1:11">
      <c r="A249" s="149">
        <v>246</v>
      </c>
      <c r="B249" s="147" t="s">
        <v>498</v>
      </c>
      <c r="C249" s="147" t="s">
        <v>499</v>
      </c>
      <c r="D249" s="148" t="s">
        <v>15</v>
      </c>
      <c r="E249" s="65">
        <v>0.00616</v>
      </c>
      <c r="F249" s="65" t="s">
        <v>54</v>
      </c>
      <c r="G249" s="154">
        <f t="shared" si="24"/>
        <v>6160</v>
      </c>
      <c r="H249" s="155">
        <v>4730</v>
      </c>
      <c r="I249" s="65" t="s">
        <v>55</v>
      </c>
      <c r="J249" s="157">
        <f t="shared" si="22"/>
        <v>709.5</v>
      </c>
      <c r="K249" s="154">
        <f t="shared" si="23"/>
        <v>6869.5</v>
      </c>
    </row>
    <row r="250" s="137" customFormat="1" ht="42" customHeight="1" spans="1:11">
      <c r="A250" s="149">
        <v>247</v>
      </c>
      <c r="B250" s="147" t="s">
        <v>500</v>
      </c>
      <c r="C250" s="147" t="s">
        <v>501</v>
      </c>
      <c r="D250" s="148" t="s">
        <v>15</v>
      </c>
      <c r="E250" s="65">
        <v>0.00532</v>
      </c>
      <c r="F250" s="65" t="s">
        <v>54</v>
      </c>
      <c r="G250" s="154">
        <f t="shared" si="24"/>
        <v>5320</v>
      </c>
      <c r="H250" s="155">
        <v>3091</v>
      </c>
      <c r="I250" s="65" t="s">
        <v>55</v>
      </c>
      <c r="J250" s="157">
        <f t="shared" si="22"/>
        <v>463.65</v>
      </c>
      <c r="K250" s="154">
        <f t="shared" si="23"/>
        <v>5783.65</v>
      </c>
    </row>
    <row r="251" s="137" customFormat="1" ht="42" customHeight="1" spans="1:11">
      <c r="A251" s="149">
        <v>248</v>
      </c>
      <c r="B251" s="147" t="s">
        <v>502</v>
      </c>
      <c r="C251" s="147" t="s">
        <v>503</v>
      </c>
      <c r="D251" s="148" t="s">
        <v>15</v>
      </c>
      <c r="E251" s="65">
        <v>0.01134</v>
      </c>
      <c r="F251" s="65" t="s">
        <v>54</v>
      </c>
      <c r="G251" s="154">
        <f t="shared" si="24"/>
        <v>11340</v>
      </c>
      <c r="H251" s="155">
        <v>4955</v>
      </c>
      <c r="I251" s="65" t="s">
        <v>55</v>
      </c>
      <c r="J251" s="157">
        <f t="shared" si="22"/>
        <v>743.25</v>
      </c>
      <c r="K251" s="154">
        <f t="shared" si="23"/>
        <v>12083.25</v>
      </c>
    </row>
    <row r="252" s="137" customFormat="1" ht="42" customHeight="1" spans="1:11">
      <c r="A252" s="149">
        <v>249</v>
      </c>
      <c r="B252" s="147" t="s">
        <v>504</v>
      </c>
      <c r="C252" s="147" t="s">
        <v>505</v>
      </c>
      <c r="D252" s="148" t="s">
        <v>15</v>
      </c>
      <c r="E252" s="65">
        <v>0.00901</v>
      </c>
      <c r="F252" s="65" t="s">
        <v>54</v>
      </c>
      <c r="G252" s="154">
        <f t="shared" si="24"/>
        <v>9010</v>
      </c>
      <c r="H252" s="155">
        <v>6320</v>
      </c>
      <c r="I252" s="65" t="s">
        <v>55</v>
      </c>
      <c r="J252" s="157">
        <f t="shared" si="22"/>
        <v>948</v>
      </c>
      <c r="K252" s="154">
        <f t="shared" si="23"/>
        <v>9958</v>
      </c>
    </row>
    <row r="253" s="137" customFormat="1" ht="42" customHeight="1" spans="1:11">
      <c r="A253" s="149">
        <v>250</v>
      </c>
      <c r="B253" s="147" t="s">
        <v>506</v>
      </c>
      <c r="C253" s="147" t="s">
        <v>507</v>
      </c>
      <c r="D253" s="148" t="s">
        <v>15</v>
      </c>
      <c r="E253" s="65">
        <v>0.00531</v>
      </c>
      <c r="F253" s="65" t="s">
        <v>54</v>
      </c>
      <c r="G253" s="154">
        <f>IF(E253*1000000&gt;20000,20000,E253*1000000)</f>
        <v>5310</v>
      </c>
      <c r="H253" s="155">
        <v>0</v>
      </c>
      <c r="I253" s="65" t="s">
        <v>55</v>
      </c>
      <c r="J253" s="157">
        <f t="shared" si="22"/>
        <v>0</v>
      </c>
      <c r="K253" s="154">
        <f t="shared" si="23"/>
        <v>5310</v>
      </c>
    </row>
    <row r="254" s="137" customFormat="1" ht="42" customHeight="1" spans="1:11">
      <c r="A254" s="149">
        <v>251</v>
      </c>
      <c r="B254" s="147" t="s">
        <v>508</v>
      </c>
      <c r="C254" s="147" t="s">
        <v>509</v>
      </c>
      <c r="D254" s="148" t="s">
        <v>15</v>
      </c>
      <c r="E254" s="65">
        <v>0.01416</v>
      </c>
      <c r="F254" s="65" t="s">
        <v>54</v>
      </c>
      <c r="G254" s="154">
        <f>IF(E254*1000000&gt;20000,20000,E254*1000000)</f>
        <v>14160</v>
      </c>
      <c r="H254" s="155">
        <v>0</v>
      </c>
      <c r="I254" s="65" t="s">
        <v>55</v>
      </c>
      <c r="J254" s="157">
        <f t="shared" si="22"/>
        <v>0</v>
      </c>
      <c r="K254" s="154">
        <f t="shared" si="23"/>
        <v>14160</v>
      </c>
    </row>
    <row r="255" s="137" customFormat="1" ht="42" customHeight="1" spans="1:11">
      <c r="A255" s="149">
        <v>252</v>
      </c>
      <c r="B255" s="147" t="s">
        <v>510</v>
      </c>
      <c r="C255" s="147" t="s">
        <v>511</v>
      </c>
      <c r="D255" s="148" t="s">
        <v>15</v>
      </c>
      <c r="E255" s="65">
        <v>0.0081</v>
      </c>
      <c r="F255" s="65" t="s">
        <v>54</v>
      </c>
      <c r="G255" s="154">
        <f>IF(E255*1000000&gt;20000,20000,E255*1000000)</f>
        <v>8100</v>
      </c>
      <c r="H255" s="155">
        <v>0</v>
      </c>
      <c r="I255" s="65" t="s">
        <v>55</v>
      </c>
      <c r="J255" s="157">
        <f t="shared" si="22"/>
        <v>0</v>
      </c>
      <c r="K255" s="154">
        <f t="shared" si="23"/>
        <v>8100</v>
      </c>
    </row>
    <row r="256" s="137" customFormat="1" ht="42" customHeight="1" spans="1:11">
      <c r="A256" s="149">
        <v>253</v>
      </c>
      <c r="B256" s="147" t="s">
        <v>512</v>
      </c>
      <c r="C256" s="147" t="s">
        <v>513</v>
      </c>
      <c r="D256" s="148" t="s">
        <v>15</v>
      </c>
      <c r="E256" s="65">
        <v>0.0106</v>
      </c>
      <c r="F256" s="65" t="s">
        <v>54</v>
      </c>
      <c r="G256" s="154">
        <f t="shared" si="24"/>
        <v>10600</v>
      </c>
      <c r="H256" s="155">
        <v>4716</v>
      </c>
      <c r="I256" s="65" t="s">
        <v>55</v>
      </c>
      <c r="J256" s="157">
        <f t="shared" si="22"/>
        <v>707.4</v>
      </c>
      <c r="K256" s="154">
        <f t="shared" si="23"/>
        <v>11307.4</v>
      </c>
    </row>
    <row r="257" s="137" customFormat="1" ht="42" customHeight="1" spans="1:11">
      <c r="A257" s="149">
        <v>254</v>
      </c>
      <c r="B257" s="147" t="s">
        <v>514</v>
      </c>
      <c r="C257" s="147" t="s">
        <v>515</v>
      </c>
      <c r="D257" s="148" t="s">
        <v>15</v>
      </c>
      <c r="E257" s="65">
        <v>0.00841</v>
      </c>
      <c r="F257" s="65" t="s">
        <v>54</v>
      </c>
      <c r="G257" s="154">
        <f t="shared" si="24"/>
        <v>8410</v>
      </c>
      <c r="H257" s="155">
        <v>666</v>
      </c>
      <c r="I257" s="65" t="s">
        <v>55</v>
      </c>
      <c r="J257" s="157">
        <f t="shared" si="22"/>
        <v>99.9</v>
      </c>
      <c r="K257" s="154">
        <f t="shared" si="23"/>
        <v>8509.9</v>
      </c>
    </row>
    <row r="258" s="137" customFormat="1" ht="42" customHeight="1" spans="1:11">
      <c r="A258" s="149">
        <v>255</v>
      </c>
      <c r="B258" s="147" t="s">
        <v>516</v>
      </c>
      <c r="C258" s="147" t="s">
        <v>517</v>
      </c>
      <c r="D258" s="148" t="s">
        <v>15</v>
      </c>
      <c r="E258" s="65">
        <v>0.00837</v>
      </c>
      <c r="F258" s="65" t="s">
        <v>54</v>
      </c>
      <c r="G258" s="154">
        <f t="shared" ref="G258:G265" si="26">IF(E258*1000000&gt;20000,20000,E258*1000000)</f>
        <v>8370</v>
      </c>
      <c r="H258" s="155">
        <v>0</v>
      </c>
      <c r="I258" s="65" t="s">
        <v>55</v>
      </c>
      <c r="J258" s="157">
        <f t="shared" si="22"/>
        <v>0</v>
      </c>
      <c r="K258" s="154">
        <f t="shared" si="23"/>
        <v>8370</v>
      </c>
    </row>
    <row r="259" s="137" customFormat="1" ht="42" customHeight="1" spans="1:11">
      <c r="A259" s="149">
        <v>256</v>
      </c>
      <c r="B259" s="147" t="s">
        <v>518</v>
      </c>
      <c r="C259" s="147" t="s">
        <v>519</v>
      </c>
      <c r="D259" s="148" t="s">
        <v>15</v>
      </c>
      <c r="E259" s="65">
        <v>0.01188</v>
      </c>
      <c r="F259" s="65" t="s">
        <v>54</v>
      </c>
      <c r="G259" s="154">
        <f t="shared" si="26"/>
        <v>11880</v>
      </c>
      <c r="H259" s="155">
        <v>0</v>
      </c>
      <c r="I259" s="65" t="s">
        <v>55</v>
      </c>
      <c r="J259" s="157">
        <f t="shared" si="22"/>
        <v>0</v>
      </c>
      <c r="K259" s="154">
        <f t="shared" si="23"/>
        <v>11880</v>
      </c>
    </row>
    <row r="260" s="137" customFormat="1" ht="42" customHeight="1" spans="1:11">
      <c r="A260" s="149">
        <v>257</v>
      </c>
      <c r="B260" s="147" t="s">
        <v>520</v>
      </c>
      <c r="C260" s="147" t="s">
        <v>521</v>
      </c>
      <c r="D260" s="148" t="s">
        <v>15</v>
      </c>
      <c r="E260" s="65">
        <v>0.010915</v>
      </c>
      <c r="F260" s="65" t="s">
        <v>54</v>
      </c>
      <c r="G260" s="154">
        <f t="shared" si="26"/>
        <v>10915</v>
      </c>
      <c r="H260" s="155">
        <v>0</v>
      </c>
      <c r="I260" s="65" t="s">
        <v>55</v>
      </c>
      <c r="J260" s="157">
        <f t="shared" si="22"/>
        <v>0</v>
      </c>
      <c r="K260" s="154">
        <f t="shared" si="23"/>
        <v>10915</v>
      </c>
    </row>
    <row r="261" s="137" customFormat="1" ht="42" customHeight="1" spans="1:11">
      <c r="A261" s="149">
        <v>258</v>
      </c>
      <c r="B261" s="147" t="s">
        <v>522</v>
      </c>
      <c r="C261" s="147" t="s">
        <v>523</v>
      </c>
      <c r="D261" s="148" t="s">
        <v>15</v>
      </c>
      <c r="E261" s="65">
        <v>0.00783</v>
      </c>
      <c r="F261" s="65" t="s">
        <v>54</v>
      </c>
      <c r="G261" s="154">
        <f t="shared" si="26"/>
        <v>7830</v>
      </c>
      <c r="H261" s="155">
        <v>0</v>
      </c>
      <c r="I261" s="65" t="s">
        <v>55</v>
      </c>
      <c r="J261" s="157">
        <f t="shared" ref="J261:J324" si="27">H261*0.15</f>
        <v>0</v>
      </c>
      <c r="K261" s="154">
        <f t="shared" ref="K261:K324" si="28">G261+J261</f>
        <v>7830</v>
      </c>
    </row>
    <row r="262" s="137" customFormat="1" ht="42" customHeight="1" spans="1:11">
      <c r="A262" s="149">
        <v>259</v>
      </c>
      <c r="B262" s="147" t="s">
        <v>524</v>
      </c>
      <c r="C262" s="147" t="s">
        <v>525</v>
      </c>
      <c r="D262" s="148" t="s">
        <v>15</v>
      </c>
      <c r="E262" s="65">
        <v>0.0203</v>
      </c>
      <c r="F262" s="65" t="s">
        <v>54</v>
      </c>
      <c r="G262" s="154">
        <f t="shared" si="26"/>
        <v>20000</v>
      </c>
      <c r="H262" s="155">
        <v>10579</v>
      </c>
      <c r="I262" s="65" t="s">
        <v>55</v>
      </c>
      <c r="J262" s="157">
        <f t="shared" si="27"/>
        <v>1586.85</v>
      </c>
      <c r="K262" s="154">
        <f t="shared" si="28"/>
        <v>21586.85</v>
      </c>
    </row>
    <row r="263" s="137" customFormat="1" ht="42" customHeight="1" spans="1:11">
      <c r="A263" s="149">
        <v>260</v>
      </c>
      <c r="B263" s="147" t="s">
        <v>526</v>
      </c>
      <c r="C263" s="147" t="s">
        <v>527</v>
      </c>
      <c r="D263" s="148" t="s">
        <v>15</v>
      </c>
      <c r="E263" s="65">
        <v>0.00864</v>
      </c>
      <c r="F263" s="65" t="s">
        <v>54</v>
      </c>
      <c r="G263" s="154">
        <f t="shared" si="26"/>
        <v>8640</v>
      </c>
      <c r="H263" s="155">
        <v>0</v>
      </c>
      <c r="I263" s="65" t="s">
        <v>55</v>
      </c>
      <c r="J263" s="157">
        <f t="shared" si="27"/>
        <v>0</v>
      </c>
      <c r="K263" s="154">
        <f t="shared" si="28"/>
        <v>8640</v>
      </c>
    </row>
    <row r="264" s="137" customFormat="1" ht="42" customHeight="1" spans="1:11">
      <c r="A264" s="149">
        <v>261</v>
      </c>
      <c r="B264" s="147" t="s">
        <v>528</v>
      </c>
      <c r="C264" s="147" t="s">
        <v>529</v>
      </c>
      <c r="D264" s="148" t="s">
        <v>15</v>
      </c>
      <c r="E264" s="65">
        <v>0.0135</v>
      </c>
      <c r="F264" s="65" t="s">
        <v>54</v>
      </c>
      <c r="G264" s="154">
        <f t="shared" si="26"/>
        <v>13500</v>
      </c>
      <c r="H264" s="155">
        <v>0</v>
      </c>
      <c r="I264" s="65" t="s">
        <v>55</v>
      </c>
      <c r="J264" s="157">
        <f t="shared" si="27"/>
        <v>0</v>
      </c>
      <c r="K264" s="154">
        <f t="shared" si="28"/>
        <v>13500</v>
      </c>
    </row>
    <row r="265" s="137" customFormat="1" ht="42" customHeight="1" spans="1:11">
      <c r="A265" s="149">
        <v>262</v>
      </c>
      <c r="B265" s="147" t="s">
        <v>530</v>
      </c>
      <c r="C265" s="147" t="s">
        <v>531</v>
      </c>
      <c r="D265" s="148" t="s">
        <v>15</v>
      </c>
      <c r="E265" s="65">
        <v>0.0081</v>
      </c>
      <c r="F265" s="65" t="s">
        <v>54</v>
      </c>
      <c r="G265" s="154">
        <f t="shared" si="26"/>
        <v>8100</v>
      </c>
      <c r="H265" s="155">
        <v>0</v>
      </c>
      <c r="I265" s="65" t="s">
        <v>55</v>
      </c>
      <c r="J265" s="157">
        <f t="shared" si="27"/>
        <v>0</v>
      </c>
      <c r="K265" s="154">
        <f t="shared" si="28"/>
        <v>8100</v>
      </c>
    </row>
    <row r="266" s="137" customFormat="1" ht="42" customHeight="1" spans="1:11">
      <c r="A266" s="149">
        <v>263</v>
      </c>
      <c r="B266" s="147" t="s">
        <v>532</v>
      </c>
      <c r="C266" s="147" t="s">
        <v>533</v>
      </c>
      <c r="D266" s="148" t="s">
        <v>15</v>
      </c>
      <c r="E266" s="65">
        <v>0.0081</v>
      </c>
      <c r="F266" s="65" t="s">
        <v>54</v>
      </c>
      <c r="G266" s="154">
        <f t="shared" ref="G266:G323" si="29">E266*1000000</f>
        <v>8100</v>
      </c>
      <c r="H266" s="155">
        <v>3241</v>
      </c>
      <c r="I266" s="65" t="s">
        <v>55</v>
      </c>
      <c r="J266" s="157">
        <f t="shared" si="27"/>
        <v>486.15</v>
      </c>
      <c r="K266" s="154">
        <f t="shared" si="28"/>
        <v>8586.15</v>
      </c>
    </row>
    <row r="267" s="137" customFormat="1" ht="42" customHeight="1" spans="1:11">
      <c r="A267" s="149">
        <v>264</v>
      </c>
      <c r="B267" s="147" t="s">
        <v>534</v>
      </c>
      <c r="C267" s="147" t="s">
        <v>535</v>
      </c>
      <c r="D267" s="148" t="s">
        <v>15</v>
      </c>
      <c r="E267" s="65">
        <v>0.01944</v>
      </c>
      <c r="F267" s="65" t="s">
        <v>54</v>
      </c>
      <c r="G267" s="154">
        <f>IF(E267*1000000&gt;20000,20000,E267*1000000)</f>
        <v>19440</v>
      </c>
      <c r="H267" s="155">
        <v>0</v>
      </c>
      <c r="I267" s="65" t="s">
        <v>55</v>
      </c>
      <c r="J267" s="157">
        <f t="shared" si="27"/>
        <v>0</v>
      </c>
      <c r="K267" s="154">
        <f t="shared" si="28"/>
        <v>19440</v>
      </c>
    </row>
    <row r="268" s="137" customFormat="1" ht="42" customHeight="1" spans="1:11">
      <c r="A268" s="149">
        <v>265</v>
      </c>
      <c r="B268" s="147" t="s">
        <v>536</v>
      </c>
      <c r="C268" s="147" t="s">
        <v>537</v>
      </c>
      <c r="D268" s="148" t="s">
        <v>15</v>
      </c>
      <c r="E268" s="65">
        <v>0.0291</v>
      </c>
      <c r="F268" s="65" t="s">
        <v>54</v>
      </c>
      <c r="G268" s="154">
        <f>IF(E268*1000000&gt;20000,20000,E268*1000000)</f>
        <v>20000</v>
      </c>
      <c r="H268" s="155">
        <v>24565.44</v>
      </c>
      <c r="I268" s="65" t="s">
        <v>55</v>
      </c>
      <c r="J268" s="156">
        <f>ROUND(H268*0.15,2)</f>
        <v>3684.82</v>
      </c>
      <c r="K268" s="154">
        <f t="shared" si="28"/>
        <v>23684.82</v>
      </c>
    </row>
    <row r="269" s="137" customFormat="1" ht="42" customHeight="1" spans="1:11">
      <c r="A269" s="149">
        <v>266</v>
      </c>
      <c r="B269" s="147" t="s">
        <v>538</v>
      </c>
      <c r="C269" s="147" t="s">
        <v>539</v>
      </c>
      <c r="D269" s="148" t="s">
        <v>15</v>
      </c>
      <c r="E269" s="65">
        <v>0.00944</v>
      </c>
      <c r="F269" s="65" t="s">
        <v>54</v>
      </c>
      <c r="G269" s="154">
        <f t="shared" si="29"/>
        <v>9440</v>
      </c>
      <c r="H269" s="155">
        <v>5041</v>
      </c>
      <c r="I269" s="65" t="s">
        <v>55</v>
      </c>
      <c r="J269" s="157">
        <f t="shared" si="27"/>
        <v>756.15</v>
      </c>
      <c r="K269" s="154">
        <f t="shared" si="28"/>
        <v>10196.15</v>
      </c>
    </row>
    <row r="270" s="137" customFormat="1" ht="42" customHeight="1" spans="1:11">
      <c r="A270" s="149">
        <v>267</v>
      </c>
      <c r="B270" s="147" t="s">
        <v>540</v>
      </c>
      <c r="C270" s="147" t="s">
        <v>541</v>
      </c>
      <c r="D270" s="148" t="s">
        <v>15</v>
      </c>
      <c r="E270" s="65">
        <v>0.018</v>
      </c>
      <c r="F270" s="65" t="s">
        <v>54</v>
      </c>
      <c r="G270" s="154">
        <f t="shared" si="29"/>
        <v>18000</v>
      </c>
      <c r="H270" s="155">
        <v>15801.42</v>
      </c>
      <c r="I270" s="65" t="s">
        <v>55</v>
      </c>
      <c r="J270" s="156">
        <f>ROUND(H270*0.15,2)</f>
        <v>2370.21</v>
      </c>
      <c r="K270" s="154">
        <f t="shared" si="28"/>
        <v>20370.21</v>
      </c>
    </row>
    <row r="271" s="137" customFormat="1" ht="42" customHeight="1" spans="1:11">
      <c r="A271" s="149">
        <v>268</v>
      </c>
      <c r="B271" s="147" t="s">
        <v>542</v>
      </c>
      <c r="C271" s="147" t="s">
        <v>543</v>
      </c>
      <c r="D271" s="148" t="s">
        <v>15</v>
      </c>
      <c r="E271" s="65">
        <v>0.01044</v>
      </c>
      <c r="F271" s="65" t="s">
        <v>54</v>
      </c>
      <c r="G271" s="154">
        <f t="shared" si="29"/>
        <v>10440</v>
      </c>
      <c r="H271" s="155">
        <v>2579</v>
      </c>
      <c r="I271" s="65" t="s">
        <v>55</v>
      </c>
      <c r="J271" s="157">
        <f t="shared" si="27"/>
        <v>386.85</v>
      </c>
      <c r="K271" s="154">
        <f t="shared" si="28"/>
        <v>10826.85</v>
      </c>
    </row>
    <row r="272" s="137" customFormat="1" ht="42" customHeight="1" spans="1:11">
      <c r="A272" s="149">
        <v>269</v>
      </c>
      <c r="B272" s="147" t="s">
        <v>544</v>
      </c>
      <c r="C272" s="147" t="s">
        <v>545</v>
      </c>
      <c r="D272" s="148" t="s">
        <v>15</v>
      </c>
      <c r="E272" s="65">
        <v>0.02842</v>
      </c>
      <c r="F272" s="65" t="s">
        <v>54</v>
      </c>
      <c r="G272" s="154">
        <f>IF(E272*1000000&gt;20000,20000,E272*1000000)</f>
        <v>20000</v>
      </c>
      <c r="H272" s="155">
        <v>29696</v>
      </c>
      <c r="I272" s="65" t="s">
        <v>55</v>
      </c>
      <c r="J272" s="157">
        <f t="shared" si="27"/>
        <v>4454.4</v>
      </c>
      <c r="K272" s="154">
        <f t="shared" si="28"/>
        <v>24454.4</v>
      </c>
    </row>
    <row r="273" s="137" customFormat="1" ht="42" customHeight="1" spans="1:11">
      <c r="A273" s="149">
        <v>270</v>
      </c>
      <c r="B273" s="147" t="s">
        <v>546</v>
      </c>
      <c r="C273" s="147" t="s">
        <v>547</v>
      </c>
      <c r="D273" s="148" t="s">
        <v>15</v>
      </c>
      <c r="E273" s="65">
        <v>0.0414</v>
      </c>
      <c r="F273" s="65" t="s">
        <v>54</v>
      </c>
      <c r="G273" s="154">
        <f>IF(E273*1000000&gt;20000,20000,E273*1000000)</f>
        <v>20000</v>
      </c>
      <c r="H273" s="155">
        <v>34409.52</v>
      </c>
      <c r="I273" s="65" t="s">
        <v>55</v>
      </c>
      <c r="J273" s="156">
        <f>ROUND(H273*0.15,2)</f>
        <v>5161.43</v>
      </c>
      <c r="K273" s="154">
        <f t="shared" si="28"/>
        <v>25161.43</v>
      </c>
    </row>
    <row r="274" s="137" customFormat="1" ht="42" customHeight="1" spans="1:11">
      <c r="A274" s="149">
        <v>271</v>
      </c>
      <c r="B274" s="147" t="s">
        <v>548</v>
      </c>
      <c r="C274" s="147" t="s">
        <v>549</v>
      </c>
      <c r="D274" s="148" t="s">
        <v>15</v>
      </c>
      <c r="E274" s="65">
        <v>0.010325</v>
      </c>
      <c r="F274" s="65" t="s">
        <v>54</v>
      </c>
      <c r="G274" s="154">
        <f t="shared" si="29"/>
        <v>10325</v>
      </c>
      <c r="H274" s="155">
        <v>5844</v>
      </c>
      <c r="I274" s="65" t="s">
        <v>55</v>
      </c>
      <c r="J274" s="157">
        <f t="shared" si="27"/>
        <v>876.6</v>
      </c>
      <c r="K274" s="154">
        <f t="shared" si="28"/>
        <v>11201.6</v>
      </c>
    </row>
    <row r="275" s="137" customFormat="1" ht="42" customHeight="1" spans="1:11">
      <c r="A275" s="149">
        <v>272</v>
      </c>
      <c r="B275" s="147" t="s">
        <v>550</v>
      </c>
      <c r="C275" s="147" t="s">
        <v>551</v>
      </c>
      <c r="D275" s="148" t="s">
        <v>15</v>
      </c>
      <c r="E275" s="65">
        <v>0.01416</v>
      </c>
      <c r="F275" s="65" t="s">
        <v>54</v>
      </c>
      <c r="G275" s="154">
        <f t="shared" si="29"/>
        <v>14160</v>
      </c>
      <c r="H275" s="155">
        <v>12648</v>
      </c>
      <c r="I275" s="65" t="s">
        <v>55</v>
      </c>
      <c r="J275" s="157">
        <f t="shared" si="27"/>
        <v>1897.2</v>
      </c>
      <c r="K275" s="154">
        <f t="shared" si="28"/>
        <v>16057.2</v>
      </c>
    </row>
    <row r="276" s="137" customFormat="1" ht="42" customHeight="1" spans="1:11">
      <c r="A276" s="149">
        <v>273</v>
      </c>
      <c r="B276" s="147" t="s">
        <v>552</v>
      </c>
      <c r="C276" s="147" t="s">
        <v>553</v>
      </c>
      <c r="D276" s="148" t="s">
        <v>15</v>
      </c>
      <c r="E276" s="65">
        <v>0.02726</v>
      </c>
      <c r="F276" s="65" t="s">
        <v>54</v>
      </c>
      <c r="G276" s="154">
        <f>IF(E276*1000000&gt;20000,20000,E276*1000000)</f>
        <v>20000</v>
      </c>
      <c r="H276" s="155">
        <v>13202.38</v>
      </c>
      <c r="I276" s="65" t="s">
        <v>55</v>
      </c>
      <c r="J276" s="156">
        <f>ROUND(H276*0.15,2)</f>
        <v>1980.36</v>
      </c>
      <c r="K276" s="154">
        <f t="shared" si="28"/>
        <v>21980.36</v>
      </c>
    </row>
    <row r="277" s="137" customFormat="1" ht="42" customHeight="1" spans="1:11">
      <c r="A277" s="149">
        <v>274</v>
      </c>
      <c r="B277" s="147" t="s">
        <v>554</v>
      </c>
      <c r="C277" s="147" t="s">
        <v>555</v>
      </c>
      <c r="D277" s="148" t="s">
        <v>15</v>
      </c>
      <c r="E277" s="65">
        <v>0.01711</v>
      </c>
      <c r="F277" s="65" t="s">
        <v>54</v>
      </c>
      <c r="G277" s="154">
        <f t="shared" si="29"/>
        <v>17110</v>
      </c>
      <c r="H277" s="155">
        <v>7662</v>
      </c>
      <c r="I277" s="65" t="s">
        <v>55</v>
      </c>
      <c r="J277" s="157">
        <f t="shared" si="27"/>
        <v>1149.3</v>
      </c>
      <c r="K277" s="154">
        <f t="shared" si="28"/>
        <v>18259.3</v>
      </c>
    </row>
    <row r="278" s="137" customFormat="1" ht="42" customHeight="1" spans="1:11">
      <c r="A278" s="149">
        <v>275</v>
      </c>
      <c r="B278" s="147" t="s">
        <v>556</v>
      </c>
      <c r="C278" s="147" t="s">
        <v>557</v>
      </c>
      <c r="D278" s="148" t="s">
        <v>15</v>
      </c>
      <c r="E278" s="65">
        <v>0.0144</v>
      </c>
      <c r="F278" s="65" t="s">
        <v>54</v>
      </c>
      <c r="G278" s="154">
        <f t="shared" si="29"/>
        <v>14400</v>
      </c>
      <c r="H278" s="155">
        <v>14322</v>
      </c>
      <c r="I278" s="65" t="s">
        <v>55</v>
      </c>
      <c r="J278" s="157">
        <f t="shared" si="27"/>
        <v>2148.3</v>
      </c>
      <c r="K278" s="154">
        <f t="shared" si="28"/>
        <v>16548.3</v>
      </c>
    </row>
    <row r="279" s="137" customFormat="1" ht="42" customHeight="1" spans="1:11">
      <c r="A279" s="149">
        <v>276</v>
      </c>
      <c r="B279" s="147" t="s">
        <v>558</v>
      </c>
      <c r="C279" s="147" t="s">
        <v>559</v>
      </c>
      <c r="D279" s="148" t="s">
        <v>15</v>
      </c>
      <c r="E279" s="65">
        <v>0.01265</v>
      </c>
      <c r="F279" s="65" t="s">
        <v>54</v>
      </c>
      <c r="G279" s="154">
        <f t="shared" si="29"/>
        <v>12650</v>
      </c>
      <c r="H279" s="155">
        <v>3359</v>
      </c>
      <c r="I279" s="65" t="s">
        <v>55</v>
      </c>
      <c r="J279" s="157">
        <f t="shared" si="27"/>
        <v>503.85</v>
      </c>
      <c r="K279" s="154">
        <f t="shared" si="28"/>
        <v>13153.85</v>
      </c>
    </row>
    <row r="280" s="137" customFormat="1" ht="42" customHeight="1" spans="1:11">
      <c r="A280" s="149">
        <v>277</v>
      </c>
      <c r="B280" s="147" t="s">
        <v>560</v>
      </c>
      <c r="C280" s="147" t="s">
        <v>561</v>
      </c>
      <c r="D280" s="148" t="s">
        <v>15</v>
      </c>
      <c r="E280" s="65">
        <v>0.0135</v>
      </c>
      <c r="F280" s="65" t="s">
        <v>54</v>
      </c>
      <c r="G280" s="154">
        <f t="shared" si="29"/>
        <v>13500</v>
      </c>
      <c r="H280" s="155">
        <v>13509</v>
      </c>
      <c r="I280" s="65" t="s">
        <v>55</v>
      </c>
      <c r="J280" s="157">
        <f t="shared" si="27"/>
        <v>2026.35</v>
      </c>
      <c r="K280" s="154">
        <f t="shared" si="28"/>
        <v>15526.35</v>
      </c>
    </row>
    <row r="281" s="137" customFormat="1" ht="42" customHeight="1" spans="1:11">
      <c r="A281" s="149">
        <v>278</v>
      </c>
      <c r="B281" s="147" t="s">
        <v>562</v>
      </c>
      <c r="C281" s="147" t="s">
        <v>563</v>
      </c>
      <c r="D281" s="148" t="s">
        <v>15</v>
      </c>
      <c r="E281" s="65">
        <v>0.0116</v>
      </c>
      <c r="F281" s="65" t="s">
        <v>54</v>
      </c>
      <c r="G281" s="154">
        <f t="shared" si="29"/>
        <v>11600</v>
      </c>
      <c r="H281" s="155">
        <v>9228</v>
      </c>
      <c r="I281" s="65" t="s">
        <v>55</v>
      </c>
      <c r="J281" s="157">
        <f t="shared" si="27"/>
        <v>1384.2</v>
      </c>
      <c r="K281" s="154">
        <f t="shared" si="28"/>
        <v>12984.2</v>
      </c>
    </row>
    <row r="282" s="137" customFormat="1" ht="42" customHeight="1" spans="1:11">
      <c r="A282" s="149">
        <v>279</v>
      </c>
      <c r="B282" s="147" t="s">
        <v>564</v>
      </c>
      <c r="C282" s="147" t="s">
        <v>565</v>
      </c>
      <c r="D282" s="148" t="s">
        <v>15</v>
      </c>
      <c r="E282" s="65">
        <v>0.00531</v>
      </c>
      <c r="F282" s="65" t="s">
        <v>54</v>
      </c>
      <c r="G282" s="154">
        <f>IF(E282*1000000&gt;20000,20000,E282*1000000)</f>
        <v>5310</v>
      </c>
      <c r="H282" s="155">
        <v>0</v>
      </c>
      <c r="I282" s="65" t="s">
        <v>55</v>
      </c>
      <c r="J282" s="157">
        <f t="shared" si="27"/>
        <v>0</v>
      </c>
      <c r="K282" s="154">
        <f t="shared" si="28"/>
        <v>5310</v>
      </c>
    </row>
    <row r="283" s="137" customFormat="1" ht="42" customHeight="1" spans="1:11">
      <c r="A283" s="149">
        <v>280</v>
      </c>
      <c r="B283" s="147" t="s">
        <v>566</v>
      </c>
      <c r="C283" s="147" t="s">
        <v>567</v>
      </c>
      <c r="D283" s="148" t="s">
        <v>15</v>
      </c>
      <c r="E283" s="65">
        <v>0.02001</v>
      </c>
      <c r="F283" s="65" t="s">
        <v>54</v>
      </c>
      <c r="G283" s="154">
        <f>IF(E283*1000000&gt;20000,20000,E283*1000000)</f>
        <v>20000</v>
      </c>
      <c r="H283" s="155">
        <v>4038</v>
      </c>
      <c r="I283" s="65" t="s">
        <v>55</v>
      </c>
      <c r="J283" s="157">
        <f t="shared" si="27"/>
        <v>605.7</v>
      </c>
      <c r="K283" s="154">
        <f t="shared" si="28"/>
        <v>20605.7</v>
      </c>
    </row>
    <row r="284" s="137" customFormat="1" ht="42" customHeight="1" spans="1:11">
      <c r="A284" s="149">
        <v>281</v>
      </c>
      <c r="B284" s="147" t="s">
        <v>568</v>
      </c>
      <c r="C284" s="147" t="s">
        <v>569</v>
      </c>
      <c r="D284" s="148" t="s">
        <v>15</v>
      </c>
      <c r="E284" s="65">
        <v>0.00986</v>
      </c>
      <c r="F284" s="65" t="s">
        <v>54</v>
      </c>
      <c r="G284" s="154">
        <f t="shared" si="29"/>
        <v>9860</v>
      </c>
      <c r="H284" s="155">
        <v>7771</v>
      </c>
      <c r="I284" s="65" t="s">
        <v>55</v>
      </c>
      <c r="J284" s="157">
        <f t="shared" si="27"/>
        <v>1165.65</v>
      </c>
      <c r="K284" s="154">
        <f t="shared" si="28"/>
        <v>11025.65</v>
      </c>
    </row>
    <row r="285" s="137" customFormat="1" ht="42" customHeight="1" spans="1:11">
      <c r="A285" s="159">
        <v>282</v>
      </c>
      <c r="B285" s="152" t="s">
        <v>570</v>
      </c>
      <c r="C285" s="152" t="s">
        <v>571</v>
      </c>
      <c r="D285" s="153" t="s">
        <v>15</v>
      </c>
      <c r="E285" s="65">
        <v>0.01305</v>
      </c>
      <c r="F285" s="65" t="s">
        <v>54</v>
      </c>
      <c r="G285" s="154">
        <f t="shared" si="29"/>
        <v>13050</v>
      </c>
      <c r="H285" s="155">
        <v>9887</v>
      </c>
      <c r="I285" s="65" t="s">
        <v>55</v>
      </c>
      <c r="J285" s="157">
        <f t="shared" si="27"/>
        <v>1483.05</v>
      </c>
      <c r="K285" s="154">
        <f t="shared" si="28"/>
        <v>14533.05</v>
      </c>
    </row>
    <row r="286" s="137" customFormat="1" ht="42" customHeight="1" spans="1:11">
      <c r="A286" s="149">
        <v>283</v>
      </c>
      <c r="B286" s="147" t="s">
        <v>572</v>
      </c>
      <c r="C286" s="147" t="s">
        <v>573</v>
      </c>
      <c r="D286" s="148" t="s">
        <v>15</v>
      </c>
      <c r="E286" s="65">
        <v>0.02052</v>
      </c>
      <c r="F286" s="65" t="s">
        <v>54</v>
      </c>
      <c r="G286" s="154">
        <f>IF(E286*1000000&gt;20000,20000,E286*1000000)</f>
        <v>20000</v>
      </c>
      <c r="H286" s="155">
        <v>17380</v>
      </c>
      <c r="I286" s="65" t="s">
        <v>55</v>
      </c>
      <c r="J286" s="157">
        <f t="shared" si="27"/>
        <v>2607</v>
      </c>
      <c r="K286" s="154">
        <f t="shared" si="28"/>
        <v>22607</v>
      </c>
    </row>
    <row r="287" s="137" customFormat="1" ht="42" customHeight="1" spans="1:11">
      <c r="A287" s="149">
        <v>284</v>
      </c>
      <c r="B287" s="147" t="s">
        <v>572</v>
      </c>
      <c r="C287" s="147" t="s">
        <v>574</v>
      </c>
      <c r="D287" s="148" t="s">
        <v>15</v>
      </c>
      <c r="E287" s="65">
        <v>0.01121</v>
      </c>
      <c r="F287" s="65" t="s">
        <v>54</v>
      </c>
      <c r="G287" s="154">
        <f t="shared" si="29"/>
        <v>11210</v>
      </c>
      <c r="H287" s="155">
        <v>8929</v>
      </c>
      <c r="I287" s="65" t="s">
        <v>55</v>
      </c>
      <c r="J287" s="157">
        <f t="shared" si="27"/>
        <v>1339.35</v>
      </c>
      <c r="K287" s="154">
        <f t="shared" si="28"/>
        <v>12549.35</v>
      </c>
    </row>
    <row r="288" s="137" customFormat="1" ht="42" customHeight="1" spans="1:11">
      <c r="A288" s="149">
        <v>285</v>
      </c>
      <c r="B288" s="147" t="s">
        <v>575</v>
      </c>
      <c r="C288" s="147" t="s">
        <v>576</v>
      </c>
      <c r="D288" s="148" t="s">
        <v>15</v>
      </c>
      <c r="E288" s="65">
        <v>0.02655</v>
      </c>
      <c r="F288" s="65" t="s">
        <v>54</v>
      </c>
      <c r="G288" s="154">
        <f>IF(E288*1000000&gt;20000,20000,E288*1000000)</f>
        <v>20000</v>
      </c>
      <c r="H288" s="155">
        <v>3035</v>
      </c>
      <c r="I288" s="65" t="s">
        <v>55</v>
      </c>
      <c r="J288" s="157">
        <f t="shared" si="27"/>
        <v>455.25</v>
      </c>
      <c r="K288" s="154">
        <f t="shared" si="28"/>
        <v>20455.25</v>
      </c>
    </row>
    <row r="289" s="137" customFormat="1" ht="42" customHeight="1" spans="1:11">
      <c r="A289" s="149">
        <v>286</v>
      </c>
      <c r="B289" s="147" t="s">
        <v>577</v>
      </c>
      <c r="C289" s="147" t="s">
        <v>578</v>
      </c>
      <c r="D289" s="148" t="s">
        <v>15</v>
      </c>
      <c r="E289" s="65">
        <v>0.0084</v>
      </c>
      <c r="F289" s="65" t="s">
        <v>54</v>
      </c>
      <c r="G289" s="154">
        <f t="shared" si="29"/>
        <v>8400</v>
      </c>
      <c r="H289" s="155">
        <v>5007</v>
      </c>
      <c r="I289" s="65" t="s">
        <v>55</v>
      </c>
      <c r="J289" s="157">
        <f t="shared" si="27"/>
        <v>751.05</v>
      </c>
      <c r="K289" s="154">
        <f t="shared" si="28"/>
        <v>9151.05</v>
      </c>
    </row>
    <row r="290" s="137" customFormat="1" ht="42" customHeight="1" spans="1:11">
      <c r="A290" s="149">
        <v>287</v>
      </c>
      <c r="B290" s="147" t="s">
        <v>579</v>
      </c>
      <c r="C290" s="147" t="s">
        <v>580</v>
      </c>
      <c r="D290" s="148" t="s">
        <v>15</v>
      </c>
      <c r="E290" s="65">
        <v>0.012</v>
      </c>
      <c r="F290" s="65" t="s">
        <v>54</v>
      </c>
      <c r="G290" s="154">
        <f>IF(E290*1000000&gt;20000,20000,E290*1000000)</f>
        <v>12000</v>
      </c>
      <c r="H290" s="155">
        <v>0</v>
      </c>
      <c r="I290" s="65" t="s">
        <v>55</v>
      </c>
      <c r="J290" s="157">
        <f t="shared" si="27"/>
        <v>0</v>
      </c>
      <c r="K290" s="154">
        <f t="shared" si="28"/>
        <v>12000</v>
      </c>
    </row>
    <row r="291" s="137" customFormat="1" ht="42" customHeight="1" spans="1:11">
      <c r="A291" s="149">
        <v>288</v>
      </c>
      <c r="B291" s="147" t="s">
        <v>579</v>
      </c>
      <c r="C291" s="147" t="s">
        <v>581</v>
      </c>
      <c r="D291" s="148" t="s">
        <v>15</v>
      </c>
      <c r="E291" s="65">
        <v>0.018</v>
      </c>
      <c r="F291" s="65" t="s">
        <v>54</v>
      </c>
      <c r="G291" s="154">
        <f>IF(E291*1000000&gt;20000,20000,E291*1000000)</f>
        <v>18000</v>
      </c>
      <c r="H291" s="155">
        <v>0</v>
      </c>
      <c r="I291" s="65" t="s">
        <v>55</v>
      </c>
      <c r="J291" s="157">
        <f t="shared" si="27"/>
        <v>0</v>
      </c>
      <c r="K291" s="154">
        <f t="shared" si="28"/>
        <v>18000</v>
      </c>
    </row>
    <row r="292" s="137" customFormat="1" ht="42" customHeight="1" spans="1:11">
      <c r="A292" s="149">
        <v>289</v>
      </c>
      <c r="B292" s="147" t="s">
        <v>582</v>
      </c>
      <c r="C292" s="147" t="s">
        <v>583</v>
      </c>
      <c r="D292" s="148" t="s">
        <v>15</v>
      </c>
      <c r="E292" s="65">
        <v>0.0084</v>
      </c>
      <c r="F292" s="65" t="s">
        <v>54</v>
      </c>
      <c r="G292" s="154">
        <f t="shared" si="29"/>
        <v>8400</v>
      </c>
      <c r="H292" s="155">
        <v>1580</v>
      </c>
      <c r="I292" s="65" t="s">
        <v>55</v>
      </c>
      <c r="J292" s="157">
        <f t="shared" si="27"/>
        <v>237</v>
      </c>
      <c r="K292" s="154">
        <f t="shared" si="28"/>
        <v>8637</v>
      </c>
    </row>
    <row r="293" s="137" customFormat="1" ht="42" customHeight="1" spans="1:11">
      <c r="A293" s="149">
        <v>290</v>
      </c>
      <c r="B293" s="147" t="s">
        <v>584</v>
      </c>
      <c r="C293" s="147" t="s">
        <v>585</v>
      </c>
      <c r="D293" s="148" t="s">
        <v>15</v>
      </c>
      <c r="E293" s="65">
        <v>0.01015</v>
      </c>
      <c r="F293" s="65" t="s">
        <v>54</v>
      </c>
      <c r="G293" s="154">
        <f t="shared" si="29"/>
        <v>10150</v>
      </c>
      <c r="H293" s="155">
        <v>793</v>
      </c>
      <c r="I293" s="65" t="s">
        <v>55</v>
      </c>
      <c r="J293" s="157">
        <f t="shared" si="27"/>
        <v>118.95</v>
      </c>
      <c r="K293" s="154">
        <f t="shared" si="28"/>
        <v>10268.95</v>
      </c>
    </row>
    <row r="294" s="137" customFormat="1" ht="42" customHeight="1" spans="1:11">
      <c r="A294" s="149">
        <v>291</v>
      </c>
      <c r="B294" s="147" t="s">
        <v>586</v>
      </c>
      <c r="C294" s="147" t="s">
        <v>587</v>
      </c>
      <c r="D294" s="148" t="s">
        <v>15</v>
      </c>
      <c r="E294" s="65">
        <v>0.0118</v>
      </c>
      <c r="F294" s="65" t="s">
        <v>54</v>
      </c>
      <c r="G294" s="154">
        <f t="shared" si="29"/>
        <v>11800</v>
      </c>
      <c r="H294" s="155">
        <v>9380</v>
      </c>
      <c r="I294" s="65" t="s">
        <v>55</v>
      </c>
      <c r="J294" s="157">
        <f t="shared" si="27"/>
        <v>1407</v>
      </c>
      <c r="K294" s="154">
        <f t="shared" si="28"/>
        <v>13207</v>
      </c>
    </row>
    <row r="295" s="137" customFormat="1" ht="42" customHeight="1" spans="1:11">
      <c r="A295" s="149">
        <v>292</v>
      </c>
      <c r="B295" s="147" t="s">
        <v>588</v>
      </c>
      <c r="C295" s="147" t="s">
        <v>589</v>
      </c>
      <c r="D295" s="148" t="s">
        <v>15</v>
      </c>
      <c r="E295" s="65">
        <v>0.0144</v>
      </c>
      <c r="F295" s="65" t="s">
        <v>54</v>
      </c>
      <c r="G295" s="154">
        <f>IF(E295*1000000&gt;20000,20000,E295*1000000)</f>
        <v>14400</v>
      </c>
      <c r="H295" s="155">
        <v>0</v>
      </c>
      <c r="I295" s="65" t="s">
        <v>55</v>
      </c>
      <c r="J295" s="157">
        <f t="shared" si="27"/>
        <v>0</v>
      </c>
      <c r="K295" s="154">
        <f t="shared" si="28"/>
        <v>14400</v>
      </c>
    </row>
    <row r="296" s="137" customFormat="1" ht="42" customHeight="1" spans="1:11">
      <c r="A296" s="149">
        <v>293</v>
      </c>
      <c r="B296" s="147" t="s">
        <v>590</v>
      </c>
      <c r="C296" s="147" t="s">
        <v>591</v>
      </c>
      <c r="D296" s="148" t="s">
        <v>15</v>
      </c>
      <c r="E296" s="65">
        <v>0.01218</v>
      </c>
      <c r="F296" s="65" t="s">
        <v>54</v>
      </c>
      <c r="G296" s="154">
        <f t="shared" si="29"/>
        <v>12180</v>
      </c>
      <c r="H296" s="155">
        <v>5512</v>
      </c>
      <c r="I296" s="65" t="s">
        <v>55</v>
      </c>
      <c r="J296" s="157">
        <f t="shared" si="27"/>
        <v>826.8</v>
      </c>
      <c r="K296" s="154">
        <f t="shared" si="28"/>
        <v>13006.8</v>
      </c>
    </row>
    <row r="297" s="137" customFormat="1" ht="42" customHeight="1" spans="1:11">
      <c r="A297" s="149">
        <v>294</v>
      </c>
      <c r="B297" s="147" t="s">
        <v>592</v>
      </c>
      <c r="C297" s="147" t="s">
        <v>593</v>
      </c>
      <c r="D297" s="148" t="s">
        <v>15</v>
      </c>
      <c r="E297" s="65">
        <v>0.0135</v>
      </c>
      <c r="F297" s="65" t="s">
        <v>54</v>
      </c>
      <c r="G297" s="154">
        <f>IF(E297*1000000&gt;20000,20000,E297*1000000)</f>
        <v>13500</v>
      </c>
      <c r="H297" s="155">
        <v>0</v>
      </c>
      <c r="I297" s="65" t="s">
        <v>55</v>
      </c>
      <c r="J297" s="157">
        <f t="shared" si="27"/>
        <v>0</v>
      </c>
      <c r="K297" s="154">
        <f t="shared" si="28"/>
        <v>13500</v>
      </c>
    </row>
    <row r="298" s="137" customFormat="1" ht="42" customHeight="1" spans="1:11">
      <c r="A298" s="149">
        <v>295</v>
      </c>
      <c r="B298" s="147" t="s">
        <v>594</v>
      </c>
      <c r="C298" s="147" t="s">
        <v>595</v>
      </c>
      <c r="D298" s="148" t="s">
        <v>15</v>
      </c>
      <c r="E298" s="65">
        <v>0.0116</v>
      </c>
      <c r="F298" s="65" t="s">
        <v>54</v>
      </c>
      <c r="G298" s="154">
        <f t="shared" si="29"/>
        <v>11600</v>
      </c>
      <c r="H298" s="155">
        <v>6045</v>
      </c>
      <c r="I298" s="65" t="s">
        <v>55</v>
      </c>
      <c r="J298" s="157">
        <f t="shared" si="27"/>
        <v>906.75</v>
      </c>
      <c r="K298" s="154">
        <f t="shared" si="28"/>
        <v>12506.75</v>
      </c>
    </row>
    <row r="299" s="137" customFormat="1" ht="42" customHeight="1" spans="1:11">
      <c r="A299" s="149">
        <v>296</v>
      </c>
      <c r="B299" s="147" t="s">
        <v>596</v>
      </c>
      <c r="C299" s="147" t="s">
        <v>597</v>
      </c>
      <c r="D299" s="148" t="s">
        <v>15</v>
      </c>
      <c r="E299" s="65">
        <v>0.02016</v>
      </c>
      <c r="F299" s="65" t="s">
        <v>54</v>
      </c>
      <c r="G299" s="154">
        <f>IF(E299*1000000&gt;20000,20000,E299*1000000)</f>
        <v>20000</v>
      </c>
      <c r="H299" s="155">
        <v>16295</v>
      </c>
      <c r="I299" s="65" t="s">
        <v>55</v>
      </c>
      <c r="J299" s="157">
        <f t="shared" si="27"/>
        <v>2444.25</v>
      </c>
      <c r="K299" s="154">
        <f t="shared" si="28"/>
        <v>22444.25</v>
      </c>
    </row>
    <row r="300" s="137" customFormat="1" ht="42" customHeight="1" spans="1:11">
      <c r="A300" s="149">
        <v>297</v>
      </c>
      <c r="B300" s="147" t="s">
        <v>598</v>
      </c>
      <c r="C300" s="147" t="s">
        <v>599</v>
      </c>
      <c r="D300" s="148" t="s">
        <v>15</v>
      </c>
      <c r="E300" s="65">
        <v>0.02065</v>
      </c>
      <c r="F300" s="65" t="s">
        <v>54</v>
      </c>
      <c r="G300" s="154">
        <f>IF(E300*1000000&gt;20000,20000,E300*1000000)</f>
        <v>20000</v>
      </c>
      <c r="H300" s="155">
        <v>16338</v>
      </c>
      <c r="I300" s="65" t="s">
        <v>55</v>
      </c>
      <c r="J300" s="157">
        <f t="shared" si="27"/>
        <v>2450.7</v>
      </c>
      <c r="K300" s="154">
        <f t="shared" si="28"/>
        <v>22450.7</v>
      </c>
    </row>
    <row r="301" s="137" customFormat="1" ht="42" customHeight="1" spans="1:11">
      <c r="A301" s="149">
        <v>298</v>
      </c>
      <c r="B301" s="147" t="s">
        <v>600</v>
      </c>
      <c r="C301" s="147" t="s">
        <v>601</v>
      </c>
      <c r="D301" s="148" t="s">
        <v>15</v>
      </c>
      <c r="E301" s="65">
        <v>0.01392</v>
      </c>
      <c r="F301" s="65" t="s">
        <v>54</v>
      </c>
      <c r="G301" s="154">
        <f>IF(E301*1000000&gt;20000,20000,E301*1000000)</f>
        <v>13920</v>
      </c>
      <c r="H301" s="155">
        <v>0</v>
      </c>
      <c r="I301" s="65" t="s">
        <v>55</v>
      </c>
      <c r="J301" s="157">
        <f t="shared" si="27"/>
        <v>0</v>
      </c>
      <c r="K301" s="154">
        <f t="shared" si="28"/>
        <v>13920</v>
      </c>
    </row>
    <row r="302" s="137" customFormat="1" ht="42" customHeight="1" spans="1:11">
      <c r="A302" s="149">
        <v>299</v>
      </c>
      <c r="B302" s="147" t="s">
        <v>602</v>
      </c>
      <c r="C302" s="147" t="s">
        <v>603</v>
      </c>
      <c r="D302" s="148" t="s">
        <v>15</v>
      </c>
      <c r="E302" s="65">
        <v>0.01421</v>
      </c>
      <c r="F302" s="65" t="s">
        <v>54</v>
      </c>
      <c r="G302" s="154">
        <f t="shared" si="29"/>
        <v>14210</v>
      </c>
      <c r="H302" s="155">
        <v>6962</v>
      </c>
      <c r="I302" s="65" t="s">
        <v>55</v>
      </c>
      <c r="J302" s="157">
        <f t="shared" si="27"/>
        <v>1044.3</v>
      </c>
      <c r="K302" s="154">
        <f t="shared" si="28"/>
        <v>15254.3</v>
      </c>
    </row>
    <row r="303" s="137" customFormat="1" ht="42" customHeight="1" spans="1:11">
      <c r="A303" s="149">
        <v>300</v>
      </c>
      <c r="B303" s="147" t="s">
        <v>604</v>
      </c>
      <c r="C303" s="147" t="s">
        <v>605</v>
      </c>
      <c r="D303" s="148" t="s">
        <v>15</v>
      </c>
      <c r="E303" s="65">
        <v>0.01102</v>
      </c>
      <c r="F303" s="65" t="s">
        <v>54</v>
      </c>
      <c r="G303" s="154">
        <f t="shared" si="29"/>
        <v>11020</v>
      </c>
      <c r="H303" s="155">
        <v>5056</v>
      </c>
      <c r="I303" s="65" t="s">
        <v>55</v>
      </c>
      <c r="J303" s="157">
        <f t="shared" si="27"/>
        <v>758.4</v>
      </c>
      <c r="K303" s="154">
        <f t="shared" si="28"/>
        <v>11778.4</v>
      </c>
    </row>
    <row r="304" s="137" customFormat="1" ht="42" customHeight="1" spans="1:11">
      <c r="A304" s="149">
        <v>301</v>
      </c>
      <c r="B304" s="147" t="s">
        <v>606</v>
      </c>
      <c r="C304" s="147" t="s">
        <v>607</v>
      </c>
      <c r="D304" s="148" t="s">
        <v>15</v>
      </c>
      <c r="E304" s="65">
        <v>0.01092</v>
      </c>
      <c r="F304" s="65" t="s">
        <v>54</v>
      </c>
      <c r="G304" s="154">
        <f t="shared" si="29"/>
        <v>10920</v>
      </c>
      <c r="H304" s="155">
        <v>1356</v>
      </c>
      <c r="I304" s="65" t="s">
        <v>55</v>
      </c>
      <c r="J304" s="157">
        <f t="shared" si="27"/>
        <v>203.4</v>
      </c>
      <c r="K304" s="154">
        <f t="shared" si="28"/>
        <v>11123.4</v>
      </c>
    </row>
    <row r="305" s="137" customFormat="1" ht="42" customHeight="1" spans="1:11">
      <c r="A305" s="149">
        <v>302</v>
      </c>
      <c r="B305" s="147" t="s">
        <v>608</v>
      </c>
      <c r="C305" s="147" t="s">
        <v>609</v>
      </c>
      <c r="D305" s="148" t="s">
        <v>15</v>
      </c>
      <c r="E305" s="65">
        <v>0.01134</v>
      </c>
      <c r="F305" s="65" t="s">
        <v>54</v>
      </c>
      <c r="G305" s="154">
        <f t="shared" si="29"/>
        <v>11340</v>
      </c>
      <c r="H305" s="155">
        <v>9366</v>
      </c>
      <c r="I305" s="65" t="s">
        <v>55</v>
      </c>
      <c r="J305" s="157">
        <f t="shared" si="27"/>
        <v>1404.9</v>
      </c>
      <c r="K305" s="154">
        <f t="shared" si="28"/>
        <v>12744.9</v>
      </c>
    </row>
    <row r="306" s="137" customFormat="1" ht="42" customHeight="1" spans="1:11">
      <c r="A306" s="149">
        <v>303</v>
      </c>
      <c r="B306" s="147" t="s">
        <v>610</v>
      </c>
      <c r="C306" s="147" t="s">
        <v>611</v>
      </c>
      <c r="D306" s="148" t="s">
        <v>15</v>
      </c>
      <c r="E306" s="65">
        <v>0.01102</v>
      </c>
      <c r="F306" s="65" t="s">
        <v>54</v>
      </c>
      <c r="G306" s="154">
        <f t="shared" si="29"/>
        <v>11020</v>
      </c>
      <c r="H306" s="155">
        <v>8762</v>
      </c>
      <c r="I306" s="65" t="s">
        <v>55</v>
      </c>
      <c r="J306" s="157">
        <f t="shared" si="27"/>
        <v>1314.3</v>
      </c>
      <c r="K306" s="154">
        <f t="shared" si="28"/>
        <v>12334.3</v>
      </c>
    </row>
    <row r="307" s="137" customFormat="1" ht="42" customHeight="1" spans="1:11">
      <c r="A307" s="149">
        <v>304</v>
      </c>
      <c r="B307" s="147" t="s">
        <v>612</v>
      </c>
      <c r="C307" s="147" t="s">
        <v>613</v>
      </c>
      <c r="D307" s="148" t="s">
        <v>15</v>
      </c>
      <c r="E307" s="65">
        <v>0.01566</v>
      </c>
      <c r="F307" s="65" t="s">
        <v>54</v>
      </c>
      <c r="G307" s="154">
        <f t="shared" si="29"/>
        <v>15660</v>
      </c>
      <c r="H307" s="155">
        <v>10841</v>
      </c>
      <c r="I307" s="65" t="s">
        <v>55</v>
      </c>
      <c r="J307" s="157">
        <f t="shared" si="27"/>
        <v>1626.15</v>
      </c>
      <c r="K307" s="154">
        <f t="shared" si="28"/>
        <v>17286.15</v>
      </c>
    </row>
    <row r="308" s="137" customFormat="1" ht="42" customHeight="1" spans="1:11">
      <c r="A308" s="149">
        <v>305</v>
      </c>
      <c r="B308" s="147" t="s">
        <v>614</v>
      </c>
      <c r="C308" s="147" t="s">
        <v>615</v>
      </c>
      <c r="D308" s="148" t="s">
        <v>15</v>
      </c>
      <c r="E308" s="65">
        <v>0.0116</v>
      </c>
      <c r="F308" s="65" t="s">
        <v>54</v>
      </c>
      <c r="G308" s="154">
        <f t="shared" si="29"/>
        <v>11600</v>
      </c>
      <c r="H308" s="155">
        <v>5729</v>
      </c>
      <c r="I308" s="65" t="s">
        <v>55</v>
      </c>
      <c r="J308" s="157">
        <f t="shared" si="27"/>
        <v>859.35</v>
      </c>
      <c r="K308" s="154">
        <f t="shared" si="28"/>
        <v>12459.35</v>
      </c>
    </row>
    <row r="309" s="137" customFormat="1" ht="42" customHeight="1" spans="1:11">
      <c r="A309" s="149">
        <v>306</v>
      </c>
      <c r="B309" s="147" t="s">
        <v>616</v>
      </c>
      <c r="C309" s="147" t="s">
        <v>617</v>
      </c>
      <c r="D309" s="148" t="s">
        <v>15</v>
      </c>
      <c r="E309" s="65">
        <v>0.01015</v>
      </c>
      <c r="F309" s="65" t="s">
        <v>54</v>
      </c>
      <c r="G309" s="154">
        <f t="shared" si="29"/>
        <v>10150</v>
      </c>
      <c r="H309" s="155">
        <v>4517</v>
      </c>
      <c r="I309" s="65" t="s">
        <v>55</v>
      </c>
      <c r="J309" s="157">
        <f t="shared" si="27"/>
        <v>677.55</v>
      </c>
      <c r="K309" s="154">
        <f t="shared" si="28"/>
        <v>10827.55</v>
      </c>
    </row>
    <row r="310" s="137" customFormat="1" ht="42" customHeight="1" spans="1:11">
      <c r="A310" s="149">
        <v>307</v>
      </c>
      <c r="B310" s="147" t="s">
        <v>97</v>
      </c>
      <c r="C310" s="147" t="s">
        <v>618</v>
      </c>
      <c r="D310" s="148" t="s">
        <v>15</v>
      </c>
      <c r="E310" s="65">
        <v>0.0116</v>
      </c>
      <c r="F310" s="65" t="s">
        <v>54</v>
      </c>
      <c r="G310" s="154">
        <f t="shared" si="29"/>
        <v>11600</v>
      </c>
      <c r="H310" s="155">
        <v>9016.62</v>
      </c>
      <c r="I310" s="65" t="s">
        <v>55</v>
      </c>
      <c r="J310" s="156">
        <f>ROUND(H310*0.15,2)</f>
        <v>1352.49</v>
      </c>
      <c r="K310" s="154">
        <f t="shared" si="28"/>
        <v>12952.49</v>
      </c>
    </row>
    <row r="311" s="137" customFormat="1" ht="42" customHeight="1" spans="1:11">
      <c r="A311" s="149">
        <v>308</v>
      </c>
      <c r="B311" s="147" t="s">
        <v>619</v>
      </c>
      <c r="C311" s="147" t="s">
        <v>620</v>
      </c>
      <c r="D311" s="148" t="s">
        <v>15</v>
      </c>
      <c r="E311" s="65">
        <v>0.0132</v>
      </c>
      <c r="F311" s="65" t="s">
        <v>54</v>
      </c>
      <c r="G311" s="154">
        <f t="shared" si="29"/>
        <v>13200</v>
      </c>
      <c r="H311" s="155">
        <v>8486</v>
      </c>
      <c r="I311" s="65" t="s">
        <v>55</v>
      </c>
      <c r="J311" s="157">
        <f t="shared" si="27"/>
        <v>1272.9</v>
      </c>
      <c r="K311" s="154">
        <f t="shared" si="28"/>
        <v>14472.9</v>
      </c>
    </row>
    <row r="312" s="137" customFormat="1" ht="42" customHeight="1" spans="1:11">
      <c r="A312" s="149">
        <v>309</v>
      </c>
      <c r="B312" s="147" t="s">
        <v>621</v>
      </c>
      <c r="C312" s="147" t="s">
        <v>622</v>
      </c>
      <c r="D312" s="148" t="s">
        <v>15</v>
      </c>
      <c r="E312" s="65">
        <v>0.016225</v>
      </c>
      <c r="F312" s="65" t="s">
        <v>54</v>
      </c>
      <c r="G312" s="154">
        <f t="shared" si="29"/>
        <v>16225</v>
      </c>
      <c r="H312" s="155">
        <v>6189.8</v>
      </c>
      <c r="I312" s="65" t="s">
        <v>55</v>
      </c>
      <c r="J312" s="157">
        <f t="shared" si="27"/>
        <v>928.47</v>
      </c>
      <c r="K312" s="154">
        <f t="shared" si="28"/>
        <v>17153.47</v>
      </c>
    </row>
    <row r="313" s="137" customFormat="1" ht="42" customHeight="1" spans="1:11">
      <c r="A313" s="149">
        <v>310</v>
      </c>
      <c r="B313" s="147" t="s">
        <v>623</v>
      </c>
      <c r="C313" s="147" t="s">
        <v>624</v>
      </c>
      <c r="D313" s="148" t="s">
        <v>15</v>
      </c>
      <c r="E313" s="65">
        <v>0.01537</v>
      </c>
      <c r="F313" s="65" t="s">
        <v>54</v>
      </c>
      <c r="G313" s="154">
        <f t="shared" si="29"/>
        <v>15370</v>
      </c>
      <c r="H313" s="155">
        <v>1792.09</v>
      </c>
      <c r="I313" s="65" t="s">
        <v>55</v>
      </c>
      <c r="J313" s="156">
        <f>ROUND(H313*0.15,2)</f>
        <v>268.81</v>
      </c>
      <c r="K313" s="154">
        <f t="shared" si="28"/>
        <v>15638.81</v>
      </c>
    </row>
    <row r="314" s="137" customFormat="1" ht="42" customHeight="1" spans="1:11">
      <c r="A314" s="149">
        <v>311</v>
      </c>
      <c r="B314" s="147" t="s">
        <v>625</v>
      </c>
      <c r="C314" s="147" t="s">
        <v>626</v>
      </c>
      <c r="D314" s="148" t="s">
        <v>15</v>
      </c>
      <c r="E314" s="65">
        <v>0.0144</v>
      </c>
      <c r="F314" s="65" t="s">
        <v>54</v>
      </c>
      <c r="G314" s="154">
        <f t="shared" si="29"/>
        <v>14400</v>
      </c>
      <c r="H314" s="155">
        <v>1598</v>
      </c>
      <c r="I314" s="65" t="s">
        <v>55</v>
      </c>
      <c r="J314" s="157">
        <f t="shared" si="27"/>
        <v>239.7</v>
      </c>
      <c r="K314" s="154">
        <f t="shared" si="28"/>
        <v>14639.7</v>
      </c>
    </row>
    <row r="315" s="137" customFormat="1" ht="42" customHeight="1" spans="1:11">
      <c r="A315" s="149">
        <v>312</v>
      </c>
      <c r="B315" s="147" t="s">
        <v>627</v>
      </c>
      <c r="C315" s="147" t="s">
        <v>628</v>
      </c>
      <c r="D315" s="148" t="s">
        <v>15</v>
      </c>
      <c r="E315" s="65">
        <v>0.01189</v>
      </c>
      <c r="F315" s="65" t="s">
        <v>54</v>
      </c>
      <c r="G315" s="154">
        <f t="shared" si="29"/>
        <v>11890</v>
      </c>
      <c r="H315" s="155">
        <v>3798</v>
      </c>
      <c r="I315" s="65" t="s">
        <v>55</v>
      </c>
      <c r="J315" s="157">
        <f t="shared" si="27"/>
        <v>569.7</v>
      </c>
      <c r="K315" s="154">
        <f t="shared" si="28"/>
        <v>12459.7</v>
      </c>
    </row>
    <row r="316" s="137" customFormat="1" ht="42" customHeight="1" spans="1:11">
      <c r="A316" s="149">
        <v>313</v>
      </c>
      <c r="B316" s="147" t="s">
        <v>629</v>
      </c>
      <c r="C316" s="147" t="s">
        <v>630</v>
      </c>
      <c r="D316" s="148" t="s">
        <v>15</v>
      </c>
      <c r="E316" s="65">
        <v>0.01421</v>
      </c>
      <c r="F316" s="65" t="s">
        <v>54</v>
      </c>
      <c r="G316" s="154">
        <f t="shared" si="29"/>
        <v>14210</v>
      </c>
      <c r="H316" s="155">
        <v>976</v>
      </c>
      <c r="I316" s="65" t="s">
        <v>55</v>
      </c>
      <c r="J316" s="157">
        <f t="shared" si="27"/>
        <v>146.4</v>
      </c>
      <c r="K316" s="154">
        <f t="shared" si="28"/>
        <v>14356.4</v>
      </c>
    </row>
    <row r="317" s="137" customFormat="1" ht="42" customHeight="1" spans="1:11">
      <c r="A317" s="65">
        <v>314</v>
      </c>
      <c r="B317" s="152" t="s">
        <v>631</v>
      </c>
      <c r="C317" s="152" t="s">
        <v>632</v>
      </c>
      <c r="D317" s="153" t="s">
        <v>15</v>
      </c>
      <c r="E317" s="65">
        <v>0.01188</v>
      </c>
      <c r="F317" s="65" t="s">
        <v>54</v>
      </c>
      <c r="G317" s="154">
        <f t="shared" si="29"/>
        <v>11880</v>
      </c>
      <c r="H317" s="155">
        <v>20523</v>
      </c>
      <c r="I317" s="65" t="s">
        <v>55</v>
      </c>
      <c r="J317" s="157">
        <f t="shared" si="27"/>
        <v>3078.45</v>
      </c>
      <c r="K317" s="154">
        <f t="shared" si="28"/>
        <v>14958.45</v>
      </c>
    </row>
    <row r="318" s="137" customFormat="1" ht="42" customHeight="1" spans="1:11">
      <c r="A318" s="149">
        <v>315</v>
      </c>
      <c r="B318" s="147" t="s">
        <v>633</v>
      </c>
      <c r="C318" s="158" t="s">
        <v>634</v>
      </c>
      <c r="D318" s="148" t="s">
        <v>15</v>
      </c>
      <c r="E318" s="65">
        <v>0.017755</v>
      </c>
      <c r="F318" s="65" t="s">
        <v>54</v>
      </c>
      <c r="G318" s="154">
        <f t="shared" si="29"/>
        <v>17755</v>
      </c>
      <c r="H318" s="155">
        <v>11891</v>
      </c>
      <c r="I318" s="65" t="s">
        <v>55</v>
      </c>
      <c r="J318" s="157">
        <f t="shared" si="27"/>
        <v>1783.65</v>
      </c>
      <c r="K318" s="154">
        <f t="shared" si="28"/>
        <v>19538.65</v>
      </c>
    </row>
    <row r="319" s="137" customFormat="1" ht="42" customHeight="1" spans="1:11">
      <c r="A319" s="149">
        <v>316</v>
      </c>
      <c r="B319" s="147" t="s">
        <v>635</v>
      </c>
      <c r="C319" s="147" t="s">
        <v>636</v>
      </c>
      <c r="D319" s="148" t="s">
        <v>15</v>
      </c>
      <c r="E319" s="65">
        <v>0.0106</v>
      </c>
      <c r="F319" s="65" t="s">
        <v>54</v>
      </c>
      <c r="G319" s="154">
        <f t="shared" si="29"/>
        <v>10600</v>
      </c>
      <c r="H319" s="155">
        <v>6725</v>
      </c>
      <c r="I319" s="65" t="s">
        <v>55</v>
      </c>
      <c r="J319" s="157">
        <f t="shared" si="27"/>
        <v>1008.75</v>
      </c>
      <c r="K319" s="154">
        <f t="shared" si="28"/>
        <v>11608.75</v>
      </c>
    </row>
    <row r="320" s="137" customFormat="1" ht="42" customHeight="1" spans="1:11">
      <c r="A320" s="149">
        <v>317</v>
      </c>
      <c r="B320" s="147" t="s">
        <v>635</v>
      </c>
      <c r="C320" s="147" t="s">
        <v>637</v>
      </c>
      <c r="D320" s="148" t="s">
        <v>15</v>
      </c>
      <c r="E320" s="65">
        <v>0.016165</v>
      </c>
      <c r="F320" s="65" t="s">
        <v>54</v>
      </c>
      <c r="G320" s="154">
        <f t="shared" si="29"/>
        <v>16165</v>
      </c>
      <c r="H320" s="155">
        <v>9726</v>
      </c>
      <c r="I320" s="65" t="s">
        <v>55</v>
      </c>
      <c r="J320" s="157">
        <f t="shared" si="27"/>
        <v>1458.9</v>
      </c>
      <c r="K320" s="154">
        <f t="shared" si="28"/>
        <v>17623.9</v>
      </c>
    </row>
    <row r="321" s="137" customFormat="1" ht="42" customHeight="1" spans="1:11">
      <c r="A321" s="149">
        <v>318</v>
      </c>
      <c r="B321" s="147" t="s">
        <v>638</v>
      </c>
      <c r="C321" s="147" t="s">
        <v>639</v>
      </c>
      <c r="D321" s="148" t="s">
        <v>15</v>
      </c>
      <c r="E321" s="65">
        <v>0.01166</v>
      </c>
      <c r="F321" s="65" t="s">
        <v>54</v>
      </c>
      <c r="G321" s="154">
        <f t="shared" si="29"/>
        <v>11660</v>
      </c>
      <c r="H321" s="155">
        <v>8863</v>
      </c>
      <c r="I321" s="65" t="s">
        <v>55</v>
      </c>
      <c r="J321" s="157">
        <f t="shared" si="27"/>
        <v>1329.45</v>
      </c>
      <c r="K321" s="154">
        <f t="shared" si="28"/>
        <v>12989.45</v>
      </c>
    </row>
    <row r="322" s="137" customFormat="1" ht="42" customHeight="1" spans="1:11">
      <c r="A322" s="149">
        <v>319</v>
      </c>
      <c r="B322" s="147" t="s">
        <v>640</v>
      </c>
      <c r="C322" s="147" t="s">
        <v>641</v>
      </c>
      <c r="D322" s="148" t="s">
        <v>15</v>
      </c>
      <c r="E322" s="65">
        <v>0.010335</v>
      </c>
      <c r="F322" s="65" t="s">
        <v>54</v>
      </c>
      <c r="G322" s="154">
        <f t="shared" si="29"/>
        <v>10335</v>
      </c>
      <c r="H322" s="155">
        <v>4288.1</v>
      </c>
      <c r="I322" s="65" t="s">
        <v>55</v>
      </c>
      <c r="J322" s="156">
        <f>ROUND(H322*0.15,2)</f>
        <v>643.22</v>
      </c>
      <c r="K322" s="154">
        <f t="shared" si="28"/>
        <v>10978.22</v>
      </c>
    </row>
    <row r="323" s="137" customFormat="1" ht="42" customHeight="1" spans="1:11">
      <c r="A323" s="149">
        <v>320</v>
      </c>
      <c r="B323" s="158" t="s">
        <v>642</v>
      </c>
      <c r="C323" s="158" t="s">
        <v>643</v>
      </c>
      <c r="D323" s="148" t="s">
        <v>15</v>
      </c>
      <c r="E323" s="65">
        <v>0.00924</v>
      </c>
      <c r="F323" s="65" t="s">
        <v>54</v>
      </c>
      <c r="G323" s="154">
        <f t="shared" si="29"/>
        <v>9240</v>
      </c>
      <c r="H323" s="155">
        <v>880</v>
      </c>
      <c r="I323" s="65" t="s">
        <v>55</v>
      </c>
      <c r="J323" s="157">
        <f t="shared" si="27"/>
        <v>132</v>
      </c>
      <c r="K323" s="154">
        <f t="shared" si="28"/>
        <v>9372</v>
      </c>
    </row>
    <row r="324" s="137" customFormat="1" ht="42" customHeight="1" spans="1:11">
      <c r="A324" s="149">
        <v>321</v>
      </c>
      <c r="B324" s="147" t="s">
        <v>644</v>
      </c>
      <c r="C324" s="147" t="s">
        <v>645</v>
      </c>
      <c r="D324" s="148" t="s">
        <v>15</v>
      </c>
      <c r="E324" s="65">
        <v>0.0212</v>
      </c>
      <c r="F324" s="65" t="s">
        <v>54</v>
      </c>
      <c r="G324" s="154">
        <f>IF(E324*1000000&gt;20000,20000,E324*1000000)</f>
        <v>20000</v>
      </c>
      <c r="H324" s="155">
        <v>13453</v>
      </c>
      <c r="I324" s="65" t="s">
        <v>55</v>
      </c>
      <c r="J324" s="157">
        <f t="shared" si="27"/>
        <v>2017.95</v>
      </c>
      <c r="K324" s="154">
        <f t="shared" si="28"/>
        <v>22017.95</v>
      </c>
    </row>
    <row r="325" s="137" customFormat="1" ht="42" customHeight="1" spans="1:11">
      <c r="A325" s="149">
        <v>322</v>
      </c>
      <c r="B325" s="147" t="s">
        <v>646</v>
      </c>
      <c r="C325" s="147" t="s">
        <v>647</v>
      </c>
      <c r="D325" s="148" t="s">
        <v>15</v>
      </c>
      <c r="E325" s="65">
        <v>0.00742</v>
      </c>
      <c r="F325" s="65" t="s">
        <v>54</v>
      </c>
      <c r="G325" s="154">
        <f t="shared" ref="G325:G387" si="30">E325*1000000</f>
        <v>7420</v>
      </c>
      <c r="H325" s="155">
        <v>4746</v>
      </c>
      <c r="I325" s="65" t="s">
        <v>55</v>
      </c>
      <c r="J325" s="157">
        <f t="shared" ref="J325:J388" si="31">H325*0.15</f>
        <v>711.9</v>
      </c>
      <c r="K325" s="154">
        <f t="shared" ref="K325:K388" si="32">G325+J325</f>
        <v>8131.9</v>
      </c>
    </row>
    <row r="326" s="137" customFormat="1" ht="42" customHeight="1" spans="1:11">
      <c r="A326" s="149">
        <v>323</v>
      </c>
      <c r="B326" s="147" t="s">
        <v>648</v>
      </c>
      <c r="C326" s="147" t="s">
        <v>649</v>
      </c>
      <c r="D326" s="148" t="s">
        <v>15</v>
      </c>
      <c r="E326" s="65">
        <v>0.01767</v>
      </c>
      <c r="F326" s="65" t="s">
        <v>54</v>
      </c>
      <c r="G326" s="154">
        <f t="shared" si="30"/>
        <v>17670</v>
      </c>
      <c r="H326" s="155">
        <v>2891</v>
      </c>
      <c r="I326" s="65" t="s">
        <v>55</v>
      </c>
      <c r="J326" s="157">
        <f t="shared" si="31"/>
        <v>433.65</v>
      </c>
      <c r="K326" s="154">
        <f t="shared" si="32"/>
        <v>18103.65</v>
      </c>
    </row>
    <row r="327" s="137" customFormat="1" ht="42" customHeight="1" spans="1:11">
      <c r="A327" s="149">
        <v>324</v>
      </c>
      <c r="B327" s="147" t="s">
        <v>650</v>
      </c>
      <c r="C327" s="147" t="s">
        <v>651</v>
      </c>
      <c r="D327" s="148" t="s">
        <v>15</v>
      </c>
      <c r="E327" s="65">
        <v>0.011925</v>
      </c>
      <c r="F327" s="65" t="s">
        <v>54</v>
      </c>
      <c r="G327" s="154">
        <f t="shared" si="30"/>
        <v>11925</v>
      </c>
      <c r="H327" s="155">
        <v>5741</v>
      </c>
      <c r="I327" s="65" t="s">
        <v>55</v>
      </c>
      <c r="J327" s="157">
        <f t="shared" si="31"/>
        <v>861.15</v>
      </c>
      <c r="K327" s="154">
        <f t="shared" si="32"/>
        <v>12786.15</v>
      </c>
    </row>
    <row r="328" s="137" customFormat="1" ht="42" customHeight="1" spans="1:11">
      <c r="A328" s="149">
        <v>325</v>
      </c>
      <c r="B328" s="147" t="s">
        <v>652</v>
      </c>
      <c r="C328" s="147" t="s">
        <v>653</v>
      </c>
      <c r="D328" s="148" t="s">
        <v>15</v>
      </c>
      <c r="E328" s="65">
        <v>0.00954</v>
      </c>
      <c r="F328" s="65" t="s">
        <v>54</v>
      </c>
      <c r="G328" s="154">
        <f t="shared" si="30"/>
        <v>9540</v>
      </c>
      <c r="H328" s="155">
        <v>3232</v>
      </c>
      <c r="I328" s="65" t="s">
        <v>55</v>
      </c>
      <c r="J328" s="157">
        <f t="shared" si="31"/>
        <v>484.8</v>
      </c>
      <c r="K328" s="154">
        <f t="shared" si="32"/>
        <v>10024.8</v>
      </c>
    </row>
    <row r="329" s="137" customFormat="1" ht="42" customHeight="1" spans="1:11">
      <c r="A329" s="149">
        <v>326</v>
      </c>
      <c r="B329" s="147" t="s">
        <v>654</v>
      </c>
      <c r="C329" s="147" t="s">
        <v>655</v>
      </c>
      <c r="D329" s="148" t="s">
        <v>15</v>
      </c>
      <c r="E329" s="65">
        <v>0.01908</v>
      </c>
      <c r="F329" s="65" t="s">
        <v>54</v>
      </c>
      <c r="G329" s="154">
        <f t="shared" si="30"/>
        <v>19080</v>
      </c>
      <c r="H329" s="155">
        <v>11356</v>
      </c>
      <c r="I329" s="65" t="s">
        <v>55</v>
      </c>
      <c r="J329" s="157">
        <f t="shared" si="31"/>
        <v>1703.4</v>
      </c>
      <c r="K329" s="154">
        <f t="shared" si="32"/>
        <v>20783.4</v>
      </c>
    </row>
    <row r="330" s="137" customFormat="1" ht="42" customHeight="1" spans="1:11">
      <c r="A330" s="149">
        <v>327</v>
      </c>
      <c r="B330" s="147" t="s">
        <v>656</v>
      </c>
      <c r="C330" s="147" t="s">
        <v>657</v>
      </c>
      <c r="D330" s="148" t="s">
        <v>15</v>
      </c>
      <c r="E330" s="65">
        <v>0.0154</v>
      </c>
      <c r="F330" s="65" t="s">
        <v>54</v>
      </c>
      <c r="G330" s="154">
        <f t="shared" si="30"/>
        <v>15400</v>
      </c>
      <c r="H330" s="155">
        <v>6447</v>
      </c>
      <c r="I330" s="65" t="s">
        <v>55</v>
      </c>
      <c r="J330" s="157">
        <f t="shared" si="31"/>
        <v>967.05</v>
      </c>
      <c r="K330" s="154">
        <f t="shared" si="32"/>
        <v>16367.05</v>
      </c>
    </row>
    <row r="331" s="137" customFormat="1" ht="42" customHeight="1" spans="1:11">
      <c r="A331" s="149">
        <v>328</v>
      </c>
      <c r="B331" s="147" t="s">
        <v>658</v>
      </c>
      <c r="C331" s="147" t="s">
        <v>659</v>
      </c>
      <c r="D331" s="148" t="s">
        <v>15</v>
      </c>
      <c r="E331" s="65">
        <v>0.01007</v>
      </c>
      <c r="F331" s="65" t="s">
        <v>54</v>
      </c>
      <c r="G331" s="154">
        <f t="shared" si="30"/>
        <v>10070</v>
      </c>
      <c r="H331" s="155">
        <v>6411.4</v>
      </c>
      <c r="I331" s="65" t="s">
        <v>55</v>
      </c>
      <c r="J331" s="157">
        <f t="shared" si="31"/>
        <v>961.71</v>
      </c>
      <c r="K331" s="154">
        <f t="shared" si="32"/>
        <v>11031.71</v>
      </c>
    </row>
    <row r="332" s="137" customFormat="1" ht="42" customHeight="1" spans="1:11">
      <c r="A332" s="149">
        <v>329</v>
      </c>
      <c r="B332" s="147" t="s">
        <v>660</v>
      </c>
      <c r="C332" s="147" t="s">
        <v>661</v>
      </c>
      <c r="D332" s="148" t="s">
        <v>15</v>
      </c>
      <c r="E332" s="65">
        <v>0.01166</v>
      </c>
      <c r="F332" s="65" t="s">
        <v>54</v>
      </c>
      <c r="G332" s="154">
        <f t="shared" si="30"/>
        <v>11660</v>
      </c>
      <c r="H332" s="155">
        <v>7815</v>
      </c>
      <c r="I332" s="65" t="s">
        <v>55</v>
      </c>
      <c r="J332" s="157">
        <f t="shared" si="31"/>
        <v>1172.25</v>
      </c>
      <c r="K332" s="154">
        <f t="shared" si="32"/>
        <v>12832.25</v>
      </c>
    </row>
    <row r="333" s="137" customFormat="1" ht="42" customHeight="1" spans="1:11">
      <c r="A333" s="149">
        <v>330</v>
      </c>
      <c r="B333" s="147" t="s">
        <v>662</v>
      </c>
      <c r="C333" s="147" t="s">
        <v>663</v>
      </c>
      <c r="D333" s="148" t="s">
        <v>15</v>
      </c>
      <c r="E333" s="65">
        <v>0.01166</v>
      </c>
      <c r="F333" s="65" t="s">
        <v>54</v>
      </c>
      <c r="G333" s="154">
        <f t="shared" si="30"/>
        <v>11660</v>
      </c>
      <c r="H333" s="155">
        <v>10700</v>
      </c>
      <c r="I333" s="65" t="s">
        <v>55</v>
      </c>
      <c r="J333" s="157">
        <f t="shared" si="31"/>
        <v>1605</v>
      </c>
      <c r="K333" s="154">
        <f t="shared" si="32"/>
        <v>13265</v>
      </c>
    </row>
    <row r="334" s="137" customFormat="1" ht="42" customHeight="1" spans="1:11">
      <c r="A334" s="149">
        <v>331</v>
      </c>
      <c r="B334" s="147" t="s">
        <v>664</v>
      </c>
      <c r="C334" s="147" t="s">
        <v>665</v>
      </c>
      <c r="D334" s="148" t="s">
        <v>15</v>
      </c>
      <c r="E334" s="65">
        <v>0.012455</v>
      </c>
      <c r="F334" s="65" t="s">
        <v>54</v>
      </c>
      <c r="G334" s="154">
        <f t="shared" si="30"/>
        <v>12455</v>
      </c>
      <c r="H334" s="155">
        <v>6174.39</v>
      </c>
      <c r="I334" s="65" t="s">
        <v>55</v>
      </c>
      <c r="J334" s="156">
        <f>ROUND(H334*0.15,2)</f>
        <v>926.16</v>
      </c>
      <c r="K334" s="154">
        <f t="shared" si="32"/>
        <v>13381.16</v>
      </c>
    </row>
    <row r="335" s="137" customFormat="1" ht="42" customHeight="1" spans="1:11">
      <c r="A335" s="149">
        <v>332</v>
      </c>
      <c r="B335" s="147" t="s">
        <v>666</v>
      </c>
      <c r="C335" s="147" t="s">
        <v>667</v>
      </c>
      <c r="D335" s="148" t="s">
        <v>15</v>
      </c>
      <c r="E335" s="65">
        <v>0.01272</v>
      </c>
      <c r="F335" s="65" t="s">
        <v>54</v>
      </c>
      <c r="G335" s="154">
        <f t="shared" si="30"/>
        <v>12720</v>
      </c>
      <c r="H335" s="155">
        <v>9860</v>
      </c>
      <c r="I335" s="65" t="s">
        <v>55</v>
      </c>
      <c r="J335" s="157">
        <f t="shared" si="31"/>
        <v>1479</v>
      </c>
      <c r="K335" s="154">
        <f t="shared" si="32"/>
        <v>14199</v>
      </c>
    </row>
    <row r="336" s="137" customFormat="1" ht="42" customHeight="1" spans="1:11">
      <c r="A336" s="149">
        <v>333</v>
      </c>
      <c r="B336" s="147" t="s">
        <v>668</v>
      </c>
      <c r="C336" s="147" t="s">
        <v>669</v>
      </c>
      <c r="D336" s="148" t="s">
        <v>15</v>
      </c>
      <c r="E336" s="65">
        <v>0.00848</v>
      </c>
      <c r="F336" s="65" t="s">
        <v>54</v>
      </c>
      <c r="G336" s="154">
        <f t="shared" si="30"/>
        <v>8480</v>
      </c>
      <c r="H336" s="155">
        <v>2429.53</v>
      </c>
      <c r="I336" s="65" t="s">
        <v>55</v>
      </c>
      <c r="J336" s="156">
        <f t="shared" ref="J336:J337" si="33">ROUND(H336*0.15,2)</f>
        <v>364.43</v>
      </c>
      <c r="K336" s="154">
        <f t="shared" si="32"/>
        <v>8844.43</v>
      </c>
    </row>
    <row r="337" s="137" customFormat="1" ht="42" customHeight="1" spans="1:11">
      <c r="A337" s="149">
        <v>334</v>
      </c>
      <c r="B337" s="147" t="s">
        <v>670</v>
      </c>
      <c r="C337" s="147" t="s">
        <v>671</v>
      </c>
      <c r="D337" s="148" t="s">
        <v>15</v>
      </c>
      <c r="E337" s="65">
        <v>0.012985</v>
      </c>
      <c r="F337" s="65" t="s">
        <v>54</v>
      </c>
      <c r="G337" s="154">
        <f t="shared" si="30"/>
        <v>12985</v>
      </c>
      <c r="H337" s="155">
        <v>5056.52</v>
      </c>
      <c r="I337" s="65" t="s">
        <v>55</v>
      </c>
      <c r="J337" s="156">
        <f t="shared" si="33"/>
        <v>758.48</v>
      </c>
      <c r="K337" s="154">
        <f t="shared" si="32"/>
        <v>13743.48</v>
      </c>
    </row>
    <row r="338" s="137" customFormat="1" ht="42" customHeight="1" spans="1:11">
      <c r="A338" s="149">
        <v>335</v>
      </c>
      <c r="B338" s="147" t="s">
        <v>672</v>
      </c>
      <c r="C338" s="147" t="s">
        <v>673</v>
      </c>
      <c r="D338" s="148" t="s">
        <v>15</v>
      </c>
      <c r="E338" s="65">
        <v>0.01855</v>
      </c>
      <c r="F338" s="65" t="s">
        <v>54</v>
      </c>
      <c r="G338" s="154">
        <f t="shared" si="30"/>
        <v>18550</v>
      </c>
      <c r="H338" s="155">
        <v>6798</v>
      </c>
      <c r="I338" s="65" t="s">
        <v>55</v>
      </c>
      <c r="J338" s="157">
        <f t="shared" si="31"/>
        <v>1019.7</v>
      </c>
      <c r="K338" s="154">
        <f t="shared" si="32"/>
        <v>19569.7</v>
      </c>
    </row>
    <row r="339" s="137" customFormat="1" ht="42" customHeight="1" spans="1:11">
      <c r="A339" s="149">
        <v>336</v>
      </c>
      <c r="B339" s="147" t="s">
        <v>674</v>
      </c>
      <c r="C339" s="147" t="s">
        <v>675</v>
      </c>
      <c r="D339" s="148" t="s">
        <v>15</v>
      </c>
      <c r="E339" s="65">
        <v>0.01596</v>
      </c>
      <c r="F339" s="65" t="s">
        <v>54</v>
      </c>
      <c r="G339" s="154">
        <f t="shared" si="30"/>
        <v>15960</v>
      </c>
      <c r="H339" s="155">
        <v>1846</v>
      </c>
      <c r="I339" s="65" t="s">
        <v>55</v>
      </c>
      <c r="J339" s="157">
        <f t="shared" si="31"/>
        <v>276.9</v>
      </c>
      <c r="K339" s="154">
        <f t="shared" si="32"/>
        <v>16236.9</v>
      </c>
    </row>
    <row r="340" s="137" customFormat="1" ht="42" customHeight="1" spans="1:11">
      <c r="A340" s="149">
        <v>337</v>
      </c>
      <c r="B340" s="147" t="s">
        <v>676</v>
      </c>
      <c r="C340" s="147" t="s">
        <v>677</v>
      </c>
      <c r="D340" s="148" t="s">
        <v>15</v>
      </c>
      <c r="E340" s="65">
        <v>0.01643</v>
      </c>
      <c r="F340" s="65" t="s">
        <v>54</v>
      </c>
      <c r="G340" s="154">
        <f t="shared" si="30"/>
        <v>16430</v>
      </c>
      <c r="H340" s="155">
        <v>9635</v>
      </c>
      <c r="I340" s="65" t="s">
        <v>55</v>
      </c>
      <c r="J340" s="157">
        <f t="shared" si="31"/>
        <v>1445.25</v>
      </c>
      <c r="K340" s="154">
        <f t="shared" si="32"/>
        <v>17875.25</v>
      </c>
    </row>
    <row r="341" s="137" customFormat="1" ht="42" customHeight="1" spans="1:11">
      <c r="A341" s="149">
        <v>338</v>
      </c>
      <c r="B341" s="147" t="s">
        <v>678</v>
      </c>
      <c r="C341" s="147" t="s">
        <v>679</v>
      </c>
      <c r="D341" s="148" t="s">
        <v>15</v>
      </c>
      <c r="E341" s="65">
        <v>0.01696</v>
      </c>
      <c r="F341" s="65" t="s">
        <v>54</v>
      </c>
      <c r="G341" s="154">
        <f t="shared" si="30"/>
        <v>16960</v>
      </c>
      <c r="H341" s="155">
        <v>7775</v>
      </c>
      <c r="I341" s="65" t="s">
        <v>55</v>
      </c>
      <c r="J341" s="157">
        <f t="shared" si="31"/>
        <v>1166.25</v>
      </c>
      <c r="K341" s="154">
        <f t="shared" si="32"/>
        <v>18126.25</v>
      </c>
    </row>
    <row r="342" s="137" customFormat="1" ht="42" customHeight="1" spans="1:11">
      <c r="A342" s="149">
        <v>339</v>
      </c>
      <c r="B342" s="147" t="s">
        <v>680</v>
      </c>
      <c r="C342" s="147" t="s">
        <v>681</v>
      </c>
      <c r="D342" s="148" t="s">
        <v>15</v>
      </c>
      <c r="E342" s="65">
        <v>0.0168</v>
      </c>
      <c r="F342" s="65" t="s">
        <v>54</v>
      </c>
      <c r="G342" s="154">
        <f t="shared" si="30"/>
        <v>16800</v>
      </c>
      <c r="H342" s="155">
        <v>1342.75</v>
      </c>
      <c r="I342" s="65" t="s">
        <v>55</v>
      </c>
      <c r="J342" s="156">
        <f>ROUND(H342*0.15,2)</f>
        <v>201.41</v>
      </c>
      <c r="K342" s="154">
        <f t="shared" si="32"/>
        <v>17001.41</v>
      </c>
    </row>
    <row r="343" s="137" customFormat="1" ht="42" customHeight="1" spans="1:11">
      <c r="A343" s="149">
        <v>340</v>
      </c>
      <c r="B343" s="147" t="s">
        <v>682</v>
      </c>
      <c r="C343" s="147" t="s">
        <v>683</v>
      </c>
      <c r="D343" s="148" t="s">
        <v>15</v>
      </c>
      <c r="E343" s="65">
        <v>0.014</v>
      </c>
      <c r="F343" s="65" t="s">
        <v>54</v>
      </c>
      <c r="G343" s="154">
        <f t="shared" si="30"/>
        <v>14000</v>
      </c>
      <c r="H343" s="155">
        <v>6653</v>
      </c>
      <c r="I343" s="65" t="s">
        <v>55</v>
      </c>
      <c r="J343" s="157">
        <f t="shared" si="31"/>
        <v>997.95</v>
      </c>
      <c r="K343" s="154">
        <f t="shared" si="32"/>
        <v>14997.95</v>
      </c>
    </row>
    <row r="344" s="137" customFormat="1" ht="42" customHeight="1" spans="1:11">
      <c r="A344" s="149">
        <v>341</v>
      </c>
      <c r="B344" s="147" t="s">
        <v>684</v>
      </c>
      <c r="C344" s="147" t="s">
        <v>685</v>
      </c>
      <c r="D344" s="148" t="s">
        <v>15</v>
      </c>
      <c r="E344" s="65">
        <v>0.011925</v>
      </c>
      <c r="F344" s="65" t="s">
        <v>54</v>
      </c>
      <c r="G344" s="154">
        <f t="shared" si="30"/>
        <v>11925</v>
      </c>
      <c r="H344" s="155">
        <v>10264</v>
      </c>
      <c r="I344" s="65" t="s">
        <v>55</v>
      </c>
      <c r="J344" s="157">
        <f t="shared" si="31"/>
        <v>1539.6</v>
      </c>
      <c r="K344" s="154">
        <f t="shared" si="32"/>
        <v>13464.6</v>
      </c>
    </row>
    <row r="345" s="137" customFormat="1" ht="42" customHeight="1" spans="1:11">
      <c r="A345" s="149">
        <v>342</v>
      </c>
      <c r="B345" s="147" t="s">
        <v>686</v>
      </c>
      <c r="C345" s="147" t="s">
        <v>687</v>
      </c>
      <c r="D345" s="148" t="s">
        <v>15</v>
      </c>
      <c r="E345" s="65">
        <v>0.00954</v>
      </c>
      <c r="F345" s="65" t="s">
        <v>54</v>
      </c>
      <c r="G345" s="154">
        <f t="shared" si="30"/>
        <v>9540</v>
      </c>
      <c r="H345" s="155">
        <v>4455</v>
      </c>
      <c r="I345" s="65" t="s">
        <v>55</v>
      </c>
      <c r="J345" s="157">
        <f t="shared" si="31"/>
        <v>668.25</v>
      </c>
      <c r="K345" s="154">
        <f t="shared" si="32"/>
        <v>10208.25</v>
      </c>
    </row>
    <row r="346" s="137" customFormat="1" ht="42" customHeight="1" spans="1:11">
      <c r="A346" s="149">
        <v>343</v>
      </c>
      <c r="B346" s="147" t="s">
        <v>688</v>
      </c>
      <c r="C346" s="147" t="s">
        <v>689</v>
      </c>
      <c r="D346" s="148" t="s">
        <v>15</v>
      </c>
      <c r="E346" s="65">
        <v>0.00855</v>
      </c>
      <c r="F346" s="65" t="s">
        <v>54</v>
      </c>
      <c r="G346" s="154">
        <f t="shared" si="30"/>
        <v>8550</v>
      </c>
      <c r="H346" s="155">
        <v>2527</v>
      </c>
      <c r="I346" s="65" t="s">
        <v>55</v>
      </c>
      <c r="J346" s="157">
        <f t="shared" si="31"/>
        <v>379.05</v>
      </c>
      <c r="K346" s="154">
        <f t="shared" si="32"/>
        <v>8929.05</v>
      </c>
    </row>
    <row r="347" s="137" customFormat="1" ht="42" customHeight="1" spans="1:11">
      <c r="A347" s="149">
        <v>344</v>
      </c>
      <c r="B347" s="147" t="s">
        <v>690</v>
      </c>
      <c r="C347" s="147" t="s">
        <v>691</v>
      </c>
      <c r="D347" s="148" t="s">
        <v>15</v>
      </c>
      <c r="E347" s="65">
        <v>0.01232</v>
      </c>
      <c r="F347" s="65" t="s">
        <v>54</v>
      </c>
      <c r="G347" s="154">
        <f t="shared" si="30"/>
        <v>12320</v>
      </c>
      <c r="H347" s="155">
        <v>2837</v>
      </c>
      <c r="I347" s="65" t="s">
        <v>55</v>
      </c>
      <c r="J347" s="157">
        <f t="shared" si="31"/>
        <v>425.55</v>
      </c>
      <c r="K347" s="154">
        <f t="shared" si="32"/>
        <v>12745.55</v>
      </c>
    </row>
    <row r="348" s="137" customFormat="1" ht="42" customHeight="1" spans="1:11">
      <c r="A348" s="149">
        <v>345</v>
      </c>
      <c r="B348" s="147" t="s">
        <v>692</v>
      </c>
      <c r="C348" s="147" t="s">
        <v>693</v>
      </c>
      <c r="D348" s="148" t="s">
        <v>15</v>
      </c>
      <c r="E348" s="65">
        <v>0.01325</v>
      </c>
      <c r="F348" s="65" t="s">
        <v>54</v>
      </c>
      <c r="G348" s="154">
        <f t="shared" si="30"/>
        <v>13250</v>
      </c>
      <c r="H348" s="155">
        <v>8213.81</v>
      </c>
      <c r="I348" s="65" t="s">
        <v>55</v>
      </c>
      <c r="J348" s="156">
        <f t="shared" ref="J348:J352" si="34">ROUND(H348*0.15,2)</f>
        <v>1232.07</v>
      </c>
      <c r="K348" s="154">
        <f t="shared" si="32"/>
        <v>14482.07</v>
      </c>
    </row>
    <row r="349" s="137" customFormat="1" ht="42" customHeight="1" spans="1:11">
      <c r="A349" s="149">
        <v>346</v>
      </c>
      <c r="B349" s="147" t="s">
        <v>694</v>
      </c>
      <c r="C349" s="147" t="s">
        <v>695</v>
      </c>
      <c r="D349" s="148" t="s">
        <v>15</v>
      </c>
      <c r="E349" s="65">
        <v>0.014575</v>
      </c>
      <c r="F349" s="65" t="s">
        <v>54</v>
      </c>
      <c r="G349" s="154">
        <f t="shared" si="30"/>
        <v>14575</v>
      </c>
      <c r="H349" s="155">
        <v>8840.12</v>
      </c>
      <c r="I349" s="65" t="s">
        <v>55</v>
      </c>
      <c r="J349" s="156">
        <f t="shared" si="34"/>
        <v>1326.02</v>
      </c>
      <c r="K349" s="154">
        <f t="shared" si="32"/>
        <v>15901.02</v>
      </c>
    </row>
    <row r="350" s="137" customFormat="1" ht="42" customHeight="1" spans="1:11">
      <c r="A350" s="149">
        <v>347</v>
      </c>
      <c r="B350" s="147" t="s">
        <v>694</v>
      </c>
      <c r="C350" s="147" t="s">
        <v>696</v>
      </c>
      <c r="D350" s="148" t="s">
        <v>15</v>
      </c>
      <c r="E350" s="65">
        <v>0.00901</v>
      </c>
      <c r="F350" s="65" t="s">
        <v>54</v>
      </c>
      <c r="G350" s="154">
        <f t="shared" si="30"/>
        <v>9010</v>
      </c>
      <c r="H350" s="155">
        <v>5536.49</v>
      </c>
      <c r="I350" s="65" t="s">
        <v>55</v>
      </c>
      <c r="J350" s="156">
        <f t="shared" si="34"/>
        <v>830.47</v>
      </c>
      <c r="K350" s="154">
        <f t="shared" si="32"/>
        <v>9840.47</v>
      </c>
    </row>
    <row r="351" s="137" customFormat="1" ht="42" customHeight="1" spans="1:11">
      <c r="A351" s="149">
        <v>348</v>
      </c>
      <c r="B351" s="147" t="s">
        <v>697</v>
      </c>
      <c r="C351" s="147" t="s">
        <v>698</v>
      </c>
      <c r="D351" s="148" t="s">
        <v>15</v>
      </c>
      <c r="E351" s="65">
        <v>0.01272</v>
      </c>
      <c r="F351" s="65" t="s">
        <v>54</v>
      </c>
      <c r="G351" s="154">
        <f t="shared" si="30"/>
        <v>12720</v>
      </c>
      <c r="H351" s="155">
        <v>4966.5</v>
      </c>
      <c r="I351" s="65" t="s">
        <v>55</v>
      </c>
      <c r="J351" s="156">
        <f t="shared" si="34"/>
        <v>744.98</v>
      </c>
      <c r="K351" s="154">
        <f t="shared" si="32"/>
        <v>13464.98</v>
      </c>
    </row>
    <row r="352" s="137" customFormat="1" ht="42" customHeight="1" spans="1:11">
      <c r="A352" s="149">
        <v>349</v>
      </c>
      <c r="B352" s="147" t="s">
        <v>699</v>
      </c>
      <c r="C352" s="147" t="s">
        <v>700</v>
      </c>
      <c r="D352" s="148" t="s">
        <v>15</v>
      </c>
      <c r="E352" s="65">
        <v>0.006095</v>
      </c>
      <c r="F352" s="65" t="s">
        <v>54</v>
      </c>
      <c r="G352" s="154">
        <f t="shared" si="30"/>
        <v>6095</v>
      </c>
      <c r="H352" s="155">
        <v>2624.52</v>
      </c>
      <c r="I352" s="65" t="s">
        <v>55</v>
      </c>
      <c r="J352" s="156">
        <f t="shared" si="34"/>
        <v>393.68</v>
      </c>
      <c r="K352" s="154">
        <f t="shared" si="32"/>
        <v>6488.68</v>
      </c>
    </row>
    <row r="353" s="137" customFormat="1" ht="42" customHeight="1" spans="1:11">
      <c r="A353" s="160">
        <v>350</v>
      </c>
      <c r="B353" s="147" t="s">
        <v>701</v>
      </c>
      <c r="C353" s="147" t="s">
        <v>702</v>
      </c>
      <c r="D353" s="161" t="s">
        <v>15</v>
      </c>
      <c r="E353" s="18">
        <v>0.011925</v>
      </c>
      <c r="F353" s="18" t="s">
        <v>54</v>
      </c>
      <c r="G353" s="162">
        <f t="shared" si="30"/>
        <v>11925</v>
      </c>
      <c r="H353" s="163">
        <v>9251</v>
      </c>
      <c r="I353" s="164" t="s">
        <v>55</v>
      </c>
      <c r="J353" s="157">
        <f t="shared" si="31"/>
        <v>1387.65</v>
      </c>
      <c r="K353" s="154">
        <f t="shared" si="32"/>
        <v>13312.65</v>
      </c>
    </row>
    <row r="354" s="137" customFormat="1" ht="42" customHeight="1" spans="1:11">
      <c r="A354" s="160">
        <v>351</v>
      </c>
      <c r="B354" s="147" t="s">
        <v>703</v>
      </c>
      <c r="C354" s="147" t="s">
        <v>704</v>
      </c>
      <c r="D354" s="161" t="s">
        <v>15</v>
      </c>
      <c r="E354" s="18">
        <v>0.01855</v>
      </c>
      <c r="F354" s="18" t="s">
        <v>54</v>
      </c>
      <c r="G354" s="162">
        <f t="shared" si="30"/>
        <v>18550</v>
      </c>
      <c r="H354" s="163">
        <v>7085</v>
      </c>
      <c r="I354" s="164" t="s">
        <v>55</v>
      </c>
      <c r="J354" s="157">
        <f t="shared" si="31"/>
        <v>1062.75</v>
      </c>
      <c r="K354" s="154">
        <f t="shared" si="32"/>
        <v>19612.75</v>
      </c>
    </row>
    <row r="355" s="137" customFormat="1" ht="42" customHeight="1" spans="1:11">
      <c r="A355" s="160">
        <v>352</v>
      </c>
      <c r="B355" s="147" t="s">
        <v>705</v>
      </c>
      <c r="C355" s="147" t="s">
        <v>706</v>
      </c>
      <c r="D355" s="161" t="s">
        <v>15</v>
      </c>
      <c r="E355" s="18">
        <v>0.015105</v>
      </c>
      <c r="F355" s="18" t="s">
        <v>54</v>
      </c>
      <c r="G355" s="162">
        <f t="shared" si="30"/>
        <v>15105</v>
      </c>
      <c r="H355" s="163">
        <v>9406</v>
      </c>
      <c r="I355" s="164" t="s">
        <v>55</v>
      </c>
      <c r="J355" s="157">
        <f t="shared" si="31"/>
        <v>1410.9</v>
      </c>
      <c r="K355" s="154">
        <f t="shared" si="32"/>
        <v>16515.9</v>
      </c>
    </row>
    <row r="356" s="137" customFormat="1" ht="42" customHeight="1" spans="1:11">
      <c r="A356" s="160">
        <v>353</v>
      </c>
      <c r="B356" s="147" t="s">
        <v>707</v>
      </c>
      <c r="C356" s="147" t="s">
        <v>708</v>
      </c>
      <c r="D356" s="161" t="s">
        <v>15</v>
      </c>
      <c r="E356" s="18">
        <v>0.01431</v>
      </c>
      <c r="F356" s="18" t="s">
        <v>54</v>
      </c>
      <c r="G356" s="162">
        <f t="shared" si="30"/>
        <v>14310</v>
      </c>
      <c r="H356" s="163">
        <v>6489</v>
      </c>
      <c r="I356" s="164" t="s">
        <v>55</v>
      </c>
      <c r="J356" s="157">
        <f t="shared" si="31"/>
        <v>973.35</v>
      </c>
      <c r="K356" s="154">
        <f t="shared" si="32"/>
        <v>15283.35</v>
      </c>
    </row>
    <row r="357" s="137" customFormat="1" ht="42" customHeight="1" spans="1:11">
      <c r="A357" s="160">
        <v>354</v>
      </c>
      <c r="B357" s="147" t="s">
        <v>709</v>
      </c>
      <c r="C357" s="147" t="s">
        <v>710</v>
      </c>
      <c r="D357" s="161" t="s">
        <v>15</v>
      </c>
      <c r="E357" s="18">
        <v>0.01372</v>
      </c>
      <c r="F357" s="18" t="s">
        <v>54</v>
      </c>
      <c r="G357" s="162">
        <f t="shared" si="30"/>
        <v>13720</v>
      </c>
      <c r="H357" s="163">
        <v>7872</v>
      </c>
      <c r="I357" s="164" t="s">
        <v>55</v>
      </c>
      <c r="J357" s="157">
        <f t="shared" si="31"/>
        <v>1180.8</v>
      </c>
      <c r="K357" s="154">
        <f t="shared" si="32"/>
        <v>14900.8</v>
      </c>
    </row>
    <row r="358" s="137" customFormat="1" ht="42" customHeight="1" spans="1:11">
      <c r="A358" s="160">
        <v>355</v>
      </c>
      <c r="B358" s="147" t="s">
        <v>711</v>
      </c>
      <c r="C358" s="147" t="s">
        <v>712</v>
      </c>
      <c r="D358" s="161" t="s">
        <v>15</v>
      </c>
      <c r="E358" s="18">
        <v>0.014045</v>
      </c>
      <c r="F358" s="18" t="s">
        <v>54</v>
      </c>
      <c r="G358" s="162">
        <f t="shared" si="30"/>
        <v>14045</v>
      </c>
      <c r="H358" s="163">
        <v>5625</v>
      </c>
      <c r="I358" s="164" t="s">
        <v>55</v>
      </c>
      <c r="J358" s="157">
        <f t="shared" si="31"/>
        <v>843.75</v>
      </c>
      <c r="K358" s="154">
        <f t="shared" si="32"/>
        <v>14888.75</v>
      </c>
    </row>
    <row r="359" s="137" customFormat="1" ht="42" customHeight="1" spans="1:11">
      <c r="A359" s="160">
        <v>356</v>
      </c>
      <c r="B359" s="147" t="s">
        <v>713</v>
      </c>
      <c r="C359" s="147" t="s">
        <v>714</v>
      </c>
      <c r="D359" s="161" t="s">
        <v>15</v>
      </c>
      <c r="E359" s="18">
        <v>0.01197</v>
      </c>
      <c r="F359" s="18" t="s">
        <v>54</v>
      </c>
      <c r="G359" s="162">
        <f t="shared" si="30"/>
        <v>11970</v>
      </c>
      <c r="H359" s="163">
        <v>505</v>
      </c>
      <c r="I359" s="164" t="s">
        <v>55</v>
      </c>
      <c r="J359" s="157">
        <f t="shared" si="31"/>
        <v>75.75</v>
      </c>
      <c r="K359" s="154">
        <f t="shared" si="32"/>
        <v>12045.75</v>
      </c>
    </row>
    <row r="360" s="137" customFormat="1" ht="42" customHeight="1" spans="1:11">
      <c r="A360" s="160">
        <v>357</v>
      </c>
      <c r="B360" s="147" t="s">
        <v>715</v>
      </c>
      <c r="C360" s="147" t="s">
        <v>716</v>
      </c>
      <c r="D360" s="161" t="s">
        <v>15</v>
      </c>
      <c r="E360" s="18">
        <v>0.0228</v>
      </c>
      <c r="F360" s="18" t="s">
        <v>54</v>
      </c>
      <c r="G360" s="162">
        <f>IF(E360*1000000&gt;20000,20000,E360*1000000)</f>
        <v>20000</v>
      </c>
      <c r="H360" s="163">
        <v>1409</v>
      </c>
      <c r="I360" s="164" t="s">
        <v>55</v>
      </c>
      <c r="J360" s="157">
        <f t="shared" si="31"/>
        <v>211.35</v>
      </c>
      <c r="K360" s="154">
        <f t="shared" si="32"/>
        <v>20211.35</v>
      </c>
    </row>
    <row r="361" s="137" customFormat="1" ht="42" customHeight="1" spans="1:11">
      <c r="A361" s="160">
        <v>358</v>
      </c>
      <c r="B361" s="147" t="s">
        <v>715</v>
      </c>
      <c r="C361" s="147" t="s">
        <v>717</v>
      </c>
      <c r="D361" s="161" t="s">
        <v>15</v>
      </c>
      <c r="E361" s="18">
        <v>0.01026</v>
      </c>
      <c r="F361" s="18" t="s">
        <v>54</v>
      </c>
      <c r="G361" s="162">
        <f t="shared" si="30"/>
        <v>10260</v>
      </c>
      <c r="H361" s="163">
        <v>606</v>
      </c>
      <c r="I361" s="164" t="s">
        <v>55</v>
      </c>
      <c r="J361" s="157">
        <f t="shared" si="31"/>
        <v>90.9</v>
      </c>
      <c r="K361" s="154">
        <f t="shared" si="32"/>
        <v>10350.9</v>
      </c>
    </row>
    <row r="362" s="137" customFormat="1" ht="42" customHeight="1" spans="1:11">
      <c r="A362" s="160">
        <v>359</v>
      </c>
      <c r="B362" s="147" t="s">
        <v>718</v>
      </c>
      <c r="C362" s="147" t="s">
        <v>719</v>
      </c>
      <c r="D362" s="161" t="s">
        <v>15</v>
      </c>
      <c r="E362" s="18">
        <v>0.02052</v>
      </c>
      <c r="F362" s="18" t="s">
        <v>54</v>
      </c>
      <c r="G362" s="162">
        <f>IF(E362*1000000&gt;20000,20000,E362*1000000)</f>
        <v>20000</v>
      </c>
      <c r="H362" s="163">
        <v>2207</v>
      </c>
      <c r="I362" s="164" t="s">
        <v>55</v>
      </c>
      <c r="J362" s="157">
        <f t="shared" si="31"/>
        <v>331.05</v>
      </c>
      <c r="K362" s="154">
        <f t="shared" si="32"/>
        <v>20331.05</v>
      </c>
    </row>
    <row r="363" s="137" customFormat="1" ht="42" customHeight="1" spans="1:11">
      <c r="A363" s="160">
        <v>360</v>
      </c>
      <c r="B363" s="147" t="s">
        <v>720</v>
      </c>
      <c r="C363" s="147" t="s">
        <v>721</v>
      </c>
      <c r="D363" s="161" t="s">
        <v>15</v>
      </c>
      <c r="E363" s="18">
        <v>0.0255</v>
      </c>
      <c r="F363" s="18" t="s">
        <v>54</v>
      </c>
      <c r="G363" s="162">
        <f>IF(E363*1000000&gt;20000,20000,E363*1000000)</f>
        <v>20000</v>
      </c>
      <c r="H363" s="163">
        <v>40721</v>
      </c>
      <c r="I363" s="164" t="s">
        <v>55</v>
      </c>
      <c r="J363" s="157">
        <f t="shared" si="31"/>
        <v>6108.15</v>
      </c>
      <c r="K363" s="154">
        <f t="shared" si="32"/>
        <v>26108.15</v>
      </c>
    </row>
    <row r="364" s="137" customFormat="1" ht="42" customHeight="1" spans="1:11">
      <c r="A364" s="160">
        <v>361</v>
      </c>
      <c r="B364" s="147" t="s">
        <v>722</v>
      </c>
      <c r="C364" s="147" t="s">
        <v>723</v>
      </c>
      <c r="D364" s="161" t="s">
        <v>15</v>
      </c>
      <c r="E364" s="18">
        <v>0.01248</v>
      </c>
      <c r="F364" s="18" t="s">
        <v>54</v>
      </c>
      <c r="G364" s="162">
        <f t="shared" si="30"/>
        <v>12480</v>
      </c>
      <c r="H364" s="163">
        <v>13138.04</v>
      </c>
      <c r="I364" s="164" t="s">
        <v>55</v>
      </c>
      <c r="J364" s="156">
        <f t="shared" ref="J364:J365" si="35">ROUND(H364*0.15,2)</f>
        <v>1970.71</v>
      </c>
      <c r="K364" s="154">
        <f t="shared" si="32"/>
        <v>14450.71</v>
      </c>
    </row>
    <row r="365" s="137" customFormat="1" ht="42" customHeight="1" spans="1:11">
      <c r="A365" s="160">
        <v>362</v>
      </c>
      <c r="B365" s="147" t="s">
        <v>724</v>
      </c>
      <c r="C365" s="147" t="s">
        <v>725</v>
      </c>
      <c r="D365" s="161" t="s">
        <v>15</v>
      </c>
      <c r="E365" s="18">
        <v>0.01248</v>
      </c>
      <c r="F365" s="18" t="s">
        <v>54</v>
      </c>
      <c r="G365" s="162">
        <f t="shared" si="30"/>
        <v>12480</v>
      </c>
      <c r="H365" s="163">
        <v>14116.05</v>
      </c>
      <c r="I365" s="164" t="s">
        <v>55</v>
      </c>
      <c r="J365" s="156">
        <f t="shared" si="35"/>
        <v>2117.41</v>
      </c>
      <c r="K365" s="154">
        <f t="shared" si="32"/>
        <v>14597.41</v>
      </c>
    </row>
    <row r="366" s="137" customFormat="1" ht="42" customHeight="1" spans="1:11">
      <c r="A366" s="160">
        <v>363</v>
      </c>
      <c r="B366" s="147" t="s">
        <v>726</v>
      </c>
      <c r="C366" s="147" t="s">
        <v>727</v>
      </c>
      <c r="D366" s="161" t="s">
        <v>15</v>
      </c>
      <c r="E366" s="18">
        <v>0.01404</v>
      </c>
      <c r="F366" s="18" t="s">
        <v>54</v>
      </c>
      <c r="G366" s="162">
        <f t="shared" si="30"/>
        <v>14040</v>
      </c>
      <c r="H366" s="163">
        <v>18206</v>
      </c>
      <c r="I366" s="164" t="s">
        <v>55</v>
      </c>
      <c r="J366" s="157">
        <f t="shared" si="31"/>
        <v>2730.9</v>
      </c>
      <c r="K366" s="154">
        <f t="shared" si="32"/>
        <v>16770.9</v>
      </c>
    </row>
    <row r="367" s="137" customFormat="1" ht="42" customHeight="1" spans="1:11">
      <c r="A367" s="160">
        <v>364</v>
      </c>
      <c r="B367" s="147" t="s">
        <v>728</v>
      </c>
      <c r="C367" s="147" t="s">
        <v>729</v>
      </c>
      <c r="D367" s="161" t="s">
        <v>15</v>
      </c>
      <c r="E367" s="18">
        <v>0.01484</v>
      </c>
      <c r="F367" s="18" t="s">
        <v>54</v>
      </c>
      <c r="G367" s="162">
        <f t="shared" si="30"/>
        <v>14840</v>
      </c>
      <c r="H367" s="163">
        <v>16548</v>
      </c>
      <c r="I367" s="164" t="s">
        <v>55</v>
      </c>
      <c r="J367" s="157">
        <f t="shared" si="31"/>
        <v>2482.2</v>
      </c>
      <c r="K367" s="154">
        <f t="shared" si="32"/>
        <v>17322.2</v>
      </c>
    </row>
    <row r="368" s="137" customFormat="1" ht="42" customHeight="1" spans="1:11">
      <c r="A368" s="160">
        <v>365</v>
      </c>
      <c r="B368" s="147" t="s">
        <v>730</v>
      </c>
      <c r="C368" s="147" t="s">
        <v>731</v>
      </c>
      <c r="D368" s="161" t="s">
        <v>15</v>
      </c>
      <c r="E368" s="18">
        <v>0.0104</v>
      </c>
      <c r="F368" s="18" t="s">
        <v>54</v>
      </c>
      <c r="G368" s="162">
        <f t="shared" si="30"/>
        <v>10400</v>
      </c>
      <c r="H368" s="163">
        <v>12311</v>
      </c>
      <c r="I368" s="164" t="s">
        <v>55</v>
      </c>
      <c r="J368" s="157">
        <f t="shared" si="31"/>
        <v>1846.65</v>
      </c>
      <c r="K368" s="154">
        <f t="shared" si="32"/>
        <v>12246.65</v>
      </c>
    </row>
    <row r="369" s="137" customFormat="1" ht="42" customHeight="1" spans="1:11">
      <c r="A369" s="160">
        <v>366</v>
      </c>
      <c r="B369" s="147" t="s">
        <v>732</v>
      </c>
      <c r="C369" s="147" t="s">
        <v>733</v>
      </c>
      <c r="D369" s="161" t="s">
        <v>15</v>
      </c>
      <c r="E369" s="18">
        <v>0.01568</v>
      </c>
      <c r="F369" s="18" t="s">
        <v>54</v>
      </c>
      <c r="G369" s="162">
        <f t="shared" si="30"/>
        <v>15680</v>
      </c>
      <c r="H369" s="163">
        <v>16004</v>
      </c>
      <c r="I369" s="164" t="s">
        <v>55</v>
      </c>
      <c r="J369" s="157">
        <f t="shared" si="31"/>
        <v>2400.6</v>
      </c>
      <c r="K369" s="154">
        <f t="shared" si="32"/>
        <v>18080.6</v>
      </c>
    </row>
    <row r="370" s="137" customFormat="1" ht="42" customHeight="1" spans="1:11">
      <c r="A370" s="160">
        <v>367</v>
      </c>
      <c r="B370" s="147" t="s">
        <v>734</v>
      </c>
      <c r="C370" s="147" t="s">
        <v>735</v>
      </c>
      <c r="D370" s="161" t="s">
        <v>15</v>
      </c>
      <c r="E370" s="18">
        <v>0.0154</v>
      </c>
      <c r="F370" s="18" t="s">
        <v>54</v>
      </c>
      <c r="G370" s="162">
        <f t="shared" si="30"/>
        <v>15400</v>
      </c>
      <c r="H370" s="163">
        <v>14941</v>
      </c>
      <c r="I370" s="164" t="s">
        <v>55</v>
      </c>
      <c r="J370" s="157">
        <f t="shared" si="31"/>
        <v>2241.15</v>
      </c>
      <c r="K370" s="154">
        <f t="shared" si="32"/>
        <v>17641.15</v>
      </c>
    </row>
    <row r="371" s="137" customFormat="1" ht="42" customHeight="1" spans="1:11">
      <c r="A371" s="160">
        <v>368</v>
      </c>
      <c r="B371" s="147" t="s">
        <v>736</v>
      </c>
      <c r="C371" s="147" t="s">
        <v>737</v>
      </c>
      <c r="D371" s="161" t="s">
        <v>15</v>
      </c>
      <c r="E371" s="18">
        <v>0.01404</v>
      </c>
      <c r="F371" s="18" t="s">
        <v>54</v>
      </c>
      <c r="G371" s="162">
        <f t="shared" si="30"/>
        <v>14040</v>
      </c>
      <c r="H371" s="163">
        <v>15995</v>
      </c>
      <c r="I371" s="164" t="s">
        <v>55</v>
      </c>
      <c r="J371" s="157">
        <f t="shared" si="31"/>
        <v>2399.25</v>
      </c>
      <c r="K371" s="154">
        <f t="shared" si="32"/>
        <v>16439.25</v>
      </c>
    </row>
    <row r="372" s="137" customFormat="1" ht="42" customHeight="1" spans="1:11">
      <c r="A372" s="160">
        <v>369</v>
      </c>
      <c r="B372" s="147" t="s">
        <v>738</v>
      </c>
      <c r="C372" s="147" t="s">
        <v>739</v>
      </c>
      <c r="D372" s="161" t="s">
        <v>15</v>
      </c>
      <c r="E372" s="18">
        <v>0.01222</v>
      </c>
      <c r="F372" s="18" t="s">
        <v>54</v>
      </c>
      <c r="G372" s="162">
        <f t="shared" si="30"/>
        <v>12220</v>
      </c>
      <c r="H372" s="163">
        <v>12864</v>
      </c>
      <c r="I372" s="164" t="s">
        <v>55</v>
      </c>
      <c r="J372" s="157">
        <f t="shared" si="31"/>
        <v>1929.6</v>
      </c>
      <c r="K372" s="154">
        <f t="shared" si="32"/>
        <v>14149.6</v>
      </c>
    </row>
    <row r="373" s="137" customFormat="1" ht="42" customHeight="1" spans="1:11">
      <c r="A373" s="160">
        <v>370</v>
      </c>
      <c r="B373" s="147" t="s">
        <v>740</v>
      </c>
      <c r="C373" s="147" t="s">
        <v>741</v>
      </c>
      <c r="D373" s="161" t="s">
        <v>15</v>
      </c>
      <c r="E373" s="18">
        <v>0.00636</v>
      </c>
      <c r="F373" s="18" t="s">
        <v>54</v>
      </c>
      <c r="G373" s="162">
        <f t="shared" si="30"/>
        <v>6360</v>
      </c>
      <c r="H373" s="163">
        <v>5283</v>
      </c>
      <c r="I373" s="164" t="s">
        <v>55</v>
      </c>
      <c r="J373" s="157">
        <f t="shared" si="31"/>
        <v>792.45</v>
      </c>
      <c r="K373" s="154">
        <f t="shared" si="32"/>
        <v>7152.45</v>
      </c>
    </row>
    <row r="374" s="137" customFormat="1" ht="42" customHeight="1" spans="1:11">
      <c r="A374" s="160">
        <v>371</v>
      </c>
      <c r="B374" s="147" t="s">
        <v>742</v>
      </c>
      <c r="C374" s="147" t="s">
        <v>743</v>
      </c>
      <c r="D374" s="161" t="s">
        <v>15</v>
      </c>
      <c r="E374" s="18">
        <v>0.0106</v>
      </c>
      <c r="F374" s="18" t="s">
        <v>54</v>
      </c>
      <c r="G374" s="162">
        <f t="shared" si="30"/>
        <v>10600</v>
      </c>
      <c r="H374" s="163">
        <v>10392</v>
      </c>
      <c r="I374" s="164" t="s">
        <v>55</v>
      </c>
      <c r="J374" s="157">
        <f t="shared" si="31"/>
        <v>1558.8</v>
      </c>
      <c r="K374" s="154">
        <f t="shared" si="32"/>
        <v>12158.8</v>
      </c>
    </row>
    <row r="375" s="137" customFormat="1" ht="42" customHeight="1" spans="1:11">
      <c r="A375" s="160">
        <v>372</v>
      </c>
      <c r="B375" s="147" t="s">
        <v>744</v>
      </c>
      <c r="C375" s="147" t="s">
        <v>745</v>
      </c>
      <c r="D375" s="161" t="s">
        <v>15</v>
      </c>
      <c r="E375" s="18">
        <v>0.01378</v>
      </c>
      <c r="F375" s="18" t="s">
        <v>54</v>
      </c>
      <c r="G375" s="162">
        <f t="shared" si="30"/>
        <v>13780</v>
      </c>
      <c r="H375" s="163">
        <v>14756</v>
      </c>
      <c r="I375" s="164" t="s">
        <v>55</v>
      </c>
      <c r="J375" s="157">
        <f t="shared" si="31"/>
        <v>2213.4</v>
      </c>
      <c r="K375" s="154">
        <f t="shared" si="32"/>
        <v>15993.4</v>
      </c>
    </row>
    <row r="376" s="137" customFormat="1" ht="42" customHeight="1" spans="1:11">
      <c r="A376" s="160">
        <v>373</v>
      </c>
      <c r="B376" s="147" t="s">
        <v>746</v>
      </c>
      <c r="C376" s="147" t="s">
        <v>747</v>
      </c>
      <c r="D376" s="161" t="s">
        <v>15</v>
      </c>
      <c r="E376" s="18">
        <v>0.0228</v>
      </c>
      <c r="F376" s="18" t="s">
        <v>54</v>
      </c>
      <c r="G376" s="162">
        <f>IF(E376*1000000&gt;20000,20000,E376*1000000)</f>
        <v>20000</v>
      </c>
      <c r="H376" s="163">
        <v>1942</v>
      </c>
      <c r="I376" s="164" t="s">
        <v>55</v>
      </c>
      <c r="J376" s="157">
        <f t="shared" si="31"/>
        <v>291.3</v>
      </c>
      <c r="K376" s="154">
        <f t="shared" si="32"/>
        <v>20291.3</v>
      </c>
    </row>
    <row r="377" s="137" customFormat="1" ht="42" customHeight="1" spans="1:11">
      <c r="A377" s="160">
        <v>374</v>
      </c>
      <c r="B377" s="147" t="s">
        <v>748</v>
      </c>
      <c r="C377" s="147" t="s">
        <v>749</v>
      </c>
      <c r="D377" s="161" t="s">
        <v>15</v>
      </c>
      <c r="E377" s="18">
        <v>0.0143</v>
      </c>
      <c r="F377" s="18" t="s">
        <v>54</v>
      </c>
      <c r="G377" s="162">
        <f t="shared" si="30"/>
        <v>14300</v>
      </c>
      <c r="H377" s="163">
        <v>16226</v>
      </c>
      <c r="I377" s="164" t="s">
        <v>55</v>
      </c>
      <c r="J377" s="157">
        <f t="shared" si="31"/>
        <v>2433.9</v>
      </c>
      <c r="K377" s="154">
        <f t="shared" si="32"/>
        <v>16733.9</v>
      </c>
    </row>
    <row r="378" s="137" customFormat="1" ht="42" customHeight="1" spans="1:11">
      <c r="A378" s="160">
        <v>375</v>
      </c>
      <c r="B378" s="147" t="s">
        <v>750</v>
      </c>
      <c r="C378" s="147" t="s">
        <v>751</v>
      </c>
      <c r="D378" s="161" t="s">
        <v>15</v>
      </c>
      <c r="E378" s="18">
        <v>0.01372</v>
      </c>
      <c r="F378" s="18" t="s">
        <v>54</v>
      </c>
      <c r="G378" s="162">
        <f t="shared" si="30"/>
        <v>13720</v>
      </c>
      <c r="H378" s="163">
        <v>1354</v>
      </c>
      <c r="I378" s="164" t="s">
        <v>55</v>
      </c>
      <c r="J378" s="157">
        <f t="shared" si="31"/>
        <v>203.1</v>
      </c>
      <c r="K378" s="154">
        <f t="shared" si="32"/>
        <v>13923.1</v>
      </c>
    </row>
    <row r="379" s="137" customFormat="1" ht="42" customHeight="1" spans="1:11">
      <c r="A379" s="160">
        <v>376</v>
      </c>
      <c r="B379" s="147" t="s">
        <v>752</v>
      </c>
      <c r="C379" s="147" t="s">
        <v>753</v>
      </c>
      <c r="D379" s="161" t="s">
        <v>15</v>
      </c>
      <c r="E379" s="18">
        <v>0.01148</v>
      </c>
      <c r="F379" s="18" t="s">
        <v>54</v>
      </c>
      <c r="G379" s="162">
        <f t="shared" si="30"/>
        <v>11480</v>
      </c>
      <c r="H379" s="163">
        <v>425</v>
      </c>
      <c r="I379" s="164" t="s">
        <v>55</v>
      </c>
      <c r="J379" s="157">
        <f t="shared" si="31"/>
        <v>63.75</v>
      </c>
      <c r="K379" s="154">
        <f t="shared" si="32"/>
        <v>11543.75</v>
      </c>
    </row>
    <row r="380" s="137" customFormat="1" ht="42" customHeight="1" spans="1:11">
      <c r="A380" s="160">
        <v>377</v>
      </c>
      <c r="B380" s="147" t="s">
        <v>754</v>
      </c>
      <c r="C380" s="147" t="s">
        <v>755</v>
      </c>
      <c r="D380" s="161" t="s">
        <v>15</v>
      </c>
      <c r="E380" s="18">
        <v>0.01344</v>
      </c>
      <c r="F380" s="18" t="s">
        <v>54</v>
      </c>
      <c r="G380" s="162">
        <f>IF(E380*1000000&gt;20000,20000,E380*1000000)</f>
        <v>13440</v>
      </c>
      <c r="H380" s="163">
        <v>0</v>
      </c>
      <c r="I380" s="164" t="s">
        <v>55</v>
      </c>
      <c r="J380" s="157">
        <f t="shared" si="31"/>
        <v>0</v>
      </c>
      <c r="K380" s="154">
        <f t="shared" si="32"/>
        <v>13440</v>
      </c>
    </row>
    <row r="381" s="137" customFormat="1" ht="42" customHeight="1" spans="1:11">
      <c r="A381" s="160">
        <v>378</v>
      </c>
      <c r="B381" s="147" t="s">
        <v>756</v>
      </c>
      <c r="C381" s="147" t="s">
        <v>757</v>
      </c>
      <c r="D381" s="161" t="s">
        <v>15</v>
      </c>
      <c r="E381" s="18">
        <v>0.005</v>
      </c>
      <c r="F381" s="18" t="s">
        <v>54</v>
      </c>
      <c r="G381" s="162">
        <f t="shared" si="30"/>
        <v>5000</v>
      </c>
      <c r="H381" s="163">
        <v>5317</v>
      </c>
      <c r="I381" s="164" t="s">
        <v>55</v>
      </c>
      <c r="J381" s="157">
        <f t="shared" si="31"/>
        <v>797.55</v>
      </c>
      <c r="K381" s="154">
        <f t="shared" si="32"/>
        <v>5797.55</v>
      </c>
    </row>
    <row r="382" s="137" customFormat="1" ht="42" customHeight="1" spans="1:11">
      <c r="A382" s="160">
        <v>379</v>
      </c>
      <c r="B382" s="147" t="s">
        <v>110</v>
      </c>
      <c r="C382" s="147" t="s">
        <v>758</v>
      </c>
      <c r="D382" s="161" t="s">
        <v>15</v>
      </c>
      <c r="E382" s="18">
        <v>0.01215</v>
      </c>
      <c r="F382" s="18" t="s">
        <v>54</v>
      </c>
      <c r="G382" s="162">
        <f>IF(E382*1000000&gt;20000,20000,E382*1000000)</f>
        <v>12150</v>
      </c>
      <c r="H382" s="163">
        <v>0</v>
      </c>
      <c r="I382" s="164" t="s">
        <v>55</v>
      </c>
      <c r="J382" s="157">
        <f t="shared" si="31"/>
        <v>0</v>
      </c>
      <c r="K382" s="154">
        <f t="shared" si="32"/>
        <v>12150</v>
      </c>
    </row>
    <row r="383" s="137" customFormat="1" ht="42" customHeight="1" spans="1:11">
      <c r="A383" s="160">
        <v>380</v>
      </c>
      <c r="B383" s="147" t="s">
        <v>759</v>
      </c>
      <c r="C383" s="147" t="s">
        <v>760</v>
      </c>
      <c r="D383" s="161" t="s">
        <v>15</v>
      </c>
      <c r="E383" s="18">
        <v>0.015105</v>
      </c>
      <c r="F383" s="18" t="s">
        <v>54</v>
      </c>
      <c r="G383" s="162">
        <f t="shared" si="30"/>
        <v>15105</v>
      </c>
      <c r="H383" s="163">
        <v>6836.39</v>
      </c>
      <c r="I383" s="164" t="s">
        <v>55</v>
      </c>
      <c r="J383" s="156">
        <f>ROUND(H383*0.15,2)</f>
        <v>1025.46</v>
      </c>
      <c r="K383" s="154">
        <f t="shared" si="32"/>
        <v>16130.46</v>
      </c>
    </row>
    <row r="384" s="137" customFormat="1" ht="42" customHeight="1" spans="1:11">
      <c r="A384" s="160">
        <v>381</v>
      </c>
      <c r="B384" s="158" t="s">
        <v>761</v>
      </c>
      <c r="C384" s="147" t="s">
        <v>762</v>
      </c>
      <c r="D384" s="161" t="s">
        <v>15</v>
      </c>
      <c r="E384" s="18">
        <v>0.00793</v>
      </c>
      <c r="F384" s="18" t="s">
        <v>54</v>
      </c>
      <c r="G384" s="162">
        <f t="shared" si="30"/>
        <v>7930</v>
      </c>
      <c r="H384" s="163">
        <v>3157</v>
      </c>
      <c r="I384" s="164" t="s">
        <v>55</v>
      </c>
      <c r="J384" s="157">
        <f t="shared" si="31"/>
        <v>473.55</v>
      </c>
      <c r="K384" s="154">
        <f t="shared" si="32"/>
        <v>8403.55</v>
      </c>
    </row>
    <row r="385" s="137" customFormat="1" ht="42" customHeight="1" spans="1:11">
      <c r="A385" s="160">
        <v>382</v>
      </c>
      <c r="B385" s="147" t="s">
        <v>763</v>
      </c>
      <c r="C385" s="147" t="s">
        <v>764</v>
      </c>
      <c r="D385" s="161" t="s">
        <v>15</v>
      </c>
      <c r="E385" s="18">
        <v>0.0048</v>
      </c>
      <c r="F385" s="18" t="s">
        <v>54</v>
      </c>
      <c r="G385" s="162">
        <f t="shared" si="30"/>
        <v>4800</v>
      </c>
      <c r="H385" s="163">
        <v>2568</v>
      </c>
      <c r="I385" s="164" t="s">
        <v>55</v>
      </c>
      <c r="J385" s="157">
        <f t="shared" si="31"/>
        <v>385.2</v>
      </c>
      <c r="K385" s="154">
        <f t="shared" si="32"/>
        <v>5185.2</v>
      </c>
    </row>
    <row r="386" s="137" customFormat="1" ht="42" customHeight="1" spans="1:11">
      <c r="A386" s="160">
        <v>383</v>
      </c>
      <c r="B386" s="147" t="s">
        <v>114</v>
      </c>
      <c r="C386" s="147" t="s">
        <v>115</v>
      </c>
      <c r="D386" s="161" t="s">
        <v>15</v>
      </c>
      <c r="E386" s="18">
        <v>0.01037</v>
      </c>
      <c r="F386" s="18" t="s">
        <v>54</v>
      </c>
      <c r="G386" s="162">
        <f t="shared" si="30"/>
        <v>10370</v>
      </c>
      <c r="H386" s="163">
        <v>1763.25</v>
      </c>
      <c r="I386" s="164" t="s">
        <v>55</v>
      </c>
      <c r="J386" s="156">
        <f>ROUND(H386*0.15,2)</f>
        <v>264.49</v>
      </c>
      <c r="K386" s="154">
        <f t="shared" si="32"/>
        <v>10634.49</v>
      </c>
    </row>
    <row r="387" s="137" customFormat="1" ht="42" customHeight="1" spans="1:11">
      <c r="A387" s="160">
        <v>384</v>
      </c>
      <c r="B387" s="147" t="s">
        <v>765</v>
      </c>
      <c r="C387" s="147" t="s">
        <v>766</v>
      </c>
      <c r="D387" s="161" t="s">
        <v>15</v>
      </c>
      <c r="E387" s="18">
        <v>0.00854</v>
      </c>
      <c r="F387" s="18" t="s">
        <v>54</v>
      </c>
      <c r="G387" s="162">
        <f t="shared" si="30"/>
        <v>8540</v>
      </c>
      <c r="H387" s="163">
        <v>1332</v>
      </c>
      <c r="I387" s="164" t="s">
        <v>55</v>
      </c>
      <c r="J387" s="157">
        <f t="shared" si="31"/>
        <v>199.8</v>
      </c>
      <c r="K387" s="154">
        <f t="shared" si="32"/>
        <v>8739.8</v>
      </c>
    </row>
    <row r="388" s="137" customFormat="1" ht="42" customHeight="1" spans="1:11">
      <c r="A388" s="160">
        <v>385</v>
      </c>
      <c r="B388" s="147" t="s">
        <v>767</v>
      </c>
      <c r="C388" s="147" t="s">
        <v>768</v>
      </c>
      <c r="D388" s="161" t="s">
        <v>15</v>
      </c>
      <c r="E388" s="18">
        <v>0.0123</v>
      </c>
      <c r="F388" s="18" t="s">
        <v>54</v>
      </c>
      <c r="G388" s="162">
        <f>IF(E388*1000000&gt;20000,20000,E388*1000000)</f>
        <v>12300</v>
      </c>
      <c r="H388" s="163">
        <v>0</v>
      </c>
      <c r="I388" s="164" t="s">
        <v>55</v>
      </c>
      <c r="J388" s="157">
        <f t="shared" si="31"/>
        <v>0</v>
      </c>
      <c r="K388" s="154">
        <f t="shared" si="32"/>
        <v>12300</v>
      </c>
    </row>
    <row r="389" s="137" customFormat="1" ht="42" customHeight="1" spans="1:11">
      <c r="A389" s="160">
        <v>386</v>
      </c>
      <c r="B389" s="147" t="s">
        <v>769</v>
      </c>
      <c r="C389" s="147" t="s">
        <v>770</v>
      </c>
      <c r="D389" s="161" t="s">
        <v>15</v>
      </c>
      <c r="E389" s="18">
        <v>0.01938</v>
      </c>
      <c r="F389" s="18" t="s">
        <v>54</v>
      </c>
      <c r="G389" s="162">
        <f t="shared" ref="G389:G452" si="36">E389*1000000</f>
        <v>19380</v>
      </c>
      <c r="H389" s="163">
        <v>765</v>
      </c>
      <c r="I389" s="164" t="s">
        <v>55</v>
      </c>
      <c r="J389" s="157">
        <f t="shared" ref="J389:J452" si="37">H389*0.15</f>
        <v>114.75</v>
      </c>
      <c r="K389" s="154">
        <f t="shared" ref="K389:K452" si="38">G389+J389</f>
        <v>19494.75</v>
      </c>
    </row>
    <row r="390" s="137" customFormat="1" ht="42" customHeight="1" spans="1:11">
      <c r="A390" s="160">
        <v>387</v>
      </c>
      <c r="B390" s="147" t="s">
        <v>771</v>
      </c>
      <c r="C390" s="147" t="s">
        <v>772</v>
      </c>
      <c r="D390" s="161" t="s">
        <v>15</v>
      </c>
      <c r="E390" s="18">
        <v>0.01062</v>
      </c>
      <c r="F390" s="18" t="s">
        <v>54</v>
      </c>
      <c r="G390" s="162">
        <f t="shared" si="36"/>
        <v>10620</v>
      </c>
      <c r="H390" s="163">
        <v>3317</v>
      </c>
      <c r="I390" s="164" t="s">
        <v>55</v>
      </c>
      <c r="J390" s="157">
        <f t="shared" si="37"/>
        <v>497.55</v>
      </c>
      <c r="K390" s="154">
        <f t="shared" si="38"/>
        <v>11117.55</v>
      </c>
    </row>
    <row r="391" s="137" customFormat="1" ht="42" customHeight="1" spans="1:11">
      <c r="A391" s="160">
        <v>388</v>
      </c>
      <c r="B391" s="147" t="s">
        <v>773</v>
      </c>
      <c r="C391" s="147" t="s">
        <v>774</v>
      </c>
      <c r="D391" s="161" t="s">
        <v>15</v>
      </c>
      <c r="E391" s="18">
        <v>0.0112</v>
      </c>
      <c r="F391" s="18" t="s">
        <v>54</v>
      </c>
      <c r="G391" s="162">
        <f t="shared" si="36"/>
        <v>11200</v>
      </c>
      <c r="H391" s="163">
        <v>12382</v>
      </c>
      <c r="I391" s="164" t="s">
        <v>55</v>
      </c>
      <c r="J391" s="157">
        <f t="shared" si="37"/>
        <v>1857.3</v>
      </c>
      <c r="K391" s="154">
        <f t="shared" si="38"/>
        <v>13057.3</v>
      </c>
    </row>
    <row r="392" s="137" customFormat="1" ht="42" customHeight="1" spans="1:11">
      <c r="A392" s="160">
        <v>389</v>
      </c>
      <c r="B392" s="147" t="s">
        <v>775</v>
      </c>
      <c r="C392" s="147" t="s">
        <v>776</v>
      </c>
      <c r="D392" s="161" t="s">
        <v>15</v>
      </c>
      <c r="E392" s="18">
        <v>0.00696</v>
      </c>
      <c r="F392" s="18" t="s">
        <v>54</v>
      </c>
      <c r="G392" s="162">
        <f t="shared" si="36"/>
        <v>6960</v>
      </c>
      <c r="H392" s="163">
        <v>6456</v>
      </c>
      <c r="I392" s="164" t="s">
        <v>55</v>
      </c>
      <c r="J392" s="157">
        <f t="shared" si="37"/>
        <v>968.4</v>
      </c>
      <c r="K392" s="154">
        <f t="shared" si="38"/>
        <v>7928.4</v>
      </c>
    </row>
    <row r="393" s="137" customFormat="1" ht="42" customHeight="1" spans="1:11">
      <c r="A393" s="160">
        <v>390</v>
      </c>
      <c r="B393" s="147" t="s">
        <v>777</v>
      </c>
      <c r="C393" s="147" t="s">
        <v>778</v>
      </c>
      <c r="D393" s="161" t="s">
        <v>15</v>
      </c>
      <c r="E393" s="18">
        <v>0.01881</v>
      </c>
      <c r="F393" s="18" t="s">
        <v>54</v>
      </c>
      <c r="G393" s="162">
        <f>IF(E393*1000000&gt;20000,20000,E393*1000000)</f>
        <v>18810</v>
      </c>
      <c r="H393" s="163">
        <v>0</v>
      </c>
      <c r="I393" s="164" t="s">
        <v>55</v>
      </c>
      <c r="J393" s="157">
        <f t="shared" si="37"/>
        <v>0</v>
      </c>
      <c r="K393" s="154">
        <f t="shared" si="38"/>
        <v>18810</v>
      </c>
    </row>
    <row r="394" s="137" customFormat="1" ht="42" customHeight="1" spans="1:11">
      <c r="A394" s="160">
        <v>391</v>
      </c>
      <c r="B394" s="147" t="s">
        <v>779</v>
      </c>
      <c r="C394" s="147" t="s">
        <v>780</v>
      </c>
      <c r="D394" s="161" t="s">
        <v>15</v>
      </c>
      <c r="E394" s="18">
        <v>0.01848</v>
      </c>
      <c r="F394" s="18" t="s">
        <v>54</v>
      </c>
      <c r="G394" s="162">
        <f t="shared" si="36"/>
        <v>18480</v>
      </c>
      <c r="H394" s="163">
        <v>11548</v>
      </c>
      <c r="I394" s="164" t="s">
        <v>55</v>
      </c>
      <c r="J394" s="157">
        <f t="shared" si="37"/>
        <v>1732.2</v>
      </c>
      <c r="K394" s="154">
        <f t="shared" si="38"/>
        <v>20212.2</v>
      </c>
    </row>
    <row r="395" s="137" customFormat="1" ht="42" customHeight="1" spans="1:11">
      <c r="A395" s="160">
        <v>392</v>
      </c>
      <c r="B395" s="147" t="s">
        <v>781</v>
      </c>
      <c r="C395" s="147" t="s">
        <v>782</v>
      </c>
      <c r="D395" s="161" t="s">
        <v>783</v>
      </c>
      <c r="E395" s="18">
        <v>0.1802</v>
      </c>
      <c r="F395" s="65" t="s">
        <v>784</v>
      </c>
      <c r="G395" s="162">
        <f>E395*20000</f>
        <v>3604</v>
      </c>
      <c r="H395" s="163">
        <v>172477</v>
      </c>
      <c r="I395" s="164" t="s">
        <v>55</v>
      </c>
      <c r="J395" s="157">
        <f t="shared" si="37"/>
        <v>25871.55</v>
      </c>
      <c r="K395" s="154">
        <f t="shared" si="38"/>
        <v>29475.55</v>
      </c>
    </row>
    <row r="396" s="137" customFormat="1" ht="42" customHeight="1" spans="1:11">
      <c r="A396" s="18">
        <v>393</v>
      </c>
      <c r="B396" s="152" t="s">
        <v>785</v>
      </c>
      <c r="C396" s="152" t="s">
        <v>786</v>
      </c>
      <c r="D396" s="165" t="s">
        <v>783</v>
      </c>
      <c r="E396" s="18" t="e">
        <f>#REF!</f>
        <v>#REF!</v>
      </c>
      <c r="F396" s="65" t="s">
        <v>784</v>
      </c>
      <c r="G396" s="166">
        <v>0</v>
      </c>
      <c r="H396" s="163">
        <v>25500</v>
      </c>
      <c r="I396" s="164" t="s">
        <v>55</v>
      </c>
      <c r="J396" s="157">
        <f t="shared" si="37"/>
        <v>3825</v>
      </c>
      <c r="K396" s="154">
        <f t="shared" si="38"/>
        <v>3825</v>
      </c>
    </row>
    <row r="397" s="137" customFormat="1" ht="42" customHeight="1" spans="1:11">
      <c r="A397" s="18">
        <v>394</v>
      </c>
      <c r="B397" s="152" t="s">
        <v>787</v>
      </c>
      <c r="C397" s="152" t="s">
        <v>788</v>
      </c>
      <c r="D397" s="165" t="s">
        <v>783</v>
      </c>
      <c r="E397" s="18" t="e">
        <f>#REF!</f>
        <v>#REF!</v>
      </c>
      <c r="F397" s="65" t="s">
        <v>784</v>
      </c>
      <c r="G397" s="166">
        <v>0</v>
      </c>
      <c r="H397" s="163">
        <v>51280</v>
      </c>
      <c r="I397" s="164" t="s">
        <v>55</v>
      </c>
      <c r="J397" s="157">
        <f t="shared" si="37"/>
        <v>7692</v>
      </c>
      <c r="K397" s="154">
        <f t="shared" si="38"/>
        <v>7692</v>
      </c>
    </row>
    <row r="398" s="137" customFormat="1" ht="42" customHeight="1" spans="1:11">
      <c r="A398" s="160">
        <v>395</v>
      </c>
      <c r="B398" s="147" t="s">
        <v>789</v>
      </c>
      <c r="C398" s="147" t="s">
        <v>790</v>
      </c>
      <c r="D398" s="161" t="s">
        <v>783</v>
      </c>
      <c r="E398" s="18">
        <v>0.02915</v>
      </c>
      <c r="F398" s="65" t="s">
        <v>784</v>
      </c>
      <c r="G398" s="162">
        <f t="shared" ref="G398:G402" si="39">E398*20000</f>
        <v>583</v>
      </c>
      <c r="H398" s="163">
        <v>26186</v>
      </c>
      <c r="I398" s="164" t="s">
        <v>55</v>
      </c>
      <c r="J398" s="157">
        <f t="shared" si="37"/>
        <v>3927.9</v>
      </c>
      <c r="K398" s="154">
        <f t="shared" si="38"/>
        <v>4510.9</v>
      </c>
    </row>
    <row r="399" s="137" customFormat="1" ht="45" customHeight="1" spans="1:11">
      <c r="A399" s="160">
        <v>396</v>
      </c>
      <c r="B399" s="147" t="s">
        <v>791</v>
      </c>
      <c r="C399" s="147" t="s">
        <v>792</v>
      </c>
      <c r="D399" s="161" t="s">
        <v>783</v>
      </c>
      <c r="E399" s="18">
        <v>0.61432</v>
      </c>
      <c r="F399" s="65" t="s">
        <v>784</v>
      </c>
      <c r="G399" s="162">
        <f t="shared" si="39"/>
        <v>12286.4</v>
      </c>
      <c r="H399" s="163">
        <v>0</v>
      </c>
      <c r="I399" s="164" t="s">
        <v>55</v>
      </c>
      <c r="J399" s="157">
        <f t="shared" si="37"/>
        <v>0</v>
      </c>
      <c r="K399" s="154">
        <f t="shared" si="38"/>
        <v>12286.4</v>
      </c>
    </row>
    <row r="400" s="137" customFormat="1" ht="42" customHeight="1" spans="1:11">
      <c r="A400" s="160">
        <v>397</v>
      </c>
      <c r="B400" s="147" t="s">
        <v>793</v>
      </c>
      <c r="C400" s="147" t="s">
        <v>794</v>
      </c>
      <c r="D400" s="161" t="s">
        <v>783</v>
      </c>
      <c r="E400" s="18">
        <v>0.64766</v>
      </c>
      <c r="F400" s="65" t="s">
        <v>784</v>
      </c>
      <c r="G400" s="162">
        <f t="shared" si="39"/>
        <v>12953.2</v>
      </c>
      <c r="H400" s="163">
        <v>671112</v>
      </c>
      <c r="I400" s="164" t="s">
        <v>55</v>
      </c>
      <c r="J400" s="157">
        <f t="shared" si="37"/>
        <v>100666.8</v>
      </c>
      <c r="K400" s="154">
        <f t="shared" si="38"/>
        <v>113620</v>
      </c>
    </row>
    <row r="401" s="137" customFormat="1" ht="42" customHeight="1" spans="1:11">
      <c r="A401" s="160">
        <v>398</v>
      </c>
      <c r="B401" s="147" t="s">
        <v>793</v>
      </c>
      <c r="C401" s="147" t="s">
        <v>795</v>
      </c>
      <c r="D401" s="161" t="s">
        <v>783</v>
      </c>
      <c r="E401" s="18">
        <v>0.45474</v>
      </c>
      <c r="F401" s="65" t="s">
        <v>784</v>
      </c>
      <c r="G401" s="162">
        <f t="shared" si="39"/>
        <v>9094.8</v>
      </c>
      <c r="H401" s="163">
        <v>465383</v>
      </c>
      <c r="I401" s="164" t="s">
        <v>55</v>
      </c>
      <c r="J401" s="157">
        <f t="shared" si="37"/>
        <v>69807.45</v>
      </c>
      <c r="K401" s="154">
        <f t="shared" si="38"/>
        <v>78902.25</v>
      </c>
    </row>
    <row r="402" s="137" customFormat="1" ht="42" customHeight="1" spans="1:11">
      <c r="A402" s="160">
        <v>399</v>
      </c>
      <c r="B402" s="147" t="s">
        <v>796</v>
      </c>
      <c r="C402" s="147" t="s">
        <v>797</v>
      </c>
      <c r="D402" s="161" t="s">
        <v>783</v>
      </c>
      <c r="E402" s="18">
        <v>0.24804</v>
      </c>
      <c r="F402" s="65" t="s">
        <v>784</v>
      </c>
      <c r="G402" s="162">
        <f t="shared" si="39"/>
        <v>4960.8</v>
      </c>
      <c r="H402" s="163">
        <v>242752.8</v>
      </c>
      <c r="I402" s="164" t="s">
        <v>55</v>
      </c>
      <c r="J402" s="157">
        <f t="shared" si="37"/>
        <v>36412.92</v>
      </c>
      <c r="K402" s="154">
        <f t="shared" si="38"/>
        <v>41373.72</v>
      </c>
    </row>
    <row r="403" s="137" customFormat="1" ht="42" customHeight="1" spans="1:11">
      <c r="A403" s="160">
        <v>400</v>
      </c>
      <c r="B403" s="147" t="s">
        <v>798</v>
      </c>
      <c r="C403" s="147" t="s">
        <v>799</v>
      </c>
      <c r="D403" s="161" t="s">
        <v>15</v>
      </c>
      <c r="E403" s="18">
        <v>0</v>
      </c>
      <c r="F403" s="18" t="s">
        <v>54</v>
      </c>
      <c r="G403" s="166">
        <f t="shared" si="36"/>
        <v>0</v>
      </c>
      <c r="H403" s="163">
        <v>5708</v>
      </c>
      <c r="I403" s="164" t="s">
        <v>55</v>
      </c>
      <c r="J403" s="157">
        <f t="shared" si="37"/>
        <v>856.2</v>
      </c>
      <c r="K403" s="154">
        <f t="shared" si="38"/>
        <v>856.2</v>
      </c>
    </row>
    <row r="404" s="137" customFormat="1" ht="42" customHeight="1" spans="1:11">
      <c r="A404" s="160">
        <v>401</v>
      </c>
      <c r="B404" s="147" t="s">
        <v>800</v>
      </c>
      <c r="C404" s="147" t="s">
        <v>801</v>
      </c>
      <c r="D404" s="161" t="s">
        <v>15</v>
      </c>
      <c r="E404" s="18">
        <v>0</v>
      </c>
      <c r="F404" s="18" t="s">
        <v>54</v>
      </c>
      <c r="G404" s="166">
        <f t="shared" si="36"/>
        <v>0</v>
      </c>
      <c r="H404" s="163">
        <v>6085.53</v>
      </c>
      <c r="I404" s="164" t="s">
        <v>55</v>
      </c>
      <c r="J404" s="156">
        <f t="shared" ref="J404:J405" si="40">ROUND(H404*0.15,2)</f>
        <v>912.83</v>
      </c>
      <c r="K404" s="154">
        <f t="shared" si="38"/>
        <v>912.83</v>
      </c>
    </row>
    <row r="405" s="137" customFormat="1" ht="42" customHeight="1" spans="1:11">
      <c r="A405" s="160">
        <v>402</v>
      </c>
      <c r="B405" s="147" t="s">
        <v>802</v>
      </c>
      <c r="C405" s="147" t="s">
        <v>803</v>
      </c>
      <c r="D405" s="161" t="s">
        <v>15</v>
      </c>
      <c r="E405" s="18">
        <v>0</v>
      </c>
      <c r="F405" s="18" t="s">
        <v>54</v>
      </c>
      <c r="G405" s="166">
        <f t="shared" si="36"/>
        <v>0</v>
      </c>
      <c r="H405" s="163">
        <v>10997.53</v>
      </c>
      <c r="I405" s="164" t="s">
        <v>55</v>
      </c>
      <c r="J405" s="156">
        <f t="shared" si="40"/>
        <v>1649.63</v>
      </c>
      <c r="K405" s="154">
        <f t="shared" si="38"/>
        <v>1649.63</v>
      </c>
    </row>
    <row r="406" s="137" customFormat="1" ht="42" customHeight="1" spans="1:11">
      <c r="A406" s="160">
        <v>403</v>
      </c>
      <c r="B406" s="147" t="s">
        <v>804</v>
      </c>
      <c r="C406" s="147" t="s">
        <v>805</v>
      </c>
      <c r="D406" s="161" t="s">
        <v>15</v>
      </c>
      <c r="E406" s="18">
        <v>0</v>
      </c>
      <c r="F406" s="18" t="s">
        <v>54</v>
      </c>
      <c r="G406" s="166">
        <f t="shared" si="36"/>
        <v>0</v>
      </c>
      <c r="H406" s="163">
        <v>12854</v>
      </c>
      <c r="I406" s="164" t="s">
        <v>55</v>
      </c>
      <c r="J406" s="157">
        <f t="shared" si="37"/>
        <v>1928.1</v>
      </c>
      <c r="K406" s="154">
        <f t="shared" si="38"/>
        <v>1928.1</v>
      </c>
    </row>
    <row r="407" s="137" customFormat="1" ht="42" customHeight="1" spans="1:11">
      <c r="A407" s="160">
        <v>404</v>
      </c>
      <c r="B407" s="147" t="s">
        <v>806</v>
      </c>
      <c r="C407" s="147" t="s">
        <v>807</v>
      </c>
      <c r="D407" s="161" t="s">
        <v>15</v>
      </c>
      <c r="E407" s="18">
        <v>0</v>
      </c>
      <c r="F407" s="18" t="s">
        <v>54</v>
      </c>
      <c r="G407" s="166">
        <f t="shared" si="36"/>
        <v>0</v>
      </c>
      <c r="H407" s="163">
        <v>6015</v>
      </c>
      <c r="I407" s="164" t="s">
        <v>55</v>
      </c>
      <c r="J407" s="157">
        <f t="shared" si="37"/>
        <v>902.25</v>
      </c>
      <c r="K407" s="154">
        <f t="shared" si="38"/>
        <v>902.25</v>
      </c>
    </row>
    <row r="408" s="137" customFormat="1" ht="42" customHeight="1" spans="1:11">
      <c r="A408" s="160">
        <v>405</v>
      </c>
      <c r="B408" s="147" t="s">
        <v>808</v>
      </c>
      <c r="C408" s="147" t="s">
        <v>809</v>
      </c>
      <c r="D408" s="161" t="s">
        <v>15</v>
      </c>
      <c r="E408" s="18">
        <v>0</v>
      </c>
      <c r="F408" s="18" t="s">
        <v>54</v>
      </c>
      <c r="G408" s="166">
        <f t="shared" si="36"/>
        <v>0</v>
      </c>
      <c r="H408" s="163">
        <v>7765</v>
      </c>
      <c r="I408" s="164" t="s">
        <v>55</v>
      </c>
      <c r="J408" s="157">
        <f t="shared" si="37"/>
        <v>1164.75</v>
      </c>
      <c r="K408" s="154">
        <f t="shared" si="38"/>
        <v>1164.75</v>
      </c>
    </row>
    <row r="409" s="137" customFormat="1" ht="42" customHeight="1" spans="1:11">
      <c r="A409" s="160">
        <v>406</v>
      </c>
      <c r="B409" s="147" t="s">
        <v>810</v>
      </c>
      <c r="C409" s="147" t="s">
        <v>811</v>
      </c>
      <c r="D409" s="161" t="s">
        <v>15</v>
      </c>
      <c r="E409" s="18">
        <v>0</v>
      </c>
      <c r="F409" s="18" t="s">
        <v>54</v>
      </c>
      <c r="G409" s="166">
        <f t="shared" si="36"/>
        <v>0</v>
      </c>
      <c r="H409" s="163">
        <v>24647.28</v>
      </c>
      <c r="I409" s="164" t="s">
        <v>55</v>
      </c>
      <c r="J409" s="157">
        <f>ROUND(H409*0.15,2)</f>
        <v>3697.09</v>
      </c>
      <c r="K409" s="154">
        <f t="shared" si="38"/>
        <v>3697.09</v>
      </c>
    </row>
    <row r="410" s="137" customFormat="1" ht="42" customHeight="1" spans="1:11">
      <c r="A410" s="160">
        <v>407</v>
      </c>
      <c r="B410" s="147" t="s">
        <v>812</v>
      </c>
      <c r="C410" s="147" t="s">
        <v>813</v>
      </c>
      <c r="D410" s="161" t="s">
        <v>15</v>
      </c>
      <c r="E410" s="18">
        <v>0</v>
      </c>
      <c r="F410" s="18" t="s">
        <v>54</v>
      </c>
      <c r="G410" s="166">
        <f t="shared" si="36"/>
        <v>0</v>
      </c>
      <c r="H410" s="163">
        <v>23065.04</v>
      </c>
      <c r="I410" s="164" t="s">
        <v>55</v>
      </c>
      <c r="J410" s="156">
        <f>ROUND(H410*0.15,2)</f>
        <v>3459.76</v>
      </c>
      <c r="K410" s="154">
        <f t="shared" si="38"/>
        <v>3459.76</v>
      </c>
    </row>
    <row r="411" s="137" customFormat="1" ht="42" customHeight="1" spans="1:11">
      <c r="A411" s="160">
        <v>408</v>
      </c>
      <c r="B411" s="147" t="s">
        <v>814</v>
      </c>
      <c r="C411" s="147" t="s">
        <v>815</v>
      </c>
      <c r="D411" s="161" t="s">
        <v>15</v>
      </c>
      <c r="E411" s="18">
        <v>0</v>
      </c>
      <c r="F411" s="18" t="s">
        <v>54</v>
      </c>
      <c r="G411" s="166">
        <f t="shared" si="36"/>
        <v>0</v>
      </c>
      <c r="H411" s="163">
        <v>9127</v>
      </c>
      <c r="I411" s="164" t="s">
        <v>55</v>
      </c>
      <c r="J411" s="157">
        <f t="shared" si="37"/>
        <v>1369.05</v>
      </c>
      <c r="K411" s="154">
        <f t="shared" si="38"/>
        <v>1369.05</v>
      </c>
    </row>
    <row r="412" s="137" customFormat="1" ht="42" customHeight="1" spans="1:11">
      <c r="A412" s="160">
        <v>409</v>
      </c>
      <c r="B412" s="147" t="s">
        <v>816</v>
      </c>
      <c r="C412" s="147" t="s">
        <v>817</v>
      </c>
      <c r="D412" s="161" t="s">
        <v>15</v>
      </c>
      <c r="E412" s="18">
        <v>0</v>
      </c>
      <c r="F412" s="18" t="s">
        <v>54</v>
      </c>
      <c r="G412" s="166">
        <f t="shared" si="36"/>
        <v>0</v>
      </c>
      <c r="H412" s="163">
        <v>4470</v>
      </c>
      <c r="I412" s="164" t="s">
        <v>55</v>
      </c>
      <c r="J412" s="157">
        <f t="shared" si="37"/>
        <v>670.5</v>
      </c>
      <c r="K412" s="154">
        <f t="shared" si="38"/>
        <v>670.5</v>
      </c>
    </row>
    <row r="413" s="137" customFormat="1" ht="42" customHeight="1" spans="1:11">
      <c r="A413" s="160">
        <v>410</v>
      </c>
      <c r="B413" s="147" t="s">
        <v>818</v>
      </c>
      <c r="C413" s="147" t="s">
        <v>819</v>
      </c>
      <c r="D413" s="161" t="s">
        <v>15</v>
      </c>
      <c r="E413" s="18">
        <v>0</v>
      </c>
      <c r="F413" s="18" t="s">
        <v>54</v>
      </c>
      <c r="G413" s="166">
        <f t="shared" si="36"/>
        <v>0</v>
      </c>
      <c r="H413" s="163">
        <v>14657.31</v>
      </c>
      <c r="I413" s="164" t="s">
        <v>55</v>
      </c>
      <c r="J413" s="156">
        <f>ROUND(H413*0.15,2)</f>
        <v>2198.6</v>
      </c>
      <c r="K413" s="154">
        <f t="shared" si="38"/>
        <v>2198.6</v>
      </c>
    </row>
    <row r="414" s="137" customFormat="1" ht="42" customHeight="1" spans="1:11">
      <c r="A414" s="160">
        <v>411</v>
      </c>
      <c r="B414" s="147" t="s">
        <v>820</v>
      </c>
      <c r="C414" s="147" t="s">
        <v>821</v>
      </c>
      <c r="D414" s="161" t="s">
        <v>15</v>
      </c>
      <c r="E414" s="18">
        <v>0</v>
      </c>
      <c r="F414" s="18" t="s">
        <v>54</v>
      </c>
      <c r="G414" s="166">
        <f t="shared" si="36"/>
        <v>0</v>
      </c>
      <c r="H414" s="163">
        <v>11095</v>
      </c>
      <c r="I414" s="164" t="s">
        <v>55</v>
      </c>
      <c r="J414" s="157">
        <f t="shared" si="37"/>
        <v>1664.25</v>
      </c>
      <c r="K414" s="154">
        <f t="shared" si="38"/>
        <v>1664.25</v>
      </c>
    </row>
    <row r="415" s="137" customFormat="1" ht="42" customHeight="1" spans="1:11">
      <c r="A415" s="160">
        <v>412</v>
      </c>
      <c r="B415" s="147" t="s">
        <v>822</v>
      </c>
      <c r="C415" s="147" t="s">
        <v>823</v>
      </c>
      <c r="D415" s="161" t="s">
        <v>15</v>
      </c>
      <c r="E415" s="18">
        <v>0</v>
      </c>
      <c r="F415" s="18" t="s">
        <v>54</v>
      </c>
      <c r="G415" s="166">
        <f t="shared" si="36"/>
        <v>0</v>
      </c>
      <c r="H415" s="163">
        <v>8620</v>
      </c>
      <c r="I415" s="164" t="s">
        <v>55</v>
      </c>
      <c r="J415" s="157">
        <f t="shared" si="37"/>
        <v>1293</v>
      </c>
      <c r="K415" s="154">
        <f t="shared" si="38"/>
        <v>1293</v>
      </c>
    </row>
    <row r="416" s="137" customFormat="1" ht="42" customHeight="1" spans="1:11">
      <c r="A416" s="160">
        <v>413</v>
      </c>
      <c r="B416" s="147" t="s">
        <v>824</v>
      </c>
      <c r="C416" s="147" t="s">
        <v>825</v>
      </c>
      <c r="D416" s="161" t="s">
        <v>15</v>
      </c>
      <c r="E416" s="18">
        <v>0</v>
      </c>
      <c r="F416" s="18" t="s">
        <v>54</v>
      </c>
      <c r="G416" s="166">
        <f t="shared" si="36"/>
        <v>0</v>
      </c>
      <c r="H416" s="163">
        <v>4625</v>
      </c>
      <c r="I416" s="164" t="s">
        <v>55</v>
      </c>
      <c r="J416" s="157">
        <f t="shared" si="37"/>
        <v>693.75</v>
      </c>
      <c r="K416" s="154">
        <f t="shared" si="38"/>
        <v>693.75</v>
      </c>
    </row>
    <row r="417" s="137" customFormat="1" ht="42" customHeight="1" spans="1:11">
      <c r="A417" s="160">
        <v>414</v>
      </c>
      <c r="B417" s="147" t="s">
        <v>826</v>
      </c>
      <c r="C417" s="147" t="s">
        <v>827</v>
      </c>
      <c r="D417" s="161" t="s">
        <v>15</v>
      </c>
      <c r="E417" s="18">
        <v>0</v>
      </c>
      <c r="F417" s="18" t="s">
        <v>54</v>
      </c>
      <c r="G417" s="166">
        <f t="shared" si="36"/>
        <v>0</v>
      </c>
      <c r="H417" s="163">
        <v>8834</v>
      </c>
      <c r="I417" s="164" t="s">
        <v>55</v>
      </c>
      <c r="J417" s="157">
        <f t="shared" si="37"/>
        <v>1325.1</v>
      </c>
      <c r="K417" s="154">
        <f t="shared" si="38"/>
        <v>1325.1</v>
      </c>
    </row>
    <row r="418" s="137" customFormat="1" ht="42" customHeight="1" spans="1:11">
      <c r="A418" s="160">
        <v>415</v>
      </c>
      <c r="B418" s="147" t="s">
        <v>828</v>
      </c>
      <c r="C418" s="147" t="s">
        <v>829</v>
      </c>
      <c r="D418" s="161" t="s">
        <v>15</v>
      </c>
      <c r="E418" s="18">
        <v>0</v>
      </c>
      <c r="F418" s="18" t="s">
        <v>54</v>
      </c>
      <c r="G418" s="166">
        <f t="shared" si="36"/>
        <v>0</v>
      </c>
      <c r="H418" s="163">
        <v>6870</v>
      </c>
      <c r="I418" s="164" t="s">
        <v>55</v>
      </c>
      <c r="J418" s="157">
        <f t="shared" si="37"/>
        <v>1030.5</v>
      </c>
      <c r="K418" s="154">
        <f t="shared" si="38"/>
        <v>1030.5</v>
      </c>
    </row>
    <row r="419" s="137" customFormat="1" ht="42" customHeight="1" spans="1:11">
      <c r="A419" s="160">
        <v>416</v>
      </c>
      <c r="B419" s="147" t="s">
        <v>830</v>
      </c>
      <c r="C419" s="147" t="s">
        <v>831</v>
      </c>
      <c r="D419" s="161" t="s">
        <v>15</v>
      </c>
      <c r="E419" s="18">
        <v>0</v>
      </c>
      <c r="F419" s="18" t="s">
        <v>54</v>
      </c>
      <c r="G419" s="166">
        <f t="shared" si="36"/>
        <v>0</v>
      </c>
      <c r="H419" s="163">
        <v>974</v>
      </c>
      <c r="I419" s="164" t="s">
        <v>55</v>
      </c>
      <c r="J419" s="157">
        <f t="shared" si="37"/>
        <v>146.1</v>
      </c>
      <c r="K419" s="154">
        <f t="shared" si="38"/>
        <v>146.1</v>
      </c>
    </row>
    <row r="420" s="137" customFormat="1" ht="42" customHeight="1" spans="1:11">
      <c r="A420" s="160">
        <v>417</v>
      </c>
      <c r="B420" s="147" t="s">
        <v>832</v>
      </c>
      <c r="C420" s="147" t="s">
        <v>833</v>
      </c>
      <c r="D420" s="161" t="s">
        <v>15</v>
      </c>
      <c r="E420" s="18">
        <v>0</v>
      </c>
      <c r="F420" s="18" t="s">
        <v>54</v>
      </c>
      <c r="G420" s="166">
        <f t="shared" si="36"/>
        <v>0</v>
      </c>
      <c r="H420" s="163">
        <v>9846</v>
      </c>
      <c r="I420" s="164" t="s">
        <v>55</v>
      </c>
      <c r="J420" s="157">
        <f t="shared" si="37"/>
        <v>1476.9</v>
      </c>
      <c r="K420" s="154">
        <f t="shared" si="38"/>
        <v>1476.9</v>
      </c>
    </row>
    <row r="421" s="137" customFormat="1" ht="42" customHeight="1" spans="1:11">
      <c r="A421" s="160">
        <v>418</v>
      </c>
      <c r="B421" s="147" t="s">
        <v>834</v>
      </c>
      <c r="C421" s="147" t="s">
        <v>835</v>
      </c>
      <c r="D421" s="161" t="s">
        <v>15</v>
      </c>
      <c r="E421" s="18">
        <v>0</v>
      </c>
      <c r="F421" s="18" t="s">
        <v>54</v>
      </c>
      <c r="G421" s="166">
        <f t="shared" si="36"/>
        <v>0</v>
      </c>
      <c r="H421" s="163">
        <v>3000</v>
      </c>
      <c r="I421" s="164" t="s">
        <v>55</v>
      </c>
      <c r="J421" s="157">
        <f t="shared" si="37"/>
        <v>450</v>
      </c>
      <c r="K421" s="154">
        <f t="shared" si="38"/>
        <v>450</v>
      </c>
    </row>
    <row r="422" s="137" customFormat="1" ht="42" customHeight="1" spans="1:11">
      <c r="A422" s="160">
        <v>419</v>
      </c>
      <c r="B422" s="147" t="s">
        <v>836</v>
      </c>
      <c r="C422" s="147" t="s">
        <v>837</v>
      </c>
      <c r="D422" s="161" t="s">
        <v>15</v>
      </c>
      <c r="E422" s="18">
        <v>0</v>
      </c>
      <c r="F422" s="18" t="s">
        <v>54</v>
      </c>
      <c r="G422" s="166">
        <f t="shared" si="36"/>
        <v>0</v>
      </c>
      <c r="H422" s="163">
        <v>10851</v>
      </c>
      <c r="I422" s="164" t="s">
        <v>55</v>
      </c>
      <c r="J422" s="157">
        <f t="shared" si="37"/>
        <v>1627.65</v>
      </c>
      <c r="K422" s="154">
        <f t="shared" si="38"/>
        <v>1627.65</v>
      </c>
    </row>
    <row r="423" s="137" customFormat="1" ht="42" customHeight="1" spans="1:11">
      <c r="A423" s="160">
        <v>420</v>
      </c>
      <c r="B423" s="147" t="s">
        <v>838</v>
      </c>
      <c r="C423" s="147" t="s">
        <v>839</v>
      </c>
      <c r="D423" s="161" t="s">
        <v>15</v>
      </c>
      <c r="E423" s="18">
        <v>0</v>
      </c>
      <c r="F423" s="18" t="s">
        <v>54</v>
      </c>
      <c r="G423" s="166">
        <f t="shared" si="36"/>
        <v>0</v>
      </c>
      <c r="H423" s="163">
        <v>36713</v>
      </c>
      <c r="I423" s="164" t="s">
        <v>55</v>
      </c>
      <c r="J423" s="157">
        <f t="shared" si="37"/>
        <v>5506.95</v>
      </c>
      <c r="K423" s="154">
        <f t="shared" si="38"/>
        <v>5506.95</v>
      </c>
    </row>
    <row r="424" s="137" customFormat="1" ht="42" customHeight="1" spans="1:11">
      <c r="A424" s="160">
        <v>421</v>
      </c>
      <c r="B424" s="147" t="s">
        <v>840</v>
      </c>
      <c r="C424" s="147" t="s">
        <v>841</v>
      </c>
      <c r="D424" s="161" t="s">
        <v>15</v>
      </c>
      <c r="E424" s="18">
        <v>0</v>
      </c>
      <c r="F424" s="18" t="s">
        <v>54</v>
      </c>
      <c r="G424" s="166">
        <f t="shared" si="36"/>
        <v>0</v>
      </c>
      <c r="H424" s="163">
        <v>11690</v>
      </c>
      <c r="I424" s="164" t="s">
        <v>55</v>
      </c>
      <c r="J424" s="157">
        <f t="shared" si="37"/>
        <v>1753.5</v>
      </c>
      <c r="K424" s="154">
        <f t="shared" si="38"/>
        <v>1753.5</v>
      </c>
    </row>
    <row r="425" s="137" customFormat="1" ht="42" customHeight="1" spans="1:11">
      <c r="A425" s="160">
        <v>422</v>
      </c>
      <c r="B425" s="147" t="s">
        <v>842</v>
      </c>
      <c r="C425" s="147" t="s">
        <v>843</v>
      </c>
      <c r="D425" s="161" t="s">
        <v>15</v>
      </c>
      <c r="E425" s="18">
        <v>0</v>
      </c>
      <c r="F425" s="18" t="s">
        <v>54</v>
      </c>
      <c r="G425" s="166">
        <f t="shared" si="36"/>
        <v>0</v>
      </c>
      <c r="H425" s="163">
        <v>18625</v>
      </c>
      <c r="I425" s="164" t="s">
        <v>55</v>
      </c>
      <c r="J425" s="157">
        <f t="shared" si="37"/>
        <v>2793.75</v>
      </c>
      <c r="K425" s="154">
        <f t="shared" si="38"/>
        <v>2793.75</v>
      </c>
    </row>
    <row r="426" s="137" customFormat="1" ht="42" customHeight="1" spans="1:11">
      <c r="A426" s="160">
        <v>423</v>
      </c>
      <c r="B426" s="147" t="s">
        <v>844</v>
      </c>
      <c r="C426" s="147" t="s">
        <v>845</v>
      </c>
      <c r="D426" s="161" t="s">
        <v>15</v>
      </c>
      <c r="E426" s="18">
        <v>0</v>
      </c>
      <c r="F426" s="18" t="s">
        <v>54</v>
      </c>
      <c r="G426" s="166">
        <f t="shared" si="36"/>
        <v>0</v>
      </c>
      <c r="H426" s="163">
        <v>14245</v>
      </c>
      <c r="I426" s="164" t="s">
        <v>55</v>
      </c>
      <c r="J426" s="157">
        <f t="shared" si="37"/>
        <v>2136.75</v>
      </c>
      <c r="K426" s="154">
        <f t="shared" si="38"/>
        <v>2136.75</v>
      </c>
    </row>
    <row r="427" s="137" customFormat="1" ht="42" customHeight="1" spans="1:11">
      <c r="A427" s="160">
        <v>424</v>
      </c>
      <c r="B427" s="147" t="s">
        <v>846</v>
      </c>
      <c r="C427" s="147" t="s">
        <v>847</v>
      </c>
      <c r="D427" s="161" t="s">
        <v>15</v>
      </c>
      <c r="E427" s="18">
        <v>0</v>
      </c>
      <c r="F427" s="18" t="s">
        <v>54</v>
      </c>
      <c r="G427" s="166">
        <f t="shared" si="36"/>
        <v>0</v>
      </c>
      <c r="H427" s="163">
        <v>12119</v>
      </c>
      <c r="I427" s="164" t="s">
        <v>55</v>
      </c>
      <c r="J427" s="157">
        <f t="shared" si="37"/>
        <v>1817.85</v>
      </c>
      <c r="K427" s="154">
        <f t="shared" si="38"/>
        <v>1817.85</v>
      </c>
    </row>
    <row r="428" s="137" customFormat="1" ht="42" customHeight="1" spans="1:11">
      <c r="A428" s="160">
        <v>425</v>
      </c>
      <c r="B428" s="147" t="s">
        <v>426</v>
      </c>
      <c r="C428" s="147" t="s">
        <v>848</v>
      </c>
      <c r="D428" s="161" t="s">
        <v>15</v>
      </c>
      <c r="E428" s="18">
        <v>0</v>
      </c>
      <c r="F428" s="18" t="s">
        <v>54</v>
      </c>
      <c r="G428" s="166">
        <f t="shared" si="36"/>
        <v>0</v>
      </c>
      <c r="H428" s="163">
        <v>12232</v>
      </c>
      <c r="I428" s="164" t="s">
        <v>55</v>
      </c>
      <c r="J428" s="157">
        <f t="shared" si="37"/>
        <v>1834.8</v>
      </c>
      <c r="K428" s="154">
        <f t="shared" si="38"/>
        <v>1834.8</v>
      </c>
    </row>
    <row r="429" s="137" customFormat="1" ht="42" customHeight="1" spans="1:11">
      <c r="A429" s="160">
        <v>426</v>
      </c>
      <c r="B429" s="147" t="s">
        <v>849</v>
      </c>
      <c r="C429" s="147" t="s">
        <v>850</v>
      </c>
      <c r="D429" s="161" t="s">
        <v>15</v>
      </c>
      <c r="E429" s="18">
        <v>0</v>
      </c>
      <c r="F429" s="18" t="s">
        <v>54</v>
      </c>
      <c r="G429" s="166">
        <f t="shared" si="36"/>
        <v>0</v>
      </c>
      <c r="H429" s="163">
        <v>10487</v>
      </c>
      <c r="I429" s="164" t="s">
        <v>55</v>
      </c>
      <c r="J429" s="157">
        <f t="shared" si="37"/>
        <v>1573.05</v>
      </c>
      <c r="K429" s="154">
        <f t="shared" si="38"/>
        <v>1573.05</v>
      </c>
    </row>
    <row r="430" s="137" customFormat="1" ht="42" customHeight="1" spans="1:11">
      <c r="A430" s="160">
        <v>427</v>
      </c>
      <c r="B430" s="147" t="s">
        <v>851</v>
      </c>
      <c r="C430" s="147" t="s">
        <v>852</v>
      </c>
      <c r="D430" s="161" t="s">
        <v>15</v>
      </c>
      <c r="E430" s="18">
        <v>0</v>
      </c>
      <c r="F430" s="18" t="s">
        <v>54</v>
      </c>
      <c r="G430" s="166">
        <f t="shared" si="36"/>
        <v>0</v>
      </c>
      <c r="H430" s="163">
        <v>3274</v>
      </c>
      <c r="I430" s="164" t="s">
        <v>55</v>
      </c>
      <c r="J430" s="157">
        <f t="shared" si="37"/>
        <v>491.1</v>
      </c>
      <c r="K430" s="154">
        <f t="shared" si="38"/>
        <v>491.1</v>
      </c>
    </row>
    <row r="431" s="137" customFormat="1" ht="42" customHeight="1" spans="1:11">
      <c r="A431" s="160">
        <v>428</v>
      </c>
      <c r="B431" s="147" t="s">
        <v>853</v>
      </c>
      <c r="C431" s="147" t="s">
        <v>854</v>
      </c>
      <c r="D431" s="161" t="s">
        <v>15</v>
      </c>
      <c r="E431" s="18">
        <v>0</v>
      </c>
      <c r="F431" s="18" t="s">
        <v>54</v>
      </c>
      <c r="G431" s="166">
        <f t="shared" si="36"/>
        <v>0</v>
      </c>
      <c r="H431" s="163">
        <v>9912</v>
      </c>
      <c r="I431" s="164" t="s">
        <v>55</v>
      </c>
      <c r="J431" s="157">
        <f t="shared" si="37"/>
        <v>1486.8</v>
      </c>
      <c r="K431" s="154">
        <f t="shared" si="38"/>
        <v>1486.8</v>
      </c>
    </row>
    <row r="432" s="137" customFormat="1" ht="42" customHeight="1" spans="1:11">
      <c r="A432" s="160">
        <v>429</v>
      </c>
      <c r="B432" s="147" t="s">
        <v>855</v>
      </c>
      <c r="C432" s="147" t="s">
        <v>856</v>
      </c>
      <c r="D432" s="161" t="s">
        <v>15</v>
      </c>
      <c r="E432" s="18">
        <v>0</v>
      </c>
      <c r="F432" s="18" t="s">
        <v>54</v>
      </c>
      <c r="G432" s="166">
        <f t="shared" si="36"/>
        <v>0</v>
      </c>
      <c r="H432" s="163">
        <v>11857</v>
      </c>
      <c r="I432" s="164" t="s">
        <v>55</v>
      </c>
      <c r="J432" s="157">
        <f t="shared" si="37"/>
        <v>1778.55</v>
      </c>
      <c r="K432" s="154">
        <f t="shared" si="38"/>
        <v>1778.55</v>
      </c>
    </row>
    <row r="433" s="137" customFormat="1" ht="42" customHeight="1" spans="1:11">
      <c r="A433" s="160">
        <v>430</v>
      </c>
      <c r="B433" s="147" t="s">
        <v>857</v>
      </c>
      <c r="C433" s="147" t="s">
        <v>858</v>
      </c>
      <c r="D433" s="161" t="s">
        <v>15</v>
      </c>
      <c r="E433" s="18">
        <v>0</v>
      </c>
      <c r="F433" s="18" t="s">
        <v>54</v>
      </c>
      <c r="G433" s="166">
        <f t="shared" si="36"/>
        <v>0</v>
      </c>
      <c r="H433" s="163">
        <v>9385</v>
      </c>
      <c r="I433" s="164" t="s">
        <v>55</v>
      </c>
      <c r="J433" s="157">
        <f t="shared" si="37"/>
        <v>1407.75</v>
      </c>
      <c r="K433" s="154">
        <f t="shared" si="38"/>
        <v>1407.75</v>
      </c>
    </row>
    <row r="434" s="137" customFormat="1" ht="42" customHeight="1" spans="1:11">
      <c r="A434" s="160">
        <v>431</v>
      </c>
      <c r="B434" s="147" t="s">
        <v>859</v>
      </c>
      <c r="C434" s="147" t="s">
        <v>860</v>
      </c>
      <c r="D434" s="161" t="s">
        <v>15</v>
      </c>
      <c r="E434" s="18">
        <v>0</v>
      </c>
      <c r="F434" s="18" t="s">
        <v>54</v>
      </c>
      <c r="G434" s="166">
        <f t="shared" si="36"/>
        <v>0</v>
      </c>
      <c r="H434" s="163">
        <v>19572</v>
      </c>
      <c r="I434" s="164" t="s">
        <v>55</v>
      </c>
      <c r="J434" s="157">
        <f t="shared" si="37"/>
        <v>2935.8</v>
      </c>
      <c r="K434" s="154">
        <f t="shared" si="38"/>
        <v>2935.8</v>
      </c>
    </row>
    <row r="435" s="137" customFormat="1" ht="42" customHeight="1" spans="1:11">
      <c r="A435" s="160">
        <v>432</v>
      </c>
      <c r="B435" s="147" t="s">
        <v>861</v>
      </c>
      <c r="C435" s="147" t="s">
        <v>862</v>
      </c>
      <c r="D435" s="161" t="s">
        <v>15</v>
      </c>
      <c r="E435" s="18">
        <v>0</v>
      </c>
      <c r="F435" s="18" t="s">
        <v>54</v>
      </c>
      <c r="G435" s="166">
        <f t="shared" si="36"/>
        <v>0</v>
      </c>
      <c r="H435" s="163">
        <v>6769</v>
      </c>
      <c r="I435" s="164" t="s">
        <v>55</v>
      </c>
      <c r="J435" s="157">
        <f t="shared" si="37"/>
        <v>1015.35</v>
      </c>
      <c r="K435" s="154">
        <f t="shared" si="38"/>
        <v>1015.35</v>
      </c>
    </row>
    <row r="436" s="137" customFormat="1" ht="42" customHeight="1" spans="1:11">
      <c r="A436" s="160">
        <v>433</v>
      </c>
      <c r="B436" s="147" t="s">
        <v>863</v>
      </c>
      <c r="C436" s="147" t="s">
        <v>864</v>
      </c>
      <c r="D436" s="161" t="s">
        <v>15</v>
      </c>
      <c r="E436" s="18">
        <v>0</v>
      </c>
      <c r="F436" s="18" t="s">
        <v>54</v>
      </c>
      <c r="G436" s="166">
        <f t="shared" si="36"/>
        <v>0</v>
      </c>
      <c r="H436" s="163">
        <v>12823</v>
      </c>
      <c r="I436" s="164" t="s">
        <v>55</v>
      </c>
      <c r="J436" s="157">
        <f t="shared" si="37"/>
        <v>1923.45</v>
      </c>
      <c r="K436" s="154">
        <f t="shared" si="38"/>
        <v>1923.45</v>
      </c>
    </row>
    <row r="437" s="137" customFormat="1" ht="42" customHeight="1" spans="1:11">
      <c r="A437" s="160">
        <v>434</v>
      </c>
      <c r="B437" s="147" t="s">
        <v>865</v>
      </c>
      <c r="C437" s="147" t="s">
        <v>866</v>
      </c>
      <c r="D437" s="161" t="s">
        <v>15</v>
      </c>
      <c r="E437" s="18">
        <v>0</v>
      </c>
      <c r="F437" s="18" t="s">
        <v>54</v>
      </c>
      <c r="G437" s="166">
        <f t="shared" si="36"/>
        <v>0</v>
      </c>
      <c r="H437" s="163">
        <v>12734</v>
      </c>
      <c r="I437" s="164" t="s">
        <v>55</v>
      </c>
      <c r="J437" s="157">
        <f t="shared" si="37"/>
        <v>1910.1</v>
      </c>
      <c r="K437" s="154">
        <f t="shared" si="38"/>
        <v>1910.1</v>
      </c>
    </row>
    <row r="438" s="137" customFormat="1" ht="42" customHeight="1" spans="1:11">
      <c r="A438" s="160">
        <v>435</v>
      </c>
      <c r="B438" s="147" t="s">
        <v>867</v>
      </c>
      <c r="C438" s="147" t="s">
        <v>868</v>
      </c>
      <c r="D438" s="161" t="s">
        <v>15</v>
      </c>
      <c r="E438" s="18">
        <v>0</v>
      </c>
      <c r="F438" s="18" t="s">
        <v>54</v>
      </c>
      <c r="G438" s="166">
        <f t="shared" si="36"/>
        <v>0</v>
      </c>
      <c r="H438" s="163">
        <v>3575</v>
      </c>
      <c r="I438" s="164" t="s">
        <v>55</v>
      </c>
      <c r="J438" s="157">
        <f t="shared" si="37"/>
        <v>536.25</v>
      </c>
      <c r="K438" s="154">
        <f t="shared" si="38"/>
        <v>536.25</v>
      </c>
    </row>
    <row r="439" s="137" customFormat="1" ht="42" customHeight="1" spans="1:11">
      <c r="A439" s="160">
        <v>436</v>
      </c>
      <c r="B439" s="147" t="s">
        <v>869</v>
      </c>
      <c r="C439" s="147" t="s">
        <v>870</v>
      </c>
      <c r="D439" s="161" t="s">
        <v>15</v>
      </c>
      <c r="E439" s="18">
        <v>0</v>
      </c>
      <c r="F439" s="18" t="s">
        <v>54</v>
      </c>
      <c r="G439" s="166">
        <f t="shared" si="36"/>
        <v>0</v>
      </c>
      <c r="H439" s="163">
        <v>5252</v>
      </c>
      <c r="I439" s="164" t="s">
        <v>55</v>
      </c>
      <c r="J439" s="157">
        <f t="shared" si="37"/>
        <v>787.8</v>
      </c>
      <c r="K439" s="154">
        <f t="shared" si="38"/>
        <v>787.8</v>
      </c>
    </row>
    <row r="440" s="137" customFormat="1" ht="42" customHeight="1" spans="1:11">
      <c r="A440" s="160">
        <v>437</v>
      </c>
      <c r="B440" s="147" t="s">
        <v>871</v>
      </c>
      <c r="C440" s="147" t="s">
        <v>872</v>
      </c>
      <c r="D440" s="161" t="s">
        <v>15</v>
      </c>
      <c r="E440" s="18">
        <v>0</v>
      </c>
      <c r="F440" s="18" t="s">
        <v>54</v>
      </c>
      <c r="G440" s="166">
        <f t="shared" si="36"/>
        <v>0</v>
      </c>
      <c r="H440" s="163">
        <v>5651</v>
      </c>
      <c r="I440" s="164" t="s">
        <v>55</v>
      </c>
      <c r="J440" s="157">
        <f t="shared" si="37"/>
        <v>847.65</v>
      </c>
      <c r="K440" s="154">
        <f t="shared" si="38"/>
        <v>847.65</v>
      </c>
    </row>
    <row r="441" s="137" customFormat="1" ht="42" customHeight="1" spans="1:11">
      <c r="A441" s="160">
        <v>438</v>
      </c>
      <c r="B441" s="147" t="s">
        <v>873</v>
      </c>
      <c r="C441" s="147" t="s">
        <v>874</v>
      </c>
      <c r="D441" s="161" t="s">
        <v>15</v>
      </c>
      <c r="E441" s="18">
        <v>0</v>
      </c>
      <c r="F441" s="18" t="s">
        <v>54</v>
      </c>
      <c r="G441" s="166">
        <f t="shared" si="36"/>
        <v>0</v>
      </c>
      <c r="H441" s="163">
        <v>10571</v>
      </c>
      <c r="I441" s="164" t="s">
        <v>55</v>
      </c>
      <c r="J441" s="157">
        <f t="shared" si="37"/>
        <v>1585.65</v>
      </c>
      <c r="K441" s="154">
        <f t="shared" si="38"/>
        <v>1585.65</v>
      </c>
    </row>
    <row r="442" s="137" customFormat="1" ht="42" customHeight="1" spans="1:11">
      <c r="A442" s="160">
        <v>439</v>
      </c>
      <c r="B442" s="147" t="s">
        <v>875</v>
      </c>
      <c r="C442" s="147" t="s">
        <v>876</v>
      </c>
      <c r="D442" s="161" t="s">
        <v>15</v>
      </c>
      <c r="E442" s="18">
        <v>0</v>
      </c>
      <c r="F442" s="18" t="s">
        <v>54</v>
      </c>
      <c r="G442" s="166">
        <f t="shared" si="36"/>
        <v>0</v>
      </c>
      <c r="H442" s="163">
        <v>23356</v>
      </c>
      <c r="I442" s="164" t="s">
        <v>55</v>
      </c>
      <c r="J442" s="157">
        <f t="shared" si="37"/>
        <v>3503.4</v>
      </c>
      <c r="K442" s="154">
        <f t="shared" si="38"/>
        <v>3503.4</v>
      </c>
    </row>
    <row r="443" s="137" customFormat="1" ht="42" customHeight="1" spans="1:11">
      <c r="A443" s="160">
        <v>440</v>
      </c>
      <c r="B443" s="147" t="s">
        <v>877</v>
      </c>
      <c r="C443" s="147" t="s">
        <v>878</v>
      </c>
      <c r="D443" s="161" t="s">
        <v>15</v>
      </c>
      <c r="E443" s="18">
        <v>0</v>
      </c>
      <c r="F443" s="18" t="s">
        <v>54</v>
      </c>
      <c r="G443" s="166">
        <f t="shared" si="36"/>
        <v>0</v>
      </c>
      <c r="H443" s="163">
        <v>13684</v>
      </c>
      <c r="I443" s="164" t="s">
        <v>55</v>
      </c>
      <c r="J443" s="157">
        <f t="shared" si="37"/>
        <v>2052.6</v>
      </c>
      <c r="K443" s="154">
        <f t="shared" si="38"/>
        <v>2052.6</v>
      </c>
    </row>
    <row r="444" s="137" customFormat="1" ht="42" customHeight="1" spans="1:11">
      <c r="A444" s="160">
        <v>441</v>
      </c>
      <c r="B444" s="147" t="s">
        <v>879</v>
      </c>
      <c r="C444" s="147" t="s">
        <v>880</v>
      </c>
      <c r="D444" s="161" t="s">
        <v>15</v>
      </c>
      <c r="E444" s="18">
        <v>0</v>
      </c>
      <c r="F444" s="18" t="s">
        <v>54</v>
      </c>
      <c r="G444" s="166">
        <f t="shared" si="36"/>
        <v>0</v>
      </c>
      <c r="H444" s="163">
        <v>18985</v>
      </c>
      <c r="I444" s="164" t="s">
        <v>55</v>
      </c>
      <c r="J444" s="157">
        <f t="shared" si="37"/>
        <v>2847.75</v>
      </c>
      <c r="K444" s="154">
        <f t="shared" si="38"/>
        <v>2847.75</v>
      </c>
    </row>
    <row r="445" s="137" customFormat="1" ht="42" customHeight="1" spans="1:11">
      <c r="A445" s="160">
        <v>442</v>
      </c>
      <c r="B445" s="147" t="s">
        <v>881</v>
      </c>
      <c r="C445" s="147" t="s">
        <v>882</v>
      </c>
      <c r="D445" s="161" t="s">
        <v>15</v>
      </c>
      <c r="E445" s="18">
        <v>0</v>
      </c>
      <c r="F445" s="18" t="s">
        <v>54</v>
      </c>
      <c r="G445" s="166">
        <f t="shared" si="36"/>
        <v>0</v>
      </c>
      <c r="H445" s="163">
        <v>12539</v>
      </c>
      <c r="I445" s="164" t="s">
        <v>55</v>
      </c>
      <c r="J445" s="157">
        <f t="shared" si="37"/>
        <v>1880.85</v>
      </c>
      <c r="K445" s="154">
        <f t="shared" si="38"/>
        <v>1880.85</v>
      </c>
    </row>
    <row r="446" s="137" customFormat="1" ht="42" customHeight="1" spans="1:11">
      <c r="A446" s="160">
        <v>443</v>
      </c>
      <c r="B446" s="147" t="s">
        <v>883</v>
      </c>
      <c r="C446" s="147" t="s">
        <v>884</v>
      </c>
      <c r="D446" s="161" t="s">
        <v>15</v>
      </c>
      <c r="E446" s="18">
        <v>0</v>
      </c>
      <c r="F446" s="18" t="s">
        <v>54</v>
      </c>
      <c r="G446" s="166">
        <f t="shared" si="36"/>
        <v>0</v>
      </c>
      <c r="H446" s="163">
        <v>11337</v>
      </c>
      <c r="I446" s="164" t="s">
        <v>55</v>
      </c>
      <c r="J446" s="157">
        <f t="shared" si="37"/>
        <v>1700.55</v>
      </c>
      <c r="K446" s="154">
        <f t="shared" si="38"/>
        <v>1700.55</v>
      </c>
    </row>
    <row r="447" s="137" customFormat="1" ht="42" customHeight="1" spans="1:11">
      <c r="A447" s="160">
        <v>444</v>
      </c>
      <c r="B447" s="147" t="s">
        <v>885</v>
      </c>
      <c r="C447" s="147" t="s">
        <v>886</v>
      </c>
      <c r="D447" s="161" t="s">
        <v>15</v>
      </c>
      <c r="E447" s="18">
        <v>0</v>
      </c>
      <c r="F447" s="18" t="s">
        <v>54</v>
      </c>
      <c r="G447" s="166">
        <f t="shared" si="36"/>
        <v>0</v>
      </c>
      <c r="H447" s="163">
        <v>10959</v>
      </c>
      <c r="I447" s="164" t="s">
        <v>55</v>
      </c>
      <c r="J447" s="157">
        <f t="shared" si="37"/>
        <v>1643.85</v>
      </c>
      <c r="K447" s="154">
        <f t="shared" si="38"/>
        <v>1643.85</v>
      </c>
    </row>
    <row r="448" s="137" customFormat="1" ht="42" customHeight="1" spans="1:11">
      <c r="A448" s="160">
        <v>445</v>
      </c>
      <c r="B448" s="147" t="s">
        <v>887</v>
      </c>
      <c r="C448" s="147" t="s">
        <v>888</v>
      </c>
      <c r="D448" s="161" t="s">
        <v>15</v>
      </c>
      <c r="E448" s="18">
        <v>0</v>
      </c>
      <c r="F448" s="18" t="s">
        <v>54</v>
      </c>
      <c r="G448" s="166">
        <f t="shared" si="36"/>
        <v>0</v>
      </c>
      <c r="H448" s="163">
        <v>3280</v>
      </c>
      <c r="I448" s="164" t="s">
        <v>55</v>
      </c>
      <c r="J448" s="157">
        <f t="shared" si="37"/>
        <v>492</v>
      </c>
      <c r="K448" s="154">
        <f t="shared" si="38"/>
        <v>492</v>
      </c>
    </row>
    <row r="449" s="137" customFormat="1" ht="42" customHeight="1" spans="1:11">
      <c r="A449" s="160">
        <v>446</v>
      </c>
      <c r="B449" s="147" t="s">
        <v>889</v>
      </c>
      <c r="C449" s="147" t="s">
        <v>890</v>
      </c>
      <c r="D449" s="161" t="s">
        <v>15</v>
      </c>
      <c r="E449" s="18">
        <v>0</v>
      </c>
      <c r="F449" s="18" t="s">
        <v>54</v>
      </c>
      <c r="G449" s="166">
        <f t="shared" si="36"/>
        <v>0</v>
      </c>
      <c r="H449" s="163">
        <v>34045.35</v>
      </c>
      <c r="I449" s="164" t="s">
        <v>55</v>
      </c>
      <c r="J449" s="156">
        <f>ROUND(H449*0.15,2)</f>
        <v>5106.8</v>
      </c>
      <c r="K449" s="154">
        <f t="shared" si="38"/>
        <v>5106.8</v>
      </c>
    </row>
    <row r="450" s="137" customFormat="1" ht="42" customHeight="1" spans="1:11">
      <c r="A450" s="160">
        <v>447</v>
      </c>
      <c r="B450" s="147" t="s">
        <v>891</v>
      </c>
      <c r="C450" s="147" t="s">
        <v>892</v>
      </c>
      <c r="D450" s="161" t="s">
        <v>15</v>
      </c>
      <c r="E450" s="18">
        <v>0</v>
      </c>
      <c r="F450" s="18" t="s">
        <v>54</v>
      </c>
      <c r="G450" s="166">
        <f t="shared" si="36"/>
        <v>0</v>
      </c>
      <c r="H450" s="163">
        <v>8484</v>
      </c>
      <c r="I450" s="164" t="s">
        <v>55</v>
      </c>
      <c r="J450" s="157">
        <f t="shared" si="37"/>
        <v>1272.6</v>
      </c>
      <c r="K450" s="154">
        <f t="shared" si="38"/>
        <v>1272.6</v>
      </c>
    </row>
    <row r="451" s="137" customFormat="1" ht="42" customHeight="1" spans="1:11">
      <c r="A451" s="160">
        <v>448</v>
      </c>
      <c r="B451" s="147" t="s">
        <v>893</v>
      </c>
      <c r="C451" s="147" t="s">
        <v>894</v>
      </c>
      <c r="D451" s="161" t="s">
        <v>15</v>
      </c>
      <c r="E451" s="18">
        <v>0</v>
      </c>
      <c r="F451" s="18" t="s">
        <v>54</v>
      </c>
      <c r="G451" s="166">
        <f t="shared" si="36"/>
        <v>0</v>
      </c>
      <c r="H451" s="163">
        <v>11668</v>
      </c>
      <c r="I451" s="164" t="s">
        <v>55</v>
      </c>
      <c r="J451" s="157">
        <f t="shared" si="37"/>
        <v>1750.2</v>
      </c>
      <c r="K451" s="154">
        <f t="shared" si="38"/>
        <v>1750.2</v>
      </c>
    </row>
    <row r="452" s="137" customFormat="1" ht="42" customHeight="1" spans="1:11">
      <c r="A452" s="160">
        <v>449</v>
      </c>
      <c r="B452" s="147" t="s">
        <v>895</v>
      </c>
      <c r="C452" s="147" t="s">
        <v>896</v>
      </c>
      <c r="D452" s="161" t="s">
        <v>15</v>
      </c>
      <c r="E452" s="18">
        <v>0</v>
      </c>
      <c r="F452" s="18" t="s">
        <v>54</v>
      </c>
      <c r="G452" s="166">
        <f t="shared" si="36"/>
        <v>0</v>
      </c>
      <c r="H452" s="163">
        <v>10125</v>
      </c>
      <c r="I452" s="164" t="s">
        <v>55</v>
      </c>
      <c r="J452" s="157">
        <f t="shared" si="37"/>
        <v>1518.75</v>
      </c>
      <c r="K452" s="154">
        <f t="shared" si="38"/>
        <v>1518.75</v>
      </c>
    </row>
    <row r="453" s="137" customFormat="1" ht="42" customHeight="1" spans="1:11">
      <c r="A453" s="160">
        <v>450</v>
      </c>
      <c r="B453" s="147" t="s">
        <v>897</v>
      </c>
      <c r="C453" s="147" t="s">
        <v>898</v>
      </c>
      <c r="D453" s="161" t="s">
        <v>15</v>
      </c>
      <c r="E453" s="18">
        <v>0</v>
      </c>
      <c r="F453" s="18" t="s">
        <v>54</v>
      </c>
      <c r="G453" s="166">
        <f t="shared" ref="G453:G516" si="41">E453*1000000</f>
        <v>0</v>
      </c>
      <c r="H453" s="163">
        <v>6730</v>
      </c>
      <c r="I453" s="164" t="s">
        <v>55</v>
      </c>
      <c r="J453" s="157">
        <f t="shared" ref="J453:J516" si="42">H453*0.15</f>
        <v>1009.5</v>
      </c>
      <c r="K453" s="154">
        <f t="shared" ref="K453:K516" si="43">G453+J453</f>
        <v>1009.5</v>
      </c>
    </row>
    <row r="454" s="137" customFormat="1" ht="42" customHeight="1" spans="1:11">
      <c r="A454" s="160">
        <v>451</v>
      </c>
      <c r="B454" s="147" t="s">
        <v>899</v>
      </c>
      <c r="C454" s="147" t="s">
        <v>900</v>
      </c>
      <c r="D454" s="161" t="s">
        <v>15</v>
      </c>
      <c r="E454" s="18">
        <v>0</v>
      </c>
      <c r="F454" s="18" t="s">
        <v>54</v>
      </c>
      <c r="G454" s="166">
        <f t="shared" si="41"/>
        <v>0</v>
      </c>
      <c r="H454" s="163">
        <v>11640</v>
      </c>
      <c r="I454" s="164" t="s">
        <v>55</v>
      </c>
      <c r="J454" s="157">
        <f t="shared" si="42"/>
        <v>1746</v>
      </c>
      <c r="K454" s="154">
        <f t="shared" si="43"/>
        <v>1746</v>
      </c>
    </row>
    <row r="455" s="137" customFormat="1" ht="42" customHeight="1" spans="1:11">
      <c r="A455" s="160">
        <v>452</v>
      </c>
      <c r="B455" s="147" t="s">
        <v>901</v>
      </c>
      <c r="C455" s="147" t="s">
        <v>902</v>
      </c>
      <c r="D455" s="161" t="s">
        <v>15</v>
      </c>
      <c r="E455" s="18">
        <v>0</v>
      </c>
      <c r="F455" s="18" t="s">
        <v>54</v>
      </c>
      <c r="G455" s="166">
        <f t="shared" si="41"/>
        <v>0</v>
      </c>
      <c r="H455" s="163">
        <v>12111</v>
      </c>
      <c r="I455" s="164" t="s">
        <v>55</v>
      </c>
      <c r="J455" s="157">
        <f t="shared" si="42"/>
        <v>1816.65</v>
      </c>
      <c r="K455" s="154">
        <f t="shared" si="43"/>
        <v>1816.65</v>
      </c>
    </row>
    <row r="456" s="137" customFormat="1" ht="42" customHeight="1" spans="1:11">
      <c r="A456" s="160">
        <v>453</v>
      </c>
      <c r="B456" s="147" t="s">
        <v>903</v>
      </c>
      <c r="C456" s="147" t="s">
        <v>904</v>
      </c>
      <c r="D456" s="161" t="s">
        <v>15</v>
      </c>
      <c r="E456" s="18">
        <v>0</v>
      </c>
      <c r="F456" s="18" t="s">
        <v>54</v>
      </c>
      <c r="G456" s="166">
        <f t="shared" si="41"/>
        <v>0</v>
      </c>
      <c r="H456" s="163">
        <v>11781</v>
      </c>
      <c r="I456" s="164" t="s">
        <v>55</v>
      </c>
      <c r="J456" s="157">
        <f t="shared" si="42"/>
        <v>1767.15</v>
      </c>
      <c r="K456" s="154">
        <f t="shared" si="43"/>
        <v>1767.15</v>
      </c>
    </row>
    <row r="457" s="137" customFormat="1" ht="42" customHeight="1" spans="1:11">
      <c r="A457" s="160">
        <v>454</v>
      </c>
      <c r="B457" s="147" t="s">
        <v>905</v>
      </c>
      <c r="C457" s="147" t="s">
        <v>906</v>
      </c>
      <c r="D457" s="161" t="s">
        <v>15</v>
      </c>
      <c r="E457" s="18">
        <v>0</v>
      </c>
      <c r="F457" s="18" t="s">
        <v>54</v>
      </c>
      <c r="G457" s="166">
        <f t="shared" si="41"/>
        <v>0</v>
      </c>
      <c r="H457" s="163">
        <v>13218</v>
      </c>
      <c r="I457" s="164" t="s">
        <v>55</v>
      </c>
      <c r="J457" s="157">
        <f t="shared" si="42"/>
        <v>1982.7</v>
      </c>
      <c r="K457" s="154">
        <f t="shared" si="43"/>
        <v>1982.7</v>
      </c>
    </row>
    <row r="458" s="137" customFormat="1" ht="42" customHeight="1" spans="1:11">
      <c r="A458" s="160">
        <v>455</v>
      </c>
      <c r="B458" s="147" t="s">
        <v>905</v>
      </c>
      <c r="C458" s="147" t="s">
        <v>907</v>
      </c>
      <c r="D458" s="161" t="s">
        <v>15</v>
      </c>
      <c r="E458" s="18">
        <v>0</v>
      </c>
      <c r="F458" s="18" t="s">
        <v>54</v>
      </c>
      <c r="G458" s="166">
        <f t="shared" si="41"/>
        <v>0</v>
      </c>
      <c r="H458" s="163">
        <v>7187</v>
      </c>
      <c r="I458" s="164" t="s">
        <v>55</v>
      </c>
      <c r="J458" s="157">
        <f t="shared" si="42"/>
        <v>1078.05</v>
      </c>
      <c r="K458" s="154">
        <f t="shared" si="43"/>
        <v>1078.05</v>
      </c>
    </row>
    <row r="459" s="137" customFormat="1" ht="42" customHeight="1" spans="1:11">
      <c r="A459" s="160">
        <v>456</v>
      </c>
      <c r="B459" s="147" t="s">
        <v>908</v>
      </c>
      <c r="C459" s="147" t="s">
        <v>909</v>
      </c>
      <c r="D459" s="161" t="s">
        <v>15</v>
      </c>
      <c r="E459" s="18">
        <v>0</v>
      </c>
      <c r="F459" s="18" t="s">
        <v>54</v>
      </c>
      <c r="G459" s="166">
        <f t="shared" si="41"/>
        <v>0</v>
      </c>
      <c r="H459" s="163">
        <v>18512</v>
      </c>
      <c r="I459" s="164" t="s">
        <v>55</v>
      </c>
      <c r="J459" s="157">
        <f t="shared" si="42"/>
        <v>2776.8</v>
      </c>
      <c r="K459" s="154">
        <f t="shared" si="43"/>
        <v>2776.8</v>
      </c>
    </row>
    <row r="460" s="137" customFormat="1" ht="42" customHeight="1" spans="1:11">
      <c r="A460" s="160">
        <v>457</v>
      </c>
      <c r="B460" s="147" t="s">
        <v>910</v>
      </c>
      <c r="C460" s="147" t="s">
        <v>911</v>
      </c>
      <c r="D460" s="161" t="s">
        <v>15</v>
      </c>
      <c r="E460" s="18">
        <v>0</v>
      </c>
      <c r="F460" s="18" t="s">
        <v>54</v>
      </c>
      <c r="G460" s="166">
        <f t="shared" si="41"/>
        <v>0</v>
      </c>
      <c r="H460" s="163">
        <v>4801</v>
      </c>
      <c r="I460" s="164" t="s">
        <v>55</v>
      </c>
      <c r="J460" s="157">
        <f t="shared" si="42"/>
        <v>720.15</v>
      </c>
      <c r="K460" s="154">
        <f t="shared" si="43"/>
        <v>720.15</v>
      </c>
    </row>
    <row r="461" s="137" customFormat="1" ht="42" customHeight="1" spans="1:11">
      <c r="A461" s="160">
        <v>458</v>
      </c>
      <c r="B461" s="147" t="s">
        <v>912</v>
      </c>
      <c r="C461" s="147" t="s">
        <v>913</v>
      </c>
      <c r="D461" s="161" t="s">
        <v>15</v>
      </c>
      <c r="E461" s="18">
        <v>0</v>
      </c>
      <c r="F461" s="18" t="s">
        <v>54</v>
      </c>
      <c r="G461" s="166">
        <f t="shared" si="41"/>
        <v>0</v>
      </c>
      <c r="H461" s="163">
        <v>11269</v>
      </c>
      <c r="I461" s="164" t="s">
        <v>55</v>
      </c>
      <c r="J461" s="157">
        <f t="shared" si="42"/>
        <v>1690.35</v>
      </c>
      <c r="K461" s="154">
        <f t="shared" si="43"/>
        <v>1690.35</v>
      </c>
    </row>
    <row r="462" s="137" customFormat="1" ht="42" customHeight="1" spans="1:11">
      <c r="A462" s="160">
        <v>459</v>
      </c>
      <c r="B462" s="147" t="s">
        <v>914</v>
      </c>
      <c r="C462" s="147" t="s">
        <v>915</v>
      </c>
      <c r="D462" s="161" t="s">
        <v>15</v>
      </c>
      <c r="E462" s="18">
        <v>0</v>
      </c>
      <c r="F462" s="18" t="s">
        <v>54</v>
      </c>
      <c r="G462" s="166">
        <f t="shared" si="41"/>
        <v>0</v>
      </c>
      <c r="H462" s="163">
        <v>8938</v>
      </c>
      <c r="I462" s="164" t="s">
        <v>55</v>
      </c>
      <c r="J462" s="157">
        <f t="shared" si="42"/>
        <v>1340.7</v>
      </c>
      <c r="K462" s="154">
        <f t="shared" si="43"/>
        <v>1340.7</v>
      </c>
    </row>
    <row r="463" s="137" customFormat="1" ht="42" customHeight="1" spans="1:11">
      <c r="A463" s="160">
        <v>460</v>
      </c>
      <c r="B463" s="147" t="s">
        <v>916</v>
      </c>
      <c r="C463" s="147" t="s">
        <v>917</v>
      </c>
      <c r="D463" s="161" t="s">
        <v>15</v>
      </c>
      <c r="E463" s="18">
        <v>0</v>
      </c>
      <c r="F463" s="18" t="s">
        <v>54</v>
      </c>
      <c r="G463" s="166">
        <f t="shared" si="41"/>
        <v>0</v>
      </c>
      <c r="H463" s="163">
        <v>15086.78</v>
      </c>
      <c r="I463" s="164" t="s">
        <v>55</v>
      </c>
      <c r="J463" s="156">
        <f t="shared" ref="J463:J464" si="44">ROUND(H463*0.15,2)</f>
        <v>2263.02</v>
      </c>
      <c r="K463" s="154">
        <f t="shared" si="43"/>
        <v>2263.02</v>
      </c>
    </row>
    <row r="464" s="137" customFormat="1" ht="42" customHeight="1" spans="1:11">
      <c r="A464" s="160">
        <v>461</v>
      </c>
      <c r="B464" s="147" t="s">
        <v>918</v>
      </c>
      <c r="C464" s="147" t="s">
        <v>919</v>
      </c>
      <c r="D464" s="161" t="s">
        <v>15</v>
      </c>
      <c r="E464" s="18">
        <v>0</v>
      </c>
      <c r="F464" s="18" t="s">
        <v>54</v>
      </c>
      <c r="G464" s="166">
        <f t="shared" si="41"/>
        <v>0</v>
      </c>
      <c r="H464" s="163">
        <v>18037.35</v>
      </c>
      <c r="I464" s="164" t="s">
        <v>55</v>
      </c>
      <c r="J464" s="156">
        <f t="shared" si="44"/>
        <v>2705.6</v>
      </c>
      <c r="K464" s="154">
        <f t="shared" si="43"/>
        <v>2705.6</v>
      </c>
    </row>
    <row r="465" s="137" customFormat="1" ht="42" customHeight="1" spans="1:11">
      <c r="A465" s="160">
        <v>462</v>
      </c>
      <c r="B465" s="147" t="s">
        <v>920</v>
      </c>
      <c r="C465" s="147" t="s">
        <v>921</v>
      </c>
      <c r="D465" s="161" t="s">
        <v>15</v>
      </c>
      <c r="E465" s="18">
        <v>0</v>
      </c>
      <c r="F465" s="18" t="s">
        <v>54</v>
      </c>
      <c r="G465" s="166">
        <f t="shared" si="41"/>
        <v>0</v>
      </c>
      <c r="H465" s="163">
        <v>8484</v>
      </c>
      <c r="I465" s="164" t="s">
        <v>55</v>
      </c>
      <c r="J465" s="157">
        <f t="shared" si="42"/>
        <v>1272.6</v>
      </c>
      <c r="K465" s="154">
        <f t="shared" si="43"/>
        <v>1272.6</v>
      </c>
    </row>
    <row r="466" s="137" customFormat="1" ht="42" customHeight="1" spans="1:11">
      <c r="A466" s="160">
        <v>463</v>
      </c>
      <c r="B466" s="147" t="s">
        <v>922</v>
      </c>
      <c r="C466" s="147" t="s">
        <v>923</v>
      </c>
      <c r="D466" s="161" t="s">
        <v>15</v>
      </c>
      <c r="E466" s="18">
        <v>0</v>
      </c>
      <c r="F466" s="18" t="s">
        <v>54</v>
      </c>
      <c r="G466" s="166">
        <f t="shared" si="41"/>
        <v>0</v>
      </c>
      <c r="H466" s="163">
        <v>19325</v>
      </c>
      <c r="I466" s="164" t="s">
        <v>55</v>
      </c>
      <c r="J466" s="157">
        <f t="shared" si="42"/>
        <v>2898.75</v>
      </c>
      <c r="K466" s="154">
        <f t="shared" si="43"/>
        <v>2898.75</v>
      </c>
    </row>
    <row r="467" s="137" customFormat="1" ht="42" customHeight="1" spans="1:11">
      <c r="A467" s="160">
        <v>464</v>
      </c>
      <c r="B467" s="147" t="s">
        <v>924</v>
      </c>
      <c r="C467" s="147" t="s">
        <v>925</v>
      </c>
      <c r="D467" s="161" t="s">
        <v>15</v>
      </c>
      <c r="E467" s="18">
        <v>0</v>
      </c>
      <c r="F467" s="18" t="s">
        <v>54</v>
      </c>
      <c r="G467" s="166">
        <f t="shared" si="41"/>
        <v>0</v>
      </c>
      <c r="H467" s="163">
        <v>6247</v>
      </c>
      <c r="I467" s="164" t="s">
        <v>55</v>
      </c>
      <c r="J467" s="157">
        <f t="shared" si="42"/>
        <v>937.05</v>
      </c>
      <c r="K467" s="154">
        <f t="shared" si="43"/>
        <v>937.05</v>
      </c>
    </row>
    <row r="468" s="137" customFormat="1" ht="42" customHeight="1" spans="1:11">
      <c r="A468" s="160">
        <v>465</v>
      </c>
      <c r="B468" s="147" t="s">
        <v>926</v>
      </c>
      <c r="C468" s="147" t="s">
        <v>927</v>
      </c>
      <c r="D468" s="161" t="s">
        <v>15</v>
      </c>
      <c r="E468" s="18">
        <v>0</v>
      </c>
      <c r="F468" s="18" t="s">
        <v>54</v>
      </c>
      <c r="G468" s="166">
        <f t="shared" si="41"/>
        <v>0</v>
      </c>
      <c r="H468" s="163">
        <v>16415</v>
      </c>
      <c r="I468" s="164" t="s">
        <v>55</v>
      </c>
      <c r="J468" s="157">
        <f t="shared" si="42"/>
        <v>2462.25</v>
      </c>
      <c r="K468" s="154">
        <f t="shared" si="43"/>
        <v>2462.25</v>
      </c>
    </row>
    <row r="469" s="137" customFormat="1" ht="42" customHeight="1" spans="1:11">
      <c r="A469" s="160">
        <v>466</v>
      </c>
      <c r="B469" s="147" t="s">
        <v>928</v>
      </c>
      <c r="C469" s="147" t="s">
        <v>929</v>
      </c>
      <c r="D469" s="161" t="s">
        <v>15</v>
      </c>
      <c r="E469" s="18">
        <v>0</v>
      </c>
      <c r="F469" s="18" t="s">
        <v>54</v>
      </c>
      <c r="G469" s="166">
        <f t="shared" si="41"/>
        <v>0</v>
      </c>
      <c r="H469" s="163">
        <v>16976.72</v>
      </c>
      <c r="I469" s="164" t="s">
        <v>55</v>
      </c>
      <c r="J469" s="156">
        <f t="shared" ref="J469:J473" si="45">ROUND(H469*0.15,2)</f>
        <v>2546.51</v>
      </c>
      <c r="K469" s="154">
        <f t="shared" si="43"/>
        <v>2546.51</v>
      </c>
    </row>
    <row r="470" s="137" customFormat="1" ht="42" customHeight="1" spans="1:11">
      <c r="A470" s="160">
        <v>467</v>
      </c>
      <c r="B470" s="147" t="s">
        <v>930</v>
      </c>
      <c r="C470" s="147" t="s">
        <v>931</v>
      </c>
      <c r="D470" s="161" t="s">
        <v>15</v>
      </c>
      <c r="E470" s="18">
        <v>0</v>
      </c>
      <c r="F470" s="18" t="s">
        <v>54</v>
      </c>
      <c r="G470" s="166">
        <f t="shared" si="41"/>
        <v>0</v>
      </c>
      <c r="H470" s="163">
        <v>9620.11</v>
      </c>
      <c r="I470" s="164" t="s">
        <v>55</v>
      </c>
      <c r="J470" s="156">
        <f t="shared" si="45"/>
        <v>1443.02</v>
      </c>
      <c r="K470" s="154">
        <f t="shared" si="43"/>
        <v>1443.02</v>
      </c>
    </row>
    <row r="471" s="137" customFormat="1" ht="42" customHeight="1" spans="1:11">
      <c r="A471" s="160">
        <v>468</v>
      </c>
      <c r="B471" s="147" t="s">
        <v>932</v>
      </c>
      <c r="C471" s="147" t="s">
        <v>933</v>
      </c>
      <c r="D471" s="161" t="s">
        <v>15</v>
      </c>
      <c r="E471" s="18">
        <v>0</v>
      </c>
      <c r="F471" s="18" t="s">
        <v>54</v>
      </c>
      <c r="G471" s="166">
        <f t="shared" si="41"/>
        <v>0</v>
      </c>
      <c r="H471" s="163">
        <v>7689.67</v>
      </c>
      <c r="I471" s="164" t="s">
        <v>55</v>
      </c>
      <c r="J471" s="156">
        <f t="shared" si="45"/>
        <v>1153.45</v>
      </c>
      <c r="K471" s="154">
        <f t="shared" si="43"/>
        <v>1153.45</v>
      </c>
    </row>
    <row r="472" s="137" customFormat="1" ht="42" customHeight="1" spans="1:11">
      <c r="A472" s="160">
        <v>469</v>
      </c>
      <c r="B472" s="147" t="s">
        <v>934</v>
      </c>
      <c r="C472" s="147" t="s">
        <v>935</v>
      </c>
      <c r="D472" s="161" t="s">
        <v>15</v>
      </c>
      <c r="E472" s="18">
        <v>0</v>
      </c>
      <c r="F472" s="18" t="s">
        <v>54</v>
      </c>
      <c r="G472" s="166">
        <f t="shared" si="41"/>
        <v>0</v>
      </c>
      <c r="H472" s="163">
        <v>15933.42</v>
      </c>
      <c r="I472" s="164" t="s">
        <v>55</v>
      </c>
      <c r="J472" s="156">
        <f t="shared" si="45"/>
        <v>2390.01</v>
      </c>
      <c r="K472" s="154">
        <f t="shared" si="43"/>
        <v>2390.01</v>
      </c>
    </row>
    <row r="473" s="137" customFormat="1" ht="42" customHeight="1" spans="1:11">
      <c r="A473" s="160">
        <v>470</v>
      </c>
      <c r="B473" s="147" t="s">
        <v>936</v>
      </c>
      <c r="C473" s="147" t="s">
        <v>937</v>
      </c>
      <c r="D473" s="161" t="s">
        <v>15</v>
      </c>
      <c r="E473" s="18">
        <v>0</v>
      </c>
      <c r="F473" s="18" t="s">
        <v>54</v>
      </c>
      <c r="G473" s="166">
        <f t="shared" si="41"/>
        <v>0</v>
      </c>
      <c r="H473" s="163">
        <v>15252.44</v>
      </c>
      <c r="I473" s="164" t="s">
        <v>55</v>
      </c>
      <c r="J473" s="156">
        <f t="shared" si="45"/>
        <v>2287.87</v>
      </c>
      <c r="K473" s="154">
        <f t="shared" si="43"/>
        <v>2287.87</v>
      </c>
    </row>
    <row r="474" s="137" customFormat="1" ht="42" customHeight="1" spans="1:11">
      <c r="A474" s="18">
        <v>471</v>
      </c>
      <c r="B474" s="147" t="s">
        <v>938</v>
      </c>
      <c r="C474" s="147" t="s">
        <v>939</v>
      </c>
      <c r="D474" s="161" t="s">
        <v>15</v>
      </c>
      <c r="E474" s="18">
        <v>0</v>
      </c>
      <c r="F474" s="18" t="s">
        <v>54</v>
      </c>
      <c r="G474" s="166">
        <f t="shared" si="41"/>
        <v>0</v>
      </c>
      <c r="H474" s="163">
        <v>10388</v>
      </c>
      <c r="I474" s="164" t="s">
        <v>55</v>
      </c>
      <c r="J474" s="157">
        <f t="shared" si="42"/>
        <v>1558.2</v>
      </c>
      <c r="K474" s="154">
        <f t="shared" si="43"/>
        <v>1558.2</v>
      </c>
    </row>
    <row r="475" s="137" customFormat="1" ht="42" customHeight="1" spans="1:11">
      <c r="A475" s="160">
        <v>472</v>
      </c>
      <c r="B475" s="147" t="s">
        <v>940</v>
      </c>
      <c r="C475" s="147" t="s">
        <v>941</v>
      </c>
      <c r="D475" s="161" t="s">
        <v>15</v>
      </c>
      <c r="E475" s="18">
        <v>0</v>
      </c>
      <c r="F475" s="18" t="s">
        <v>54</v>
      </c>
      <c r="G475" s="166">
        <f t="shared" si="41"/>
        <v>0</v>
      </c>
      <c r="H475" s="163">
        <v>17440</v>
      </c>
      <c r="I475" s="164" t="s">
        <v>55</v>
      </c>
      <c r="J475" s="157">
        <f t="shared" si="42"/>
        <v>2616</v>
      </c>
      <c r="K475" s="154">
        <f t="shared" si="43"/>
        <v>2616</v>
      </c>
    </row>
    <row r="476" s="137" customFormat="1" ht="42" customHeight="1" spans="1:11">
      <c r="A476" s="160">
        <v>473</v>
      </c>
      <c r="B476" s="147" t="s">
        <v>942</v>
      </c>
      <c r="C476" s="147" t="s">
        <v>943</v>
      </c>
      <c r="D476" s="161" t="s">
        <v>15</v>
      </c>
      <c r="E476" s="18">
        <v>0</v>
      </c>
      <c r="F476" s="18" t="s">
        <v>54</v>
      </c>
      <c r="G476" s="166">
        <f t="shared" si="41"/>
        <v>0</v>
      </c>
      <c r="H476" s="163">
        <v>14809</v>
      </c>
      <c r="I476" s="164" t="s">
        <v>55</v>
      </c>
      <c r="J476" s="157">
        <f t="shared" si="42"/>
        <v>2221.35</v>
      </c>
      <c r="K476" s="154">
        <f t="shared" si="43"/>
        <v>2221.35</v>
      </c>
    </row>
    <row r="477" s="137" customFormat="1" ht="42" customHeight="1" spans="1:11">
      <c r="A477" s="160">
        <v>474</v>
      </c>
      <c r="B477" s="147" t="s">
        <v>944</v>
      </c>
      <c r="C477" s="147" t="s">
        <v>945</v>
      </c>
      <c r="D477" s="161" t="s">
        <v>15</v>
      </c>
      <c r="E477" s="18">
        <v>0</v>
      </c>
      <c r="F477" s="18" t="s">
        <v>54</v>
      </c>
      <c r="G477" s="166">
        <f t="shared" si="41"/>
        <v>0</v>
      </c>
      <c r="H477" s="163">
        <v>13850</v>
      </c>
      <c r="I477" s="164" t="s">
        <v>55</v>
      </c>
      <c r="J477" s="157">
        <f t="shared" si="42"/>
        <v>2077.5</v>
      </c>
      <c r="K477" s="154">
        <f t="shared" si="43"/>
        <v>2077.5</v>
      </c>
    </row>
    <row r="478" s="137" customFormat="1" ht="42" customHeight="1" spans="1:11">
      <c r="A478" s="160">
        <v>475</v>
      </c>
      <c r="B478" s="147" t="s">
        <v>946</v>
      </c>
      <c r="C478" s="147" t="s">
        <v>947</v>
      </c>
      <c r="D478" s="161" t="s">
        <v>15</v>
      </c>
      <c r="E478" s="18">
        <v>0</v>
      </c>
      <c r="F478" s="18" t="s">
        <v>54</v>
      </c>
      <c r="G478" s="166">
        <f t="shared" si="41"/>
        <v>0</v>
      </c>
      <c r="H478" s="163">
        <v>13253.19</v>
      </c>
      <c r="I478" s="164" t="s">
        <v>55</v>
      </c>
      <c r="J478" s="156">
        <f>ROUND(H478*0.15,2)</f>
        <v>1987.98</v>
      </c>
      <c r="K478" s="154">
        <f t="shared" si="43"/>
        <v>1987.98</v>
      </c>
    </row>
    <row r="479" s="137" customFormat="1" ht="42" customHeight="1" spans="1:11">
      <c r="A479" s="160">
        <v>476</v>
      </c>
      <c r="B479" s="147" t="s">
        <v>948</v>
      </c>
      <c r="C479" s="147" t="s">
        <v>949</v>
      </c>
      <c r="D479" s="161" t="s">
        <v>15</v>
      </c>
      <c r="E479" s="18">
        <v>0</v>
      </c>
      <c r="F479" s="18" t="s">
        <v>54</v>
      </c>
      <c r="G479" s="166">
        <f t="shared" si="41"/>
        <v>0</v>
      </c>
      <c r="H479" s="163">
        <v>15917</v>
      </c>
      <c r="I479" s="164" t="s">
        <v>55</v>
      </c>
      <c r="J479" s="157">
        <f t="shared" si="42"/>
        <v>2387.55</v>
      </c>
      <c r="K479" s="154">
        <f t="shared" si="43"/>
        <v>2387.55</v>
      </c>
    </row>
    <row r="480" s="137" customFormat="1" ht="42" customHeight="1" spans="1:11">
      <c r="A480" s="160">
        <v>477</v>
      </c>
      <c r="B480" s="147" t="s">
        <v>950</v>
      </c>
      <c r="C480" s="147" t="s">
        <v>951</v>
      </c>
      <c r="D480" s="161" t="s">
        <v>15</v>
      </c>
      <c r="E480" s="18">
        <v>0</v>
      </c>
      <c r="F480" s="18" t="s">
        <v>54</v>
      </c>
      <c r="G480" s="166">
        <f t="shared" si="41"/>
        <v>0</v>
      </c>
      <c r="H480" s="163">
        <v>13690</v>
      </c>
      <c r="I480" s="164" t="s">
        <v>55</v>
      </c>
      <c r="J480" s="157">
        <f t="shared" si="42"/>
        <v>2053.5</v>
      </c>
      <c r="K480" s="154">
        <f t="shared" si="43"/>
        <v>2053.5</v>
      </c>
    </row>
    <row r="481" s="137" customFormat="1" ht="42" customHeight="1" spans="1:11">
      <c r="A481" s="160">
        <v>478</v>
      </c>
      <c r="B481" s="147" t="s">
        <v>952</v>
      </c>
      <c r="C481" s="147" t="s">
        <v>953</v>
      </c>
      <c r="D481" s="161" t="s">
        <v>15</v>
      </c>
      <c r="E481" s="18">
        <v>0</v>
      </c>
      <c r="F481" s="18" t="s">
        <v>54</v>
      </c>
      <c r="G481" s="166">
        <f t="shared" si="41"/>
        <v>0</v>
      </c>
      <c r="H481" s="163">
        <v>3147</v>
      </c>
      <c r="I481" s="164" t="s">
        <v>55</v>
      </c>
      <c r="J481" s="157">
        <f t="shared" si="42"/>
        <v>472.05</v>
      </c>
      <c r="K481" s="154">
        <f t="shared" si="43"/>
        <v>472.05</v>
      </c>
    </row>
    <row r="482" s="137" customFormat="1" ht="42" customHeight="1" spans="1:11">
      <c r="A482" s="160">
        <v>479</v>
      </c>
      <c r="B482" s="147" t="s">
        <v>954</v>
      </c>
      <c r="C482" s="147" t="s">
        <v>955</v>
      </c>
      <c r="D482" s="161" t="s">
        <v>15</v>
      </c>
      <c r="E482" s="18">
        <v>0</v>
      </c>
      <c r="F482" s="18" t="s">
        <v>54</v>
      </c>
      <c r="G482" s="166">
        <f t="shared" si="41"/>
        <v>0</v>
      </c>
      <c r="H482" s="163">
        <v>16476</v>
      </c>
      <c r="I482" s="164" t="s">
        <v>55</v>
      </c>
      <c r="J482" s="157">
        <f t="shared" si="42"/>
        <v>2471.4</v>
      </c>
      <c r="K482" s="154">
        <f t="shared" si="43"/>
        <v>2471.4</v>
      </c>
    </row>
    <row r="483" s="137" customFormat="1" ht="42" customHeight="1" spans="1:11">
      <c r="A483" s="160">
        <v>480</v>
      </c>
      <c r="B483" s="147" t="s">
        <v>956</v>
      </c>
      <c r="C483" s="147" t="s">
        <v>957</v>
      </c>
      <c r="D483" s="161" t="s">
        <v>15</v>
      </c>
      <c r="E483" s="18">
        <v>0</v>
      </c>
      <c r="F483" s="18" t="s">
        <v>54</v>
      </c>
      <c r="G483" s="166">
        <f t="shared" si="41"/>
        <v>0</v>
      </c>
      <c r="H483" s="163">
        <v>22285</v>
      </c>
      <c r="I483" s="164" t="s">
        <v>55</v>
      </c>
      <c r="J483" s="157">
        <f t="shared" si="42"/>
        <v>3342.75</v>
      </c>
      <c r="K483" s="154">
        <f t="shared" si="43"/>
        <v>3342.75</v>
      </c>
    </row>
    <row r="484" s="137" customFormat="1" ht="42" customHeight="1" spans="1:11">
      <c r="A484" s="160">
        <v>481</v>
      </c>
      <c r="B484" s="147" t="s">
        <v>958</v>
      </c>
      <c r="C484" s="147" t="s">
        <v>959</v>
      </c>
      <c r="D484" s="161" t="s">
        <v>15</v>
      </c>
      <c r="E484" s="18">
        <v>0</v>
      </c>
      <c r="F484" s="18" t="s">
        <v>54</v>
      </c>
      <c r="G484" s="166">
        <f t="shared" si="41"/>
        <v>0</v>
      </c>
      <c r="H484" s="163">
        <v>9477</v>
      </c>
      <c r="I484" s="164" t="s">
        <v>55</v>
      </c>
      <c r="J484" s="157">
        <f t="shared" si="42"/>
        <v>1421.55</v>
      </c>
      <c r="K484" s="154">
        <f t="shared" si="43"/>
        <v>1421.55</v>
      </c>
    </row>
    <row r="485" s="137" customFormat="1" ht="42" customHeight="1" spans="1:11">
      <c r="A485" s="160">
        <v>482</v>
      </c>
      <c r="B485" s="147" t="s">
        <v>740</v>
      </c>
      <c r="C485" s="147" t="s">
        <v>960</v>
      </c>
      <c r="D485" s="161" t="s">
        <v>15</v>
      </c>
      <c r="E485" s="18">
        <v>0</v>
      </c>
      <c r="F485" s="18" t="s">
        <v>54</v>
      </c>
      <c r="G485" s="166">
        <f t="shared" si="41"/>
        <v>0</v>
      </c>
      <c r="H485" s="163">
        <v>8886</v>
      </c>
      <c r="I485" s="164" t="s">
        <v>55</v>
      </c>
      <c r="J485" s="157">
        <f t="shared" si="42"/>
        <v>1332.9</v>
      </c>
      <c r="K485" s="154">
        <f t="shared" si="43"/>
        <v>1332.9</v>
      </c>
    </row>
    <row r="486" s="137" customFormat="1" ht="42" customHeight="1" spans="1:11">
      <c r="A486" s="160">
        <v>483</v>
      </c>
      <c r="B486" s="147" t="s">
        <v>961</v>
      </c>
      <c r="C486" s="147" t="s">
        <v>962</v>
      </c>
      <c r="D486" s="161" t="s">
        <v>15</v>
      </c>
      <c r="E486" s="18">
        <v>0</v>
      </c>
      <c r="F486" s="18" t="s">
        <v>54</v>
      </c>
      <c r="G486" s="166">
        <f t="shared" si="41"/>
        <v>0</v>
      </c>
      <c r="H486" s="163">
        <v>8994</v>
      </c>
      <c r="I486" s="164" t="s">
        <v>55</v>
      </c>
      <c r="J486" s="157">
        <f t="shared" si="42"/>
        <v>1349.1</v>
      </c>
      <c r="K486" s="154">
        <f t="shared" si="43"/>
        <v>1349.1</v>
      </c>
    </row>
    <row r="487" s="137" customFormat="1" ht="42" customHeight="1" spans="1:11">
      <c r="A487" s="160">
        <v>484</v>
      </c>
      <c r="B487" s="147" t="s">
        <v>963</v>
      </c>
      <c r="C487" s="147" t="s">
        <v>964</v>
      </c>
      <c r="D487" s="161" t="s">
        <v>15</v>
      </c>
      <c r="E487" s="18">
        <v>0</v>
      </c>
      <c r="F487" s="18" t="s">
        <v>54</v>
      </c>
      <c r="G487" s="166">
        <f t="shared" si="41"/>
        <v>0</v>
      </c>
      <c r="H487" s="163">
        <v>7536.44</v>
      </c>
      <c r="I487" s="164" t="s">
        <v>55</v>
      </c>
      <c r="J487" s="156">
        <f>ROUND(H487*0.15,2)</f>
        <v>1130.47</v>
      </c>
      <c r="K487" s="154">
        <f t="shared" si="43"/>
        <v>1130.47</v>
      </c>
    </row>
    <row r="488" s="137" customFormat="1" ht="42" customHeight="1" spans="1:11">
      <c r="A488" s="18">
        <v>485</v>
      </c>
      <c r="B488" s="147" t="s">
        <v>965</v>
      </c>
      <c r="C488" s="147" t="s">
        <v>966</v>
      </c>
      <c r="D488" s="161" t="s">
        <v>15</v>
      </c>
      <c r="E488" s="18">
        <v>0</v>
      </c>
      <c r="F488" s="18" t="s">
        <v>54</v>
      </c>
      <c r="G488" s="166">
        <f t="shared" si="41"/>
        <v>0</v>
      </c>
      <c r="H488" s="163">
        <v>3603</v>
      </c>
      <c r="I488" s="164" t="s">
        <v>55</v>
      </c>
      <c r="J488" s="157">
        <f t="shared" si="42"/>
        <v>540.45</v>
      </c>
      <c r="K488" s="154">
        <f t="shared" si="43"/>
        <v>540.45</v>
      </c>
    </row>
    <row r="489" s="137" customFormat="1" ht="42" customHeight="1" spans="1:11">
      <c r="A489" s="160">
        <v>486</v>
      </c>
      <c r="B489" s="147" t="s">
        <v>967</v>
      </c>
      <c r="C489" s="147" t="s">
        <v>968</v>
      </c>
      <c r="D489" s="161" t="s">
        <v>15</v>
      </c>
      <c r="E489" s="18">
        <v>0</v>
      </c>
      <c r="F489" s="18" t="s">
        <v>54</v>
      </c>
      <c r="G489" s="166">
        <f t="shared" si="41"/>
        <v>0</v>
      </c>
      <c r="H489" s="163">
        <v>5901.61</v>
      </c>
      <c r="I489" s="164" t="s">
        <v>55</v>
      </c>
      <c r="J489" s="156">
        <f>ROUND(H489*0.15,2)</f>
        <v>885.24</v>
      </c>
      <c r="K489" s="154">
        <f t="shared" si="43"/>
        <v>885.24</v>
      </c>
    </row>
    <row r="490" s="137" customFormat="1" ht="42" customHeight="1" spans="1:11">
      <c r="A490" s="160">
        <v>487</v>
      </c>
      <c r="B490" s="147" t="s">
        <v>969</v>
      </c>
      <c r="C490" s="147" t="s">
        <v>970</v>
      </c>
      <c r="D490" s="161" t="s">
        <v>15</v>
      </c>
      <c r="E490" s="18">
        <v>0</v>
      </c>
      <c r="F490" s="18" t="s">
        <v>54</v>
      </c>
      <c r="G490" s="166">
        <f t="shared" si="41"/>
        <v>0</v>
      </c>
      <c r="H490" s="163">
        <v>18792</v>
      </c>
      <c r="I490" s="164" t="s">
        <v>55</v>
      </c>
      <c r="J490" s="157">
        <f t="shared" si="42"/>
        <v>2818.8</v>
      </c>
      <c r="K490" s="154">
        <f t="shared" si="43"/>
        <v>2818.8</v>
      </c>
    </row>
    <row r="491" s="137" customFormat="1" ht="42" customHeight="1" spans="1:11">
      <c r="A491" s="160">
        <v>488</v>
      </c>
      <c r="B491" s="147" t="s">
        <v>971</v>
      </c>
      <c r="C491" s="147" t="s">
        <v>972</v>
      </c>
      <c r="D491" s="161" t="s">
        <v>15</v>
      </c>
      <c r="E491" s="18">
        <v>0</v>
      </c>
      <c r="F491" s="18" t="s">
        <v>54</v>
      </c>
      <c r="G491" s="166">
        <f t="shared" si="41"/>
        <v>0</v>
      </c>
      <c r="H491" s="163">
        <v>24654</v>
      </c>
      <c r="I491" s="164" t="s">
        <v>55</v>
      </c>
      <c r="J491" s="157">
        <f t="shared" si="42"/>
        <v>3698.1</v>
      </c>
      <c r="K491" s="154">
        <f t="shared" si="43"/>
        <v>3698.1</v>
      </c>
    </row>
    <row r="492" s="137" customFormat="1" ht="42" customHeight="1" spans="1:11">
      <c r="A492" s="160">
        <v>489</v>
      </c>
      <c r="B492" s="147" t="s">
        <v>796</v>
      </c>
      <c r="C492" s="147" t="s">
        <v>973</v>
      </c>
      <c r="D492" s="161" t="s">
        <v>783</v>
      </c>
      <c r="E492" s="18">
        <v>0</v>
      </c>
      <c r="F492" s="65" t="s">
        <v>784</v>
      </c>
      <c r="G492" s="166">
        <f t="shared" si="41"/>
        <v>0</v>
      </c>
      <c r="H492" s="167">
        <v>3071698.8</v>
      </c>
      <c r="I492" s="164" t="s">
        <v>55</v>
      </c>
      <c r="J492" s="157">
        <f t="shared" si="42"/>
        <v>460754.82</v>
      </c>
      <c r="K492" s="154">
        <f t="shared" si="43"/>
        <v>460754.82</v>
      </c>
    </row>
    <row r="493" s="137" customFormat="1" ht="42" customHeight="1" spans="1:11">
      <c r="A493" s="160">
        <v>490</v>
      </c>
      <c r="B493" s="147" t="s">
        <v>796</v>
      </c>
      <c r="C493" s="147" t="s">
        <v>974</v>
      </c>
      <c r="D493" s="161" t="s">
        <v>783</v>
      </c>
      <c r="E493" s="18">
        <v>0</v>
      </c>
      <c r="F493" s="65" t="s">
        <v>784</v>
      </c>
      <c r="G493" s="166">
        <f t="shared" si="41"/>
        <v>0</v>
      </c>
      <c r="H493" s="163">
        <v>47415</v>
      </c>
      <c r="I493" s="164" t="s">
        <v>55</v>
      </c>
      <c r="J493" s="157">
        <f t="shared" si="42"/>
        <v>7112.25</v>
      </c>
      <c r="K493" s="154">
        <f t="shared" si="43"/>
        <v>7112.25</v>
      </c>
    </row>
    <row r="494" s="137" customFormat="1" ht="42" customHeight="1" spans="1:11">
      <c r="A494" s="160">
        <v>491</v>
      </c>
      <c r="B494" s="147" t="s">
        <v>975</v>
      </c>
      <c r="C494" s="147" t="s">
        <v>976</v>
      </c>
      <c r="D494" s="161" t="s">
        <v>783</v>
      </c>
      <c r="E494" s="18">
        <v>0</v>
      </c>
      <c r="F494" s="65" t="s">
        <v>784</v>
      </c>
      <c r="G494" s="166">
        <f t="shared" si="41"/>
        <v>0</v>
      </c>
      <c r="H494" s="163">
        <v>37020.04</v>
      </c>
      <c r="I494" s="164" t="s">
        <v>55</v>
      </c>
      <c r="J494" s="156">
        <f>ROUND(H494*0.15,2)</f>
        <v>5553.01</v>
      </c>
      <c r="K494" s="154">
        <f t="shared" si="43"/>
        <v>5553.01</v>
      </c>
    </row>
    <row r="495" s="137" customFormat="1" ht="42" customHeight="1" spans="1:11">
      <c r="A495" s="160">
        <v>492</v>
      </c>
      <c r="B495" s="147" t="s">
        <v>977</v>
      </c>
      <c r="C495" s="147" t="s">
        <v>978</v>
      </c>
      <c r="D495" s="161" t="s">
        <v>783</v>
      </c>
      <c r="E495" s="18">
        <v>0</v>
      </c>
      <c r="F495" s="65" t="s">
        <v>784</v>
      </c>
      <c r="G495" s="166">
        <f t="shared" si="41"/>
        <v>0</v>
      </c>
      <c r="H495" s="163">
        <v>326958</v>
      </c>
      <c r="I495" s="164" t="s">
        <v>55</v>
      </c>
      <c r="J495" s="157">
        <f t="shared" si="42"/>
        <v>49043.7</v>
      </c>
      <c r="K495" s="154">
        <f t="shared" si="43"/>
        <v>49043.7</v>
      </c>
    </row>
    <row r="496" s="137" customFormat="1" ht="42" customHeight="1" spans="1:11">
      <c r="A496" s="160">
        <v>493</v>
      </c>
      <c r="B496" s="147" t="s">
        <v>979</v>
      </c>
      <c r="C496" s="147" t="s">
        <v>980</v>
      </c>
      <c r="D496" s="161" t="s">
        <v>783</v>
      </c>
      <c r="E496" s="18">
        <v>0</v>
      </c>
      <c r="F496" s="65" t="s">
        <v>784</v>
      </c>
      <c r="G496" s="166">
        <f t="shared" si="41"/>
        <v>0</v>
      </c>
      <c r="H496" s="167">
        <v>1444551</v>
      </c>
      <c r="I496" s="164" t="s">
        <v>55</v>
      </c>
      <c r="J496" s="157">
        <f t="shared" si="42"/>
        <v>216682.65</v>
      </c>
      <c r="K496" s="154">
        <f t="shared" si="43"/>
        <v>216682.65</v>
      </c>
    </row>
    <row r="497" s="137" customFormat="1" ht="42" customHeight="1" spans="1:11">
      <c r="A497" s="160">
        <v>494</v>
      </c>
      <c r="B497" s="147" t="s">
        <v>981</v>
      </c>
      <c r="C497" s="147" t="s">
        <v>982</v>
      </c>
      <c r="D497" s="161" t="s">
        <v>15</v>
      </c>
      <c r="E497" s="18">
        <v>0</v>
      </c>
      <c r="F497" s="18" t="s">
        <v>54</v>
      </c>
      <c r="G497" s="166">
        <f t="shared" si="41"/>
        <v>0</v>
      </c>
      <c r="H497" s="163">
        <v>8766</v>
      </c>
      <c r="I497" s="164" t="s">
        <v>55</v>
      </c>
      <c r="J497" s="157">
        <f t="shared" si="42"/>
        <v>1314.9</v>
      </c>
      <c r="K497" s="154">
        <f t="shared" si="43"/>
        <v>1314.9</v>
      </c>
    </row>
    <row r="498" s="137" customFormat="1" ht="42" customHeight="1" spans="1:11">
      <c r="A498" s="160">
        <v>495</v>
      </c>
      <c r="B498" s="147" t="s">
        <v>983</v>
      </c>
      <c r="C498" s="147" t="s">
        <v>984</v>
      </c>
      <c r="D498" s="161" t="s">
        <v>15</v>
      </c>
      <c r="E498" s="18">
        <v>0</v>
      </c>
      <c r="F498" s="18" t="s">
        <v>54</v>
      </c>
      <c r="G498" s="166">
        <f t="shared" si="41"/>
        <v>0</v>
      </c>
      <c r="H498" s="163">
        <v>8083</v>
      </c>
      <c r="I498" s="164" t="s">
        <v>55</v>
      </c>
      <c r="J498" s="157">
        <f t="shared" si="42"/>
        <v>1212.45</v>
      </c>
      <c r="K498" s="154">
        <f t="shared" si="43"/>
        <v>1212.45</v>
      </c>
    </row>
    <row r="499" s="137" customFormat="1" ht="37.2" spans="1:11">
      <c r="A499" s="18">
        <v>496</v>
      </c>
      <c r="B499" s="152" t="s">
        <v>985</v>
      </c>
      <c r="C499" s="147" t="s">
        <v>986</v>
      </c>
      <c r="D499" s="161" t="s">
        <v>15</v>
      </c>
      <c r="E499" s="18">
        <v>0</v>
      </c>
      <c r="F499" s="18" t="s">
        <v>54</v>
      </c>
      <c r="G499" s="166">
        <f t="shared" si="41"/>
        <v>0</v>
      </c>
      <c r="H499" s="163">
        <v>11034.75</v>
      </c>
      <c r="I499" s="164" t="s">
        <v>55</v>
      </c>
      <c r="J499" s="157">
        <f>ROUND(H499*0.15,2)</f>
        <v>1655.21</v>
      </c>
      <c r="K499" s="154">
        <f t="shared" si="43"/>
        <v>1655.21</v>
      </c>
    </row>
    <row r="500" s="137" customFormat="1" ht="42" customHeight="1" spans="1:11">
      <c r="A500" s="18">
        <v>497</v>
      </c>
      <c r="B500" s="152" t="s">
        <v>987</v>
      </c>
      <c r="C500" s="147" t="s">
        <v>988</v>
      </c>
      <c r="D500" s="161" t="s">
        <v>15</v>
      </c>
      <c r="E500" s="18">
        <v>0</v>
      </c>
      <c r="F500" s="18" t="s">
        <v>54</v>
      </c>
      <c r="G500" s="166">
        <f t="shared" si="41"/>
        <v>0</v>
      </c>
      <c r="H500" s="163">
        <v>9972</v>
      </c>
      <c r="I500" s="164" t="s">
        <v>55</v>
      </c>
      <c r="J500" s="157">
        <f t="shared" si="42"/>
        <v>1495.8</v>
      </c>
      <c r="K500" s="154">
        <f t="shared" si="43"/>
        <v>1495.8</v>
      </c>
    </row>
    <row r="501" s="137" customFormat="1" ht="37.2" spans="1:11">
      <c r="A501" s="18">
        <v>498</v>
      </c>
      <c r="B501" s="152" t="s">
        <v>989</v>
      </c>
      <c r="C501" s="147" t="s">
        <v>990</v>
      </c>
      <c r="D501" s="161" t="s">
        <v>15</v>
      </c>
      <c r="E501" s="18">
        <v>0</v>
      </c>
      <c r="F501" s="18" t="s">
        <v>54</v>
      </c>
      <c r="G501" s="166">
        <f t="shared" si="41"/>
        <v>0</v>
      </c>
      <c r="H501" s="163">
        <v>16091.83</v>
      </c>
      <c r="I501" s="164" t="s">
        <v>55</v>
      </c>
      <c r="J501" s="157">
        <f>ROUND(H501*0.15,2)</f>
        <v>2413.77</v>
      </c>
      <c r="K501" s="154">
        <f t="shared" si="43"/>
        <v>2413.77</v>
      </c>
    </row>
    <row r="502" s="137" customFormat="1" ht="42" customHeight="1" spans="1:11">
      <c r="A502" s="18">
        <v>499</v>
      </c>
      <c r="B502" s="152" t="s">
        <v>991</v>
      </c>
      <c r="C502" s="147" t="s">
        <v>992</v>
      </c>
      <c r="D502" s="161" t="s">
        <v>15</v>
      </c>
      <c r="E502" s="18">
        <v>0</v>
      </c>
      <c r="F502" s="18" t="s">
        <v>54</v>
      </c>
      <c r="G502" s="166">
        <f t="shared" si="41"/>
        <v>0</v>
      </c>
      <c r="H502" s="163">
        <v>10086</v>
      </c>
      <c r="I502" s="164" t="s">
        <v>55</v>
      </c>
      <c r="J502" s="157">
        <f t="shared" si="42"/>
        <v>1512.9</v>
      </c>
      <c r="K502" s="154">
        <f t="shared" si="43"/>
        <v>1512.9</v>
      </c>
    </row>
    <row r="503" s="137" customFormat="1" ht="42" customHeight="1" spans="1:11">
      <c r="A503" s="160">
        <v>500</v>
      </c>
      <c r="B503" s="147" t="s">
        <v>993</v>
      </c>
      <c r="C503" s="147" t="s">
        <v>994</v>
      </c>
      <c r="D503" s="161" t="s">
        <v>15</v>
      </c>
      <c r="E503" s="18">
        <v>0</v>
      </c>
      <c r="F503" s="18" t="s">
        <v>54</v>
      </c>
      <c r="G503" s="166">
        <f t="shared" si="41"/>
        <v>0</v>
      </c>
      <c r="H503" s="163">
        <v>20134</v>
      </c>
      <c r="I503" s="164" t="s">
        <v>55</v>
      </c>
      <c r="J503" s="157">
        <f t="shared" si="42"/>
        <v>3020.1</v>
      </c>
      <c r="K503" s="154">
        <f t="shared" si="43"/>
        <v>3020.1</v>
      </c>
    </row>
    <row r="504" s="137" customFormat="1" ht="42" customHeight="1" spans="1:11">
      <c r="A504" s="160">
        <v>501</v>
      </c>
      <c r="B504" s="147" t="s">
        <v>995</v>
      </c>
      <c r="C504" s="147" t="s">
        <v>996</v>
      </c>
      <c r="D504" s="161" t="s">
        <v>15</v>
      </c>
      <c r="E504" s="18">
        <v>0</v>
      </c>
      <c r="F504" s="18" t="s">
        <v>54</v>
      </c>
      <c r="G504" s="166">
        <f t="shared" si="41"/>
        <v>0</v>
      </c>
      <c r="H504" s="163">
        <v>2335</v>
      </c>
      <c r="I504" s="164" t="s">
        <v>55</v>
      </c>
      <c r="J504" s="157">
        <f t="shared" si="42"/>
        <v>350.25</v>
      </c>
      <c r="K504" s="154">
        <f t="shared" si="43"/>
        <v>350.25</v>
      </c>
    </row>
    <row r="505" s="137" customFormat="1" ht="42" customHeight="1" spans="1:11">
      <c r="A505" s="160">
        <v>502</v>
      </c>
      <c r="B505" s="147" t="s">
        <v>997</v>
      </c>
      <c r="C505" s="147" t="s">
        <v>998</v>
      </c>
      <c r="D505" s="161" t="s">
        <v>15</v>
      </c>
      <c r="E505" s="18">
        <v>0</v>
      </c>
      <c r="F505" s="18" t="s">
        <v>54</v>
      </c>
      <c r="G505" s="166">
        <f t="shared" si="41"/>
        <v>0</v>
      </c>
      <c r="H505" s="163">
        <v>13042</v>
      </c>
      <c r="I505" s="164" t="s">
        <v>55</v>
      </c>
      <c r="J505" s="157">
        <f t="shared" si="42"/>
        <v>1956.3</v>
      </c>
      <c r="K505" s="154">
        <f t="shared" si="43"/>
        <v>1956.3</v>
      </c>
    </row>
    <row r="506" s="137" customFormat="1" ht="42" customHeight="1" spans="1:11">
      <c r="A506" s="160">
        <v>503</v>
      </c>
      <c r="B506" s="147" t="s">
        <v>999</v>
      </c>
      <c r="C506" s="147" t="s">
        <v>1000</v>
      </c>
      <c r="D506" s="161" t="s">
        <v>15</v>
      </c>
      <c r="E506" s="18">
        <v>0</v>
      </c>
      <c r="F506" s="18" t="s">
        <v>54</v>
      </c>
      <c r="G506" s="166">
        <f t="shared" si="41"/>
        <v>0</v>
      </c>
      <c r="H506" s="163">
        <v>16967</v>
      </c>
      <c r="I506" s="164" t="s">
        <v>55</v>
      </c>
      <c r="J506" s="157">
        <f t="shared" si="42"/>
        <v>2545.05</v>
      </c>
      <c r="K506" s="154">
        <f t="shared" si="43"/>
        <v>2545.05</v>
      </c>
    </row>
    <row r="507" s="137" customFormat="1" ht="42" customHeight="1" spans="1:11">
      <c r="A507" s="160">
        <v>504</v>
      </c>
      <c r="B507" s="147" t="s">
        <v>1001</v>
      </c>
      <c r="C507" s="147" t="s">
        <v>1002</v>
      </c>
      <c r="D507" s="161" t="s">
        <v>15</v>
      </c>
      <c r="E507" s="18">
        <v>0</v>
      </c>
      <c r="F507" s="18" t="s">
        <v>54</v>
      </c>
      <c r="G507" s="166">
        <f t="shared" si="41"/>
        <v>0</v>
      </c>
      <c r="H507" s="163">
        <v>4251</v>
      </c>
      <c r="I507" s="164" t="s">
        <v>55</v>
      </c>
      <c r="J507" s="157">
        <f t="shared" si="42"/>
        <v>637.65</v>
      </c>
      <c r="K507" s="154">
        <f t="shared" si="43"/>
        <v>637.65</v>
      </c>
    </row>
    <row r="508" s="137" customFormat="1" ht="42" customHeight="1" spans="1:11">
      <c r="A508" s="160">
        <v>505</v>
      </c>
      <c r="B508" s="147" t="s">
        <v>1003</v>
      </c>
      <c r="C508" s="147" t="s">
        <v>1004</v>
      </c>
      <c r="D508" s="161" t="s">
        <v>15</v>
      </c>
      <c r="E508" s="18">
        <v>0</v>
      </c>
      <c r="F508" s="18" t="s">
        <v>54</v>
      </c>
      <c r="G508" s="166">
        <f t="shared" si="41"/>
        <v>0</v>
      </c>
      <c r="H508" s="163">
        <v>15539</v>
      </c>
      <c r="I508" s="164" t="s">
        <v>55</v>
      </c>
      <c r="J508" s="157">
        <f t="shared" si="42"/>
        <v>2330.85</v>
      </c>
      <c r="K508" s="154">
        <f t="shared" si="43"/>
        <v>2330.85</v>
      </c>
    </row>
    <row r="509" s="137" customFormat="1" ht="42" customHeight="1" spans="1:11">
      <c r="A509" s="160">
        <v>506</v>
      </c>
      <c r="B509" s="147" t="s">
        <v>1005</v>
      </c>
      <c r="C509" s="147" t="s">
        <v>1006</v>
      </c>
      <c r="D509" s="161" t="s">
        <v>15</v>
      </c>
      <c r="E509" s="18">
        <v>0</v>
      </c>
      <c r="F509" s="18" t="s">
        <v>54</v>
      </c>
      <c r="G509" s="166">
        <f t="shared" si="41"/>
        <v>0</v>
      </c>
      <c r="H509" s="163">
        <v>20153</v>
      </c>
      <c r="I509" s="164" t="s">
        <v>55</v>
      </c>
      <c r="J509" s="157">
        <f t="shared" si="42"/>
        <v>3022.95</v>
      </c>
      <c r="K509" s="154">
        <f t="shared" si="43"/>
        <v>3022.95</v>
      </c>
    </row>
    <row r="510" s="137" customFormat="1" ht="42" customHeight="1" spans="1:11">
      <c r="A510" s="160">
        <v>507</v>
      </c>
      <c r="B510" s="147" t="s">
        <v>1007</v>
      </c>
      <c r="C510" s="147" t="s">
        <v>1008</v>
      </c>
      <c r="D510" s="161" t="s">
        <v>15</v>
      </c>
      <c r="E510" s="18">
        <v>0</v>
      </c>
      <c r="F510" s="18" t="s">
        <v>54</v>
      </c>
      <c r="G510" s="166">
        <f t="shared" si="41"/>
        <v>0</v>
      </c>
      <c r="H510" s="163">
        <v>6998</v>
      </c>
      <c r="I510" s="164" t="s">
        <v>55</v>
      </c>
      <c r="J510" s="157">
        <f t="shared" si="42"/>
        <v>1049.7</v>
      </c>
      <c r="K510" s="154">
        <f t="shared" si="43"/>
        <v>1049.7</v>
      </c>
    </row>
    <row r="511" s="137" customFormat="1" ht="42" customHeight="1" spans="1:11">
      <c r="A511" s="160">
        <v>508</v>
      </c>
      <c r="B511" s="147" t="s">
        <v>1007</v>
      </c>
      <c r="C511" s="147" t="s">
        <v>1009</v>
      </c>
      <c r="D511" s="161" t="s">
        <v>15</v>
      </c>
      <c r="E511" s="18">
        <v>0</v>
      </c>
      <c r="F511" s="18" t="s">
        <v>54</v>
      </c>
      <c r="G511" s="166">
        <f t="shared" si="41"/>
        <v>0</v>
      </c>
      <c r="H511" s="163">
        <v>13456</v>
      </c>
      <c r="I511" s="164" t="s">
        <v>55</v>
      </c>
      <c r="J511" s="157">
        <f t="shared" si="42"/>
        <v>2018.4</v>
      </c>
      <c r="K511" s="154">
        <f t="shared" si="43"/>
        <v>2018.4</v>
      </c>
    </row>
    <row r="512" s="137" customFormat="1" ht="42" customHeight="1" spans="1:11">
      <c r="A512" s="160">
        <v>509</v>
      </c>
      <c r="B512" s="147" t="s">
        <v>1007</v>
      </c>
      <c r="C512" s="147" t="s">
        <v>1010</v>
      </c>
      <c r="D512" s="161" t="s">
        <v>15</v>
      </c>
      <c r="E512" s="18">
        <v>0</v>
      </c>
      <c r="F512" s="18" t="s">
        <v>54</v>
      </c>
      <c r="G512" s="166">
        <f t="shared" si="41"/>
        <v>0</v>
      </c>
      <c r="H512" s="163">
        <v>11776</v>
      </c>
      <c r="I512" s="164" t="s">
        <v>55</v>
      </c>
      <c r="J512" s="157">
        <f t="shared" si="42"/>
        <v>1766.4</v>
      </c>
      <c r="K512" s="154">
        <f t="shared" si="43"/>
        <v>1766.4</v>
      </c>
    </row>
    <row r="513" s="137" customFormat="1" ht="42" customHeight="1" spans="1:11">
      <c r="A513" s="160">
        <v>510</v>
      </c>
      <c r="B513" s="147" t="s">
        <v>1007</v>
      </c>
      <c r="C513" s="147" t="s">
        <v>1011</v>
      </c>
      <c r="D513" s="161" t="s">
        <v>15</v>
      </c>
      <c r="E513" s="18">
        <v>0</v>
      </c>
      <c r="F513" s="18" t="s">
        <v>54</v>
      </c>
      <c r="G513" s="166">
        <f t="shared" si="41"/>
        <v>0</v>
      </c>
      <c r="H513" s="163">
        <v>20726</v>
      </c>
      <c r="I513" s="164" t="s">
        <v>55</v>
      </c>
      <c r="J513" s="157">
        <f t="shared" si="42"/>
        <v>3108.9</v>
      </c>
      <c r="K513" s="154">
        <f t="shared" si="43"/>
        <v>3108.9</v>
      </c>
    </row>
    <row r="514" s="137" customFormat="1" ht="42" customHeight="1" spans="1:11">
      <c r="A514" s="160">
        <v>511</v>
      </c>
      <c r="B514" s="147" t="s">
        <v>1012</v>
      </c>
      <c r="C514" s="147" t="s">
        <v>1013</v>
      </c>
      <c r="D514" s="161" t="s">
        <v>15</v>
      </c>
      <c r="E514" s="18">
        <v>0</v>
      </c>
      <c r="F514" s="18" t="s">
        <v>54</v>
      </c>
      <c r="G514" s="166">
        <f t="shared" si="41"/>
        <v>0</v>
      </c>
      <c r="H514" s="163">
        <v>24559</v>
      </c>
      <c r="I514" s="164" t="s">
        <v>55</v>
      </c>
      <c r="J514" s="157">
        <f t="shared" si="42"/>
        <v>3683.85</v>
      </c>
      <c r="K514" s="154">
        <f t="shared" si="43"/>
        <v>3683.85</v>
      </c>
    </row>
    <row r="515" s="137" customFormat="1" ht="42" customHeight="1" spans="1:11">
      <c r="A515" s="160">
        <v>512</v>
      </c>
      <c r="B515" s="147" t="s">
        <v>1014</v>
      </c>
      <c r="C515" s="147" t="s">
        <v>1015</v>
      </c>
      <c r="D515" s="161" t="s">
        <v>15</v>
      </c>
      <c r="E515" s="18">
        <v>0</v>
      </c>
      <c r="F515" s="18" t="s">
        <v>54</v>
      </c>
      <c r="G515" s="166">
        <f t="shared" si="41"/>
        <v>0</v>
      </c>
      <c r="H515" s="163">
        <v>5126</v>
      </c>
      <c r="I515" s="164" t="s">
        <v>55</v>
      </c>
      <c r="J515" s="157">
        <f t="shared" si="42"/>
        <v>768.9</v>
      </c>
      <c r="K515" s="154">
        <f t="shared" si="43"/>
        <v>768.9</v>
      </c>
    </row>
    <row r="516" s="137" customFormat="1" ht="42" customHeight="1" spans="1:11">
      <c r="A516" s="160">
        <v>513</v>
      </c>
      <c r="B516" s="147" t="s">
        <v>1014</v>
      </c>
      <c r="C516" s="147" t="s">
        <v>1016</v>
      </c>
      <c r="D516" s="161" t="s">
        <v>15</v>
      </c>
      <c r="E516" s="18">
        <v>0</v>
      </c>
      <c r="F516" s="18" t="s">
        <v>54</v>
      </c>
      <c r="G516" s="166">
        <f t="shared" si="41"/>
        <v>0</v>
      </c>
      <c r="H516" s="163">
        <v>10998</v>
      </c>
      <c r="I516" s="164" t="s">
        <v>55</v>
      </c>
      <c r="J516" s="157">
        <f t="shared" si="42"/>
        <v>1649.7</v>
      </c>
      <c r="K516" s="154">
        <f t="shared" si="43"/>
        <v>1649.7</v>
      </c>
    </row>
    <row r="517" s="137" customFormat="1" ht="42" customHeight="1" spans="1:11">
      <c r="A517" s="160">
        <v>514</v>
      </c>
      <c r="B517" s="147" t="s">
        <v>1017</v>
      </c>
      <c r="C517" s="147" t="s">
        <v>1018</v>
      </c>
      <c r="D517" s="161" t="s">
        <v>15</v>
      </c>
      <c r="E517" s="18">
        <v>0</v>
      </c>
      <c r="F517" s="18" t="s">
        <v>54</v>
      </c>
      <c r="G517" s="166">
        <f t="shared" ref="G517:G579" si="46">E517*1000000</f>
        <v>0</v>
      </c>
      <c r="H517" s="163">
        <v>9535</v>
      </c>
      <c r="I517" s="164" t="s">
        <v>55</v>
      </c>
      <c r="J517" s="157">
        <f t="shared" ref="J517:J578" si="47">H517*0.15</f>
        <v>1430.25</v>
      </c>
      <c r="K517" s="154">
        <f t="shared" ref="K517:K579" si="48">G517+J517</f>
        <v>1430.25</v>
      </c>
    </row>
    <row r="518" s="137" customFormat="1" ht="42" customHeight="1" spans="1:11">
      <c r="A518" s="160">
        <v>515</v>
      </c>
      <c r="B518" s="147" t="s">
        <v>1019</v>
      </c>
      <c r="C518" s="147" t="s">
        <v>1020</v>
      </c>
      <c r="D518" s="161" t="s">
        <v>15</v>
      </c>
      <c r="E518" s="18">
        <v>0</v>
      </c>
      <c r="F518" s="18" t="s">
        <v>54</v>
      </c>
      <c r="G518" s="166">
        <f t="shared" si="46"/>
        <v>0</v>
      </c>
      <c r="H518" s="163">
        <v>7067</v>
      </c>
      <c r="I518" s="164" t="s">
        <v>55</v>
      </c>
      <c r="J518" s="157">
        <f t="shared" si="47"/>
        <v>1060.05</v>
      </c>
      <c r="K518" s="154">
        <f t="shared" si="48"/>
        <v>1060.05</v>
      </c>
    </row>
    <row r="519" s="137" customFormat="1" ht="42" customHeight="1" spans="1:11">
      <c r="A519" s="160">
        <v>516</v>
      </c>
      <c r="B519" s="147" t="s">
        <v>1021</v>
      </c>
      <c r="C519" s="147" t="s">
        <v>1022</v>
      </c>
      <c r="D519" s="161" t="s">
        <v>15</v>
      </c>
      <c r="E519" s="18">
        <v>0</v>
      </c>
      <c r="F519" s="18" t="s">
        <v>54</v>
      </c>
      <c r="G519" s="166">
        <f t="shared" si="46"/>
        <v>0</v>
      </c>
      <c r="H519" s="163">
        <v>18451</v>
      </c>
      <c r="I519" s="164" t="s">
        <v>55</v>
      </c>
      <c r="J519" s="157">
        <f t="shared" si="47"/>
        <v>2767.65</v>
      </c>
      <c r="K519" s="154">
        <f t="shared" si="48"/>
        <v>2767.65</v>
      </c>
    </row>
    <row r="520" s="137" customFormat="1" ht="42" customHeight="1" spans="1:11">
      <c r="A520" s="160">
        <v>517</v>
      </c>
      <c r="B520" s="147" t="s">
        <v>1023</v>
      </c>
      <c r="C520" s="147" t="s">
        <v>1024</v>
      </c>
      <c r="D520" s="161" t="s">
        <v>15</v>
      </c>
      <c r="E520" s="18">
        <v>0</v>
      </c>
      <c r="F520" s="18" t="s">
        <v>54</v>
      </c>
      <c r="G520" s="166">
        <f t="shared" si="46"/>
        <v>0</v>
      </c>
      <c r="H520" s="163">
        <v>13700</v>
      </c>
      <c r="I520" s="164" t="s">
        <v>55</v>
      </c>
      <c r="J520" s="157">
        <f t="shared" si="47"/>
        <v>2055</v>
      </c>
      <c r="K520" s="154">
        <f t="shared" si="48"/>
        <v>2055</v>
      </c>
    </row>
    <row r="521" s="137" customFormat="1" ht="42" customHeight="1" spans="1:11">
      <c r="A521" s="160">
        <v>518</v>
      </c>
      <c r="B521" s="147" t="s">
        <v>1025</v>
      </c>
      <c r="C521" s="147" t="s">
        <v>1026</v>
      </c>
      <c r="D521" s="161" t="s">
        <v>15</v>
      </c>
      <c r="E521" s="18">
        <v>0</v>
      </c>
      <c r="F521" s="18" t="s">
        <v>54</v>
      </c>
      <c r="G521" s="166">
        <f t="shared" si="46"/>
        <v>0</v>
      </c>
      <c r="H521" s="163">
        <v>15495</v>
      </c>
      <c r="I521" s="164" t="s">
        <v>55</v>
      </c>
      <c r="J521" s="157">
        <f t="shared" si="47"/>
        <v>2324.25</v>
      </c>
      <c r="K521" s="154">
        <f t="shared" si="48"/>
        <v>2324.25</v>
      </c>
    </row>
    <row r="522" s="137" customFormat="1" ht="42" customHeight="1" spans="1:11">
      <c r="A522" s="160">
        <v>519</v>
      </c>
      <c r="B522" s="147" t="s">
        <v>1027</v>
      </c>
      <c r="C522" s="147" t="s">
        <v>1028</v>
      </c>
      <c r="D522" s="161" t="s">
        <v>15</v>
      </c>
      <c r="E522" s="18">
        <v>0</v>
      </c>
      <c r="F522" s="18" t="s">
        <v>54</v>
      </c>
      <c r="G522" s="166">
        <f t="shared" si="46"/>
        <v>0</v>
      </c>
      <c r="H522" s="163">
        <v>11463</v>
      </c>
      <c r="I522" s="164" t="s">
        <v>55</v>
      </c>
      <c r="J522" s="157">
        <f t="shared" si="47"/>
        <v>1719.45</v>
      </c>
      <c r="K522" s="154">
        <f t="shared" si="48"/>
        <v>1719.45</v>
      </c>
    </row>
    <row r="523" s="137" customFormat="1" ht="42" customHeight="1" spans="1:11">
      <c r="A523" s="160">
        <v>520</v>
      </c>
      <c r="B523" s="147" t="s">
        <v>1029</v>
      </c>
      <c r="C523" s="147" t="s">
        <v>1030</v>
      </c>
      <c r="D523" s="161" t="s">
        <v>15</v>
      </c>
      <c r="E523" s="18">
        <v>0</v>
      </c>
      <c r="F523" s="18" t="s">
        <v>54</v>
      </c>
      <c r="G523" s="166">
        <f t="shared" si="46"/>
        <v>0</v>
      </c>
      <c r="H523" s="163">
        <v>14641</v>
      </c>
      <c r="I523" s="164" t="s">
        <v>55</v>
      </c>
      <c r="J523" s="157">
        <f t="shared" si="47"/>
        <v>2196.15</v>
      </c>
      <c r="K523" s="154">
        <f t="shared" si="48"/>
        <v>2196.15</v>
      </c>
    </row>
    <row r="524" s="137" customFormat="1" ht="42" customHeight="1" spans="1:11">
      <c r="A524" s="160">
        <v>521</v>
      </c>
      <c r="B524" s="147" t="s">
        <v>1031</v>
      </c>
      <c r="C524" s="147" t="s">
        <v>1032</v>
      </c>
      <c r="D524" s="161" t="s">
        <v>15</v>
      </c>
      <c r="E524" s="18">
        <v>0</v>
      </c>
      <c r="F524" s="18" t="s">
        <v>54</v>
      </c>
      <c r="G524" s="166">
        <f t="shared" si="46"/>
        <v>0</v>
      </c>
      <c r="H524" s="163">
        <v>19437</v>
      </c>
      <c r="I524" s="164" t="s">
        <v>55</v>
      </c>
      <c r="J524" s="157">
        <f t="shared" si="47"/>
        <v>2915.55</v>
      </c>
      <c r="K524" s="154">
        <f t="shared" si="48"/>
        <v>2915.55</v>
      </c>
    </row>
    <row r="525" s="137" customFormat="1" ht="42" customHeight="1" spans="1:11">
      <c r="A525" s="160">
        <v>522</v>
      </c>
      <c r="B525" s="147" t="s">
        <v>1033</v>
      </c>
      <c r="C525" s="147" t="s">
        <v>1034</v>
      </c>
      <c r="D525" s="161" t="s">
        <v>15</v>
      </c>
      <c r="E525" s="18">
        <v>0</v>
      </c>
      <c r="F525" s="18" t="s">
        <v>54</v>
      </c>
      <c r="G525" s="166">
        <f t="shared" si="46"/>
        <v>0</v>
      </c>
      <c r="H525" s="163">
        <v>11911</v>
      </c>
      <c r="I525" s="164" t="s">
        <v>55</v>
      </c>
      <c r="J525" s="157">
        <f t="shared" si="47"/>
        <v>1786.65</v>
      </c>
      <c r="K525" s="154">
        <f t="shared" si="48"/>
        <v>1786.65</v>
      </c>
    </row>
    <row r="526" s="137" customFormat="1" ht="42" customHeight="1" spans="1:11">
      <c r="A526" s="160">
        <v>523</v>
      </c>
      <c r="B526" s="147" t="s">
        <v>1035</v>
      </c>
      <c r="C526" s="147" t="s">
        <v>1036</v>
      </c>
      <c r="D526" s="161" t="s">
        <v>15</v>
      </c>
      <c r="E526" s="18">
        <v>0</v>
      </c>
      <c r="F526" s="18" t="s">
        <v>54</v>
      </c>
      <c r="G526" s="166">
        <f t="shared" si="46"/>
        <v>0</v>
      </c>
      <c r="H526" s="163">
        <v>4493</v>
      </c>
      <c r="I526" s="164" t="s">
        <v>55</v>
      </c>
      <c r="J526" s="157">
        <f t="shared" si="47"/>
        <v>673.95</v>
      </c>
      <c r="K526" s="154">
        <f t="shared" si="48"/>
        <v>673.95</v>
      </c>
    </row>
    <row r="527" s="137" customFormat="1" ht="42" customHeight="1" spans="1:11">
      <c r="A527" s="160">
        <v>524</v>
      </c>
      <c r="B527" s="147" t="s">
        <v>1037</v>
      </c>
      <c r="C527" s="147" t="s">
        <v>1038</v>
      </c>
      <c r="D527" s="161" t="s">
        <v>15</v>
      </c>
      <c r="E527" s="18">
        <v>0</v>
      </c>
      <c r="F527" s="18" t="s">
        <v>54</v>
      </c>
      <c r="G527" s="166">
        <f t="shared" si="46"/>
        <v>0</v>
      </c>
      <c r="H527" s="163">
        <v>6888</v>
      </c>
      <c r="I527" s="164" t="s">
        <v>55</v>
      </c>
      <c r="J527" s="157">
        <f t="shared" si="47"/>
        <v>1033.2</v>
      </c>
      <c r="K527" s="154">
        <f t="shared" si="48"/>
        <v>1033.2</v>
      </c>
    </row>
    <row r="528" s="137" customFormat="1" ht="42" customHeight="1" spans="1:11">
      <c r="A528" s="160">
        <v>525</v>
      </c>
      <c r="B528" s="147" t="s">
        <v>1039</v>
      </c>
      <c r="C528" s="147" t="s">
        <v>1040</v>
      </c>
      <c r="D528" s="161" t="s">
        <v>15</v>
      </c>
      <c r="E528" s="18">
        <v>0</v>
      </c>
      <c r="F528" s="18" t="s">
        <v>54</v>
      </c>
      <c r="G528" s="166">
        <f t="shared" si="46"/>
        <v>0</v>
      </c>
      <c r="H528" s="163">
        <v>3479.41</v>
      </c>
      <c r="I528" s="164" t="s">
        <v>55</v>
      </c>
      <c r="J528" s="156">
        <f>ROUND(H528*0.15,2)</f>
        <v>521.91</v>
      </c>
      <c r="K528" s="154">
        <f t="shared" si="48"/>
        <v>521.91</v>
      </c>
    </row>
    <row r="529" s="137" customFormat="1" ht="42" customHeight="1" spans="1:11">
      <c r="A529" s="160">
        <v>526</v>
      </c>
      <c r="B529" s="147" t="s">
        <v>1041</v>
      </c>
      <c r="C529" s="147" t="s">
        <v>1042</v>
      </c>
      <c r="D529" s="161" t="s">
        <v>15</v>
      </c>
      <c r="E529" s="18">
        <v>0</v>
      </c>
      <c r="F529" s="18" t="s">
        <v>54</v>
      </c>
      <c r="G529" s="166">
        <f t="shared" si="46"/>
        <v>0</v>
      </c>
      <c r="H529" s="163">
        <v>35277</v>
      </c>
      <c r="I529" s="164" t="s">
        <v>55</v>
      </c>
      <c r="J529" s="157">
        <f t="shared" si="47"/>
        <v>5291.55</v>
      </c>
      <c r="K529" s="154">
        <f t="shared" si="48"/>
        <v>5291.55</v>
      </c>
    </row>
    <row r="530" s="137" customFormat="1" ht="42" customHeight="1" spans="1:11">
      <c r="A530" s="160">
        <v>527</v>
      </c>
      <c r="B530" s="147" t="s">
        <v>1043</v>
      </c>
      <c r="C530" s="147" t="s">
        <v>1044</v>
      </c>
      <c r="D530" s="161" t="s">
        <v>15</v>
      </c>
      <c r="E530" s="18">
        <v>0</v>
      </c>
      <c r="F530" s="18" t="s">
        <v>54</v>
      </c>
      <c r="G530" s="166">
        <f t="shared" si="46"/>
        <v>0</v>
      </c>
      <c r="H530" s="163">
        <v>7626</v>
      </c>
      <c r="I530" s="164" t="s">
        <v>55</v>
      </c>
      <c r="J530" s="157">
        <f t="shared" si="47"/>
        <v>1143.9</v>
      </c>
      <c r="K530" s="154">
        <f t="shared" si="48"/>
        <v>1143.9</v>
      </c>
    </row>
    <row r="531" s="137" customFormat="1" ht="42" customHeight="1" spans="1:11">
      <c r="A531" s="160">
        <v>528</v>
      </c>
      <c r="B531" s="147" t="s">
        <v>1045</v>
      </c>
      <c r="C531" s="147" t="s">
        <v>1046</v>
      </c>
      <c r="D531" s="161" t="s">
        <v>15</v>
      </c>
      <c r="E531" s="18">
        <v>0</v>
      </c>
      <c r="F531" s="18" t="s">
        <v>54</v>
      </c>
      <c r="G531" s="166">
        <f t="shared" si="46"/>
        <v>0</v>
      </c>
      <c r="H531" s="163">
        <v>19945</v>
      </c>
      <c r="I531" s="164" t="s">
        <v>55</v>
      </c>
      <c r="J531" s="157">
        <f t="shared" si="47"/>
        <v>2991.75</v>
      </c>
      <c r="K531" s="154">
        <f t="shared" si="48"/>
        <v>2991.75</v>
      </c>
    </row>
    <row r="532" s="137" customFormat="1" ht="42" customHeight="1" spans="1:11">
      <c r="A532" s="160">
        <v>529</v>
      </c>
      <c r="B532" s="147" t="s">
        <v>1047</v>
      </c>
      <c r="C532" s="147" t="s">
        <v>1048</v>
      </c>
      <c r="D532" s="161" t="s">
        <v>15</v>
      </c>
      <c r="E532" s="18">
        <v>0</v>
      </c>
      <c r="F532" s="18" t="s">
        <v>54</v>
      </c>
      <c r="G532" s="166">
        <f t="shared" si="46"/>
        <v>0</v>
      </c>
      <c r="H532" s="163">
        <v>20389</v>
      </c>
      <c r="I532" s="164" t="s">
        <v>55</v>
      </c>
      <c r="J532" s="157">
        <f t="shared" si="47"/>
        <v>3058.35</v>
      </c>
      <c r="K532" s="154">
        <f t="shared" si="48"/>
        <v>3058.35</v>
      </c>
    </row>
    <row r="533" s="137" customFormat="1" ht="42" customHeight="1" spans="1:11">
      <c r="A533" s="160">
        <v>530</v>
      </c>
      <c r="B533" s="147" t="s">
        <v>1049</v>
      </c>
      <c r="C533" s="147" t="s">
        <v>1050</v>
      </c>
      <c r="D533" s="161" t="s">
        <v>15</v>
      </c>
      <c r="E533" s="18">
        <v>0</v>
      </c>
      <c r="F533" s="18" t="s">
        <v>54</v>
      </c>
      <c r="G533" s="166">
        <f t="shared" si="46"/>
        <v>0</v>
      </c>
      <c r="H533" s="163">
        <v>13404</v>
      </c>
      <c r="I533" s="164" t="s">
        <v>55</v>
      </c>
      <c r="J533" s="157">
        <f t="shared" si="47"/>
        <v>2010.6</v>
      </c>
      <c r="K533" s="154">
        <f t="shared" si="48"/>
        <v>2010.6</v>
      </c>
    </row>
    <row r="534" s="137" customFormat="1" ht="42" customHeight="1" spans="1:11">
      <c r="A534" s="160">
        <v>531</v>
      </c>
      <c r="B534" s="147" t="s">
        <v>1051</v>
      </c>
      <c r="C534" s="147" t="s">
        <v>1052</v>
      </c>
      <c r="D534" s="161" t="s">
        <v>15</v>
      </c>
      <c r="E534" s="18">
        <v>0</v>
      </c>
      <c r="F534" s="18" t="s">
        <v>54</v>
      </c>
      <c r="G534" s="166">
        <f t="shared" si="46"/>
        <v>0</v>
      </c>
      <c r="H534" s="163">
        <v>6302</v>
      </c>
      <c r="I534" s="164" t="s">
        <v>55</v>
      </c>
      <c r="J534" s="157">
        <f t="shared" si="47"/>
        <v>945.3</v>
      </c>
      <c r="K534" s="154">
        <f t="shared" si="48"/>
        <v>945.3</v>
      </c>
    </row>
    <row r="535" s="137" customFormat="1" ht="42" customHeight="1" spans="1:11">
      <c r="A535" s="160">
        <v>532</v>
      </c>
      <c r="B535" s="147" t="s">
        <v>1053</v>
      </c>
      <c r="C535" s="147" t="s">
        <v>1054</v>
      </c>
      <c r="D535" s="161" t="s">
        <v>15</v>
      </c>
      <c r="E535" s="18">
        <v>0</v>
      </c>
      <c r="F535" s="18" t="s">
        <v>54</v>
      </c>
      <c r="G535" s="166">
        <f t="shared" si="46"/>
        <v>0</v>
      </c>
      <c r="H535" s="163">
        <v>6958</v>
      </c>
      <c r="I535" s="164" t="s">
        <v>55</v>
      </c>
      <c r="J535" s="157">
        <f t="shared" si="47"/>
        <v>1043.7</v>
      </c>
      <c r="K535" s="154">
        <f t="shared" si="48"/>
        <v>1043.7</v>
      </c>
    </row>
    <row r="536" s="137" customFormat="1" ht="42" customHeight="1" spans="1:11">
      <c r="A536" s="160">
        <v>533</v>
      </c>
      <c r="B536" s="147" t="s">
        <v>1055</v>
      </c>
      <c r="C536" s="147" t="s">
        <v>1056</v>
      </c>
      <c r="D536" s="161" t="s">
        <v>15</v>
      </c>
      <c r="E536" s="18">
        <v>0</v>
      </c>
      <c r="F536" s="18" t="s">
        <v>54</v>
      </c>
      <c r="G536" s="166">
        <f t="shared" si="46"/>
        <v>0</v>
      </c>
      <c r="H536" s="163">
        <v>7581</v>
      </c>
      <c r="I536" s="164" t="s">
        <v>55</v>
      </c>
      <c r="J536" s="157">
        <f t="shared" si="47"/>
        <v>1137.15</v>
      </c>
      <c r="K536" s="154">
        <f t="shared" si="48"/>
        <v>1137.15</v>
      </c>
    </row>
    <row r="537" s="137" customFormat="1" ht="42" customHeight="1" spans="1:11">
      <c r="A537" s="160">
        <v>534</v>
      </c>
      <c r="B537" s="147" t="s">
        <v>1057</v>
      </c>
      <c r="C537" s="147" t="s">
        <v>1058</v>
      </c>
      <c r="D537" s="161" t="s">
        <v>15</v>
      </c>
      <c r="E537" s="18">
        <v>0</v>
      </c>
      <c r="F537" s="18" t="s">
        <v>54</v>
      </c>
      <c r="G537" s="166">
        <f t="shared" si="46"/>
        <v>0</v>
      </c>
      <c r="H537" s="163">
        <v>18075</v>
      </c>
      <c r="I537" s="164" t="s">
        <v>55</v>
      </c>
      <c r="J537" s="157">
        <f t="shared" si="47"/>
        <v>2711.25</v>
      </c>
      <c r="K537" s="154">
        <f t="shared" si="48"/>
        <v>2711.25</v>
      </c>
    </row>
    <row r="538" s="137" customFormat="1" ht="42" customHeight="1" spans="1:11">
      <c r="A538" s="160">
        <v>535</v>
      </c>
      <c r="B538" s="147" t="s">
        <v>1059</v>
      </c>
      <c r="C538" s="147" t="s">
        <v>1060</v>
      </c>
      <c r="D538" s="161" t="s">
        <v>15</v>
      </c>
      <c r="E538" s="18">
        <v>0</v>
      </c>
      <c r="F538" s="18" t="s">
        <v>54</v>
      </c>
      <c r="G538" s="166">
        <f t="shared" si="46"/>
        <v>0</v>
      </c>
      <c r="H538" s="163">
        <v>4188</v>
      </c>
      <c r="I538" s="164" t="s">
        <v>55</v>
      </c>
      <c r="J538" s="157">
        <f t="shared" si="47"/>
        <v>628.2</v>
      </c>
      <c r="K538" s="154">
        <f t="shared" si="48"/>
        <v>628.2</v>
      </c>
    </row>
    <row r="539" s="137" customFormat="1" ht="42" customHeight="1" spans="1:11">
      <c r="A539" s="160">
        <v>536</v>
      </c>
      <c r="B539" s="147" t="s">
        <v>1061</v>
      </c>
      <c r="C539" s="147" t="s">
        <v>1062</v>
      </c>
      <c r="D539" s="161" t="s">
        <v>15</v>
      </c>
      <c r="E539" s="18">
        <v>0</v>
      </c>
      <c r="F539" s="18" t="s">
        <v>54</v>
      </c>
      <c r="G539" s="166">
        <f t="shared" si="46"/>
        <v>0</v>
      </c>
      <c r="H539" s="163">
        <v>4461</v>
      </c>
      <c r="I539" s="164" t="s">
        <v>55</v>
      </c>
      <c r="J539" s="157">
        <f t="shared" si="47"/>
        <v>669.15</v>
      </c>
      <c r="K539" s="154">
        <f t="shared" si="48"/>
        <v>669.15</v>
      </c>
    </row>
    <row r="540" s="137" customFormat="1" ht="42" customHeight="1" spans="1:11">
      <c r="A540" s="160">
        <v>537</v>
      </c>
      <c r="B540" s="147" t="s">
        <v>1063</v>
      </c>
      <c r="C540" s="147" t="s">
        <v>1064</v>
      </c>
      <c r="D540" s="161" t="s">
        <v>15</v>
      </c>
      <c r="E540" s="18">
        <v>0</v>
      </c>
      <c r="F540" s="18" t="s">
        <v>54</v>
      </c>
      <c r="G540" s="166">
        <f t="shared" si="46"/>
        <v>0</v>
      </c>
      <c r="H540" s="163">
        <v>6316</v>
      </c>
      <c r="I540" s="164" t="s">
        <v>55</v>
      </c>
      <c r="J540" s="157">
        <f t="shared" si="47"/>
        <v>947.4</v>
      </c>
      <c r="K540" s="154">
        <f t="shared" si="48"/>
        <v>947.4</v>
      </c>
    </row>
    <row r="541" s="137" customFormat="1" ht="42" customHeight="1" spans="1:11">
      <c r="A541" s="160">
        <v>538</v>
      </c>
      <c r="B541" s="147" t="s">
        <v>1065</v>
      </c>
      <c r="C541" s="147" t="s">
        <v>1066</v>
      </c>
      <c r="D541" s="161" t="s">
        <v>15</v>
      </c>
      <c r="E541" s="18">
        <v>0</v>
      </c>
      <c r="F541" s="18" t="s">
        <v>54</v>
      </c>
      <c r="G541" s="166">
        <f t="shared" si="46"/>
        <v>0</v>
      </c>
      <c r="H541" s="163">
        <v>6367</v>
      </c>
      <c r="I541" s="164" t="s">
        <v>55</v>
      </c>
      <c r="J541" s="157">
        <f t="shared" si="47"/>
        <v>955.05</v>
      </c>
      <c r="K541" s="154">
        <f t="shared" si="48"/>
        <v>955.05</v>
      </c>
    </row>
    <row r="542" s="137" customFormat="1" ht="42" customHeight="1" spans="1:11">
      <c r="A542" s="160">
        <v>539</v>
      </c>
      <c r="B542" s="147" t="s">
        <v>1067</v>
      </c>
      <c r="C542" s="147" t="s">
        <v>1068</v>
      </c>
      <c r="D542" s="161" t="s">
        <v>15</v>
      </c>
      <c r="E542" s="18">
        <v>0</v>
      </c>
      <c r="F542" s="18" t="s">
        <v>54</v>
      </c>
      <c r="G542" s="166">
        <f t="shared" si="46"/>
        <v>0</v>
      </c>
      <c r="H542" s="163">
        <v>5657</v>
      </c>
      <c r="I542" s="164" t="s">
        <v>55</v>
      </c>
      <c r="J542" s="157">
        <f t="shared" si="47"/>
        <v>848.55</v>
      </c>
      <c r="K542" s="154">
        <f t="shared" si="48"/>
        <v>848.55</v>
      </c>
    </row>
    <row r="543" s="137" customFormat="1" ht="42" customHeight="1" spans="1:11">
      <c r="A543" s="160">
        <v>540</v>
      </c>
      <c r="B543" s="147" t="s">
        <v>1069</v>
      </c>
      <c r="C543" s="147" t="s">
        <v>1070</v>
      </c>
      <c r="D543" s="161" t="s">
        <v>15</v>
      </c>
      <c r="E543" s="18">
        <v>0</v>
      </c>
      <c r="F543" s="18" t="s">
        <v>54</v>
      </c>
      <c r="G543" s="166">
        <f t="shared" si="46"/>
        <v>0</v>
      </c>
      <c r="H543" s="163">
        <v>8791</v>
      </c>
      <c r="I543" s="164" t="s">
        <v>55</v>
      </c>
      <c r="J543" s="157">
        <f t="shared" si="47"/>
        <v>1318.65</v>
      </c>
      <c r="K543" s="154">
        <f t="shared" si="48"/>
        <v>1318.65</v>
      </c>
    </row>
    <row r="544" s="137" customFormat="1" ht="42" customHeight="1" spans="1:11">
      <c r="A544" s="160">
        <v>541</v>
      </c>
      <c r="B544" s="147" t="s">
        <v>1069</v>
      </c>
      <c r="C544" s="147" t="s">
        <v>1071</v>
      </c>
      <c r="D544" s="161" t="s">
        <v>15</v>
      </c>
      <c r="E544" s="18">
        <v>0</v>
      </c>
      <c r="F544" s="18" t="s">
        <v>54</v>
      </c>
      <c r="G544" s="166">
        <f t="shared" si="46"/>
        <v>0</v>
      </c>
      <c r="H544" s="163">
        <v>11724</v>
      </c>
      <c r="I544" s="164" t="s">
        <v>55</v>
      </c>
      <c r="J544" s="157">
        <f t="shared" si="47"/>
        <v>1758.6</v>
      </c>
      <c r="K544" s="154">
        <f t="shared" si="48"/>
        <v>1758.6</v>
      </c>
    </row>
    <row r="545" s="137" customFormat="1" ht="42" customHeight="1" spans="1:11">
      <c r="A545" s="160">
        <v>542</v>
      </c>
      <c r="B545" s="147" t="s">
        <v>1072</v>
      </c>
      <c r="C545" s="147" t="s">
        <v>1073</v>
      </c>
      <c r="D545" s="161" t="s">
        <v>15</v>
      </c>
      <c r="E545" s="18">
        <v>0</v>
      </c>
      <c r="F545" s="18" t="s">
        <v>54</v>
      </c>
      <c r="G545" s="166">
        <f t="shared" si="46"/>
        <v>0</v>
      </c>
      <c r="H545" s="163">
        <v>15910</v>
      </c>
      <c r="I545" s="164" t="s">
        <v>55</v>
      </c>
      <c r="J545" s="157">
        <f t="shared" si="47"/>
        <v>2386.5</v>
      </c>
      <c r="K545" s="154">
        <f t="shared" si="48"/>
        <v>2386.5</v>
      </c>
    </row>
    <row r="546" s="137" customFormat="1" ht="42" customHeight="1" spans="1:11">
      <c r="A546" s="160">
        <v>543</v>
      </c>
      <c r="B546" s="147" t="s">
        <v>1074</v>
      </c>
      <c r="C546" s="147" t="s">
        <v>1075</v>
      </c>
      <c r="D546" s="161" t="s">
        <v>15</v>
      </c>
      <c r="E546" s="18">
        <v>0</v>
      </c>
      <c r="F546" s="18" t="s">
        <v>54</v>
      </c>
      <c r="G546" s="166">
        <f t="shared" si="46"/>
        <v>0</v>
      </c>
      <c r="H546" s="163">
        <v>17089</v>
      </c>
      <c r="I546" s="164" t="s">
        <v>55</v>
      </c>
      <c r="J546" s="157">
        <f t="shared" si="47"/>
        <v>2563.35</v>
      </c>
      <c r="K546" s="154">
        <f t="shared" si="48"/>
        <v>2563.35</v>
      </c>
    </row>
    <row r="547" s="137" customFormat="1" ht="42" customHeight="1" spans="1:11">
      <c r="A547" s="160">
        <v>544</v>
      </c>
      <c r="B547" s="147" t="s">
        <v>1076</v>
      </c>
      <c r="C547" s="147" t="s">
        <v>1077</v>
      </c>
      <c r="D547" s="161" t="s">
        <v>15</v>
      </c>
      <c r="E547" s="18">
        <v>0</v>
      </c>
      <c r="F547" s="18" t="s">
        <v>54</v>
      </c>
      <c r="G547" s="166">
        <f t="shared" si="46"/>
        <v>0</v>
      </c>
      <c r="H547" s="163">
        <v>16880.62</v>
      </c>
      <c r="I547" s="164" t="s">
        <v>55</v>
      </c>
      <c r="J547" s="156">
        <f t="shared" ref="J547:J552" si="49">ROUND(H547*0.15,2)</f>
        <v>2532.09</v>
      </c>
      <c r="K547" s="154">
        <f t="shared" si="48"/>
        <v>2532.09</v>
      </c>
    </row>
    <row r="548" s="137" customFormat="1" ht="42" customHeight="1" spans="1:11">
      <c r="A548" s="160">
        <v>545</v>
      </c>
      <c r="B548" s="147" t="s">
        <v>1078</v>
      </c>
      <c r="C548" s="147" t="s">
        <v>1079</v>
      </c>
      <c r="D548" s="161" t="s">
        <v>15</v>
      </c>
      <c r="E548" s="18">
        <v>0</v>
      </c>
      <c r="F548" s="18" t="s">
        <v>54</v>
      </c>
      <c r="G548" s="166">
        <f t="shared" si="46"/>
        <v>0</v>
      </c>
      <c r="H548" s="163">
        <v>19049.34</v>
      </c>
      <c r="I548" s="164" t="s">
        <v>55</v>
      </c>
      <c r="J548" s="156">
        <f t="shared" si="49"/>
        <v>2857.4</v>
      </c>
      <c r="K548" s="154">
        <f t="shared" si="48"/>
        <v>2857.4</v>
      </c>
    </row>
    <row r="549" s="137" customFormat="1" ht="42" customHeight="1" spans="1:11">
      <c r="A549" s="160">
        <v>546</v>
      </c>
      <c r="B549" s="147" t="s">
        <v>1080</v>
      </c>
      <c r="C549" s="147" t="s">
        <v>1081</v>
      </c>
      <c r="D549" s="161" t="s">
        <v>15</v>
      </c>
      <c r="E549" s="18">
        <v>0</v>
      </c>
      <c r="F549" s="18" t="s">
        <v>54</v>
      </c>
      <c r="G549" s="166">
        <f t="shared" si="46"/>
        <v>0</v>
      </c>
      <c r="H549" s="163">
        <v>15419.91</v>
      </c>
      <c r="I549" s="164" t="s">
        <v>55</v>
      </c>
      <c r="J549" s="156">
        <f t="shared" si="49"/>
        <v>2312.99</v>
      </c>
      <c r="K549" s="154">
        <f t="shared" si="48"/>
        <v>2312.99</v>
      </c>
    </row>
    <row r="550" s="137" customFormat="1" ht="42" customHeight="1" spans="1:11">
      <c r="A550" s="160">
        <v>547</v>
      </c>
      <c r="B550" s="147" t="s">
        <v>1080</v>
      </c>
      <c r="C550" s="147" t="s">
        <v>1082</v>
      </c>
      <c r="D550" s="161" t="s">
        <v>15</v>
      </c>
      <c r="E550" s="18">
        <v>0</v>
      </c>
      <c r="F550" s="18" t="s">
        <v>54</v>
      </c>
      <c r="G550" s="166">
        <f t="shared" si="46"/>
        <v>0</v>
      </c>
      <c r="H550" s="163">
        <v>15472.33</v>
      </c>
      <c r="I550" s="164" t="s">
        <v>55</v>
      </c>
      <c r="J550" s="156">
        <f t="shared" si="49"/>
        <v>2320.85</v>
      </c>
      <c r="K550" s="154">
        <f t="shared" si="48"/>
        <v>2320.85</v>
      </c>
    </row>
    <row r="551" s="137" customFormat="1" ht="42" customHeight="1" spans="1:11">
      <c r="A551" s="160">
        <v>548</v>
      </c>
      <c r="B551" s="147" t="s">
        <v>1083</v>
      </c>
      <c r="C551" s="147" t="s">
        <v>1084</v>
      </c>
      <c r="D551" s="161" t="s">
        <v>15</v>
      </c>
      <c r="E551" s="18">
        <v>0</v>
      </c>
      <c r="F551" s="18" t="s">
        <v>54</v>
      </c>
      <c r="G551" s="166">
        <f t="shared" si="46"/>
        <v>0</v>
      </c>
      <c r="H551" s="163">
        <v>13937.81</v>
      </c>
      <c r="I551" s="164" t="s">
        <v>55</v>
      </c>
      <c r="J551" s="156">
        <f t="shared" si="49"/>
        <v>2090.67</v>
      </c>
      <c r="K551" s="154">
        <f t="shared" si="48"/>
        <v>2090.67</v>
      </c>
    </row>
    <row r="552" s="137" customFormat="1" ht="42" customHeight="1" spans="1:11">
      <c r="A552" s="160">
        <v>549</v>
      </c>
      <c r="B552" s="147" t="s">
        <v>1085</v>
      </c>
      <c r="C552" s="147" t="s">
        <v>1086</v>
      </c>
      <c r="D552" s="161" t="s">
        <v>15</v>
      </c>
      <c r="E552" s="18">
        <v>0</v>
      </c>
      <c r="F552" s="18" t="s">
        <v>54</v>
      </c>
      <c r="G552" s="166">
        <f t="shared" si="46"/>
        <v>0</v>
      </c>
      <c r="H552" s="163">
        <v>23724.42</v>
      </c>
      <c r="I552" s="164" t="s">
        <v>55</v>
      </c>
      <c r="J552" s="156">
        <f t="shared" si="49"/>
        <v>3558.66</v>
      </c>
      <c r="K552" s="154">
        <f t="shared" si="48"/>
        <v>3558.66</v>
      </c>
    </row>
    <row r="553" s="137" customFormat="1" ht="42" customHeight="1" spans="1:11">
      <c r="A553" s="160">
        <v>550</v>
      </c>
      <c r="B553" s="147" t="s">
        <v>1087</v>
      </c>
      <c r="C553" s="147" t="s">
        <v>1088</v>
      </c>
      <c r="D553" s="161" t="s">
        <v>15</v>
      </c>
      <c r="E553" s="18">
        <v>0</v>
      </c>
      <c r="F553" s="18" t="s">
        <v>54</v>
      </c>
      <c r="G553" s="166">
        <f t="shared" si="46"/>
        <v>0</v>
      </c>
      <c r="H553" s="163">
        <v>14073</v>
      </c>
      <c r="I553" s="164" t="s">
        <v>55</v>
      </c>
      <c r="J553" s="157">
        <f t="shared" si="47"/>
        <v>2110.95</v>
      </c>
      <c r="K553" s="154">
        <f t="shared" si="48"/>
        <v>2110.95</v>
      </c>
    </row>
    <row r="554" s="137" customFormat="1" ht="42" customHeight="1" spans="1:11">
      <c r="A554" s="160">
        <v>551</v>
      </c>
      <c r="B554" s="147" t="s">
        <v>1089</v>
      </c>
      <c r="C554" s="147" t="s">
        <v>1090</v>
      </c>
      <c r="D554" s="161" t="s">
        <v>15</v>
      </c>
      <c r="E554" s="18">
        <v>0</v>
      </c>
      <c r="F554" s="18" t="s">
        <v>54</v>
      </c>
      <c r="G554" s="166">
        <f t="shared" si="46"/>
        <v>0</v>
      </c>
      <c r="H554" s="163">
        <v>13917.64</v>
      </c>
      <c r="I554" s="164" t="s">
        <v>55</v>
      </c>
      <c r="J554" s="156">
        <f t="shared" ref="J554:J557" si="50">ROUND(H554*0.15,2)</f>
        <v>2087.65</v>
      </c>
      <c r="K554" s="154">
        <f t="shared" si="48"/>
        <v>2087.65</v>
      </c>
    </row>
    <row r="555" s="137" customFormat="1" ht="42" customHeight="1" spans="1:11">
      <c r="A555" s="160">
        <v>552</v>
      </c>
      <c r="B555" s="147" t="s">
        <v>1091</v>
      </c>
      <c r="C555" s="147" t="s">
        <v>1092</v>
      </c>
      <c r="D555" s="161" t="s">
        <v>15</v>
      </c>
      <c r="E555" s="18">
        <v>0</v>
      </c>
      <c r="F555" s="18" t="s">
        <v>54</v>
      </c>
      <c r="G555" s="166">
        <f t="shared" si="46"/>
        <v>0</v>
      </c>
      <c r="H555" s="163">
        <v>6702.56</v>
      </c>
      <c r="I555" s="164" t="s">
        <v>55</v>
      </c>
      <c r="J555" s="156">
        <f t="shared" si="50"/>
        <v>1005.38</v>
      </c>
      <c r="K555" s="154">
        <f t="shared" si="48"/>
        <v>1005.38</v>
      </c>
    </row>
    <row r="556" s="137" customFormat="1" ht="42" customHeight="1" spans="1:11">
      <c r="A556" s="160">
        <v>553</v>
      </c>
      <c r="B556" s="147" t="s">
        <v>1093</v>
      </c>
      <c r="C556" s="147" t="s">
        <v>1094</v>
      </c>
      <c r="D556" s="161" t="s">
        <v>15</v>
      </c>
      <c r="E556" s="18">
        <v>0</v>
      </c>
      <c r="F556" s="18" t="s">
        <v>54</v>
      </c>
      <c r="G556" s="166">
        <f t="shared" si="46"/>
        <v>0</v>
      </c>
      <c r="H556" s="163">
        <v>18854.44</v>
      </c>
      <c r="I556" s="164" t="s">
        <v>55</v>
      </c>
      <c r="J556" s="156">
        <f t="shared" si="50"/>
        <v>2828.17</v>
      </c>
      <c r="K556" s="154">
        <f t="shared" si="48"/>
        <v>2828.17</v>
      </c>
    </row>
    <row r="557" s="137" customFormat="1" ht="37.2" spans="1:11">
      <c r="A557" s="160">
        <v>554</v>
      </c>
      <c r="B557" s="147" t="s">
        <v>1095</v>
      </c>
      <c r="C557" s="147" t="s">
        <v>1096</v>
      </c>
      <c r="D557" s="161" t="s">
        <v>15</v>
      </c>
      <c r="E557" s="18">
        <v>0</v>
      </c>
      <c r="F557" s="18" t="s">
        <v>54</v>
      </c>
      <c r="G557" s="166">
        <f t="shared" si="46"/>
        <v>0</v>
      </c>
      <c r="H557" s="163">
        <v>14382</v>
      </c>
      <c r="I557" s="164" t="s">
        <v>55</v>
      </c>
      <c r="J557" s="157">
        <f t="shared" si="50"/>
        <v>2157.3</v>
      </c>
      <c r="K557" s="154">
        <f t="shared" si="48"/>
        <v>2157.3</v>
      </c>
    </row>
    <row r="558" s="137" customFormat="1" ht="42" customHeight="1" spans="1:11">
      <c r="A558" s="160">
        <v>555</v>
      </c>
      <c r="B558" s="147" t="s">
        <v>1095</v>
      </c>
      <c r="C558" s="147" t="s">
        <v>1096</v>
      </c>
      <c r="D558" s="161" t="s">
        <v>15</v>
      </c>
      <c r="E558" s="18">
        <v>0</v>
      </c>
      <c r="F558" s="18" t="s">
        <v>54</v>
      </c>
      <c r="G558" s="166">
        <f t="shared" si="46"/>
        <v>0</v>
      </c>
      <c r="H558" s="163">
        <v>14580</v>
      </c>
      <c r="I558" s="164" t="s">
        <v>55</v>
      </c>
      <c r="J558" s="157">
        <f t="shared" si="47"/>
        <v>2187</v>
      </c>
      <c r="K558" s="154">
        <f t="shared" si="48"/>
        <v>2187</v>
      </c>
    </row>
    <row r="559" s="137" customFormat="1" ht="42" customHeight="1" spans="1:11">
      <c r="A559" s="160">
        <v>556</v>
      </c>
      <c r="B559" s="147" t="s">
        <v>1097</v>
      </c>
      <c r="C559" s="147" t="s">
        <v>1098</v>
      </c>
      <c r="D559" s="161" t="s">
        <v>15</v>
      </c>
      <c r="E559" s="18">
        <v>0</v>
      </c>
      <c r="F559" s="18" t="s">
        <v>54</v>
      </c>
      <c r="G559" s="166">
        <f t="shared" si="46"/>
        <v>0</v>
      </c>
      <c r="H559" s="163">
        <v>4349</v>
      </c>
      <c r="I559" s="164" t="s">
        <v>55</v>
      </c>
      <c r="J559" s="157">
        <f t="shared" si="47"/>
        <v>652.35</v>
      </c>
      <c r="K559" s="154">
        <f t="shared" si="48"/>
        <v>652.35</v>
      </c>
    </row>
    <row r="560" s="137" customFormat="1" ht="42" customHeight="1" spans="1:11">
      <c r="A560" s="160">
        <v>557</v>
      </c>
      <c r="B560" s="147" t="s">
        <v>1099</v>
      </c>
      <c r="C560" s="147" t="s">
        <v>1100</v>
      </c>
      <c r="D560" s="161" t="s">
        <v>15</v>
      </c>
      <c r="E560" s="18">
        <v>0</v>
      </c>
      <c r="F560" s="18" t="s">
        <v>54</v>
      </c>
      <c r="G560" s="166">
        <f t="shared" si="46"/>
        <v>0</v>
      </c>
      <c r="H560" s="163">
        <v>17266</v>
      </c>
      <c r="I560" s="164" t="s">
        <v>55</v>
      </c>
      <c r="J560" s="157">
        <f t="shared" si="47"/>
        <v>2589.9</v>
      </c>
      <c r="K560" s="154">
        <f t="shared" si="48"/>
        <v>2589.9</v>
      </c>
    </row>
    <row r="561" s="137" customFormat="1" ht="42" customHeight="1" spans="1:11">
      <c r="A561" s="160">
        <v>558</v>
      </c>
      <c r="B561" s="147" t="s">
        <v>1101</v>
      </c>
      <c r="C561" s="147" t="s">
        <v>1102</v>
      </c>
      <c r="D561" s="161" t="s">
        <v>15</v>
      </c>
      <c r="E561" s="18">
        <v>0</v>
      </c>
      <c r="F561" s="18" t="s">
        <v>54</v>
      </c>
      <c r="G561" s="166">
        <f t="shared" si="46"/>
        <v>0</v>
      </c>
      <c r="H561" s="163">
        <v>1762</v>
      </c>
      <c r="I561" s="164" t="s">
        <v>55</v>
      </c>
      <c r="J561" s="157">
        <f t="shared" si="47"/>
        <v>264.3</v>
      </c>
      <c r="K561" s="154">
        <f t="shared" si="48"/>
        <v>264.3</v>
      </c>
    </row>
    <row r="562" s="137" customFormat="1" ht="42" customHeight="1" spans="1:11">
      <c r="A562" s="160">
        <v>559</v>
      </c>
      <c r="B562" s="147" t="s">
        <v>726</v>
      </c>
      <c r="C562" s="147" t="s">
        <v>1103</v>
      </c>
      <c r="D562" s="161" t="s">
        <v>15</v>
      </c>
      <c r="E562" s="18">
        <v>0</v>
      </c>
      <c r="F562" s="18" t="s">
        <v>54</v>
      </c>
      <c r="G562" s="166">
        <f t="shared" si="46"/>
        <v>0</v>
      </c>
      <c r="H562" s="163">
        <v>16557</v>
      </c>
      <c r="I562" s="164" t="s">
        <v>55</v>
      </c>
      <c r="J562" s="157">
        <f t="shared" si="47"/>
        <v>2483.55</v>
      </c>
      <c r="K562" s="154">
        <f t="shared" si="48"/>
        <v>2483.55</v>
      </c>
    </row>
    <row r="563" s="137" customFormat="1" ht="42" customHeight="1" spans="1:11">
      <c r="A563" s="160">
        <v>560</v>
      </c>
      <c r="B563" s="147" t="s">
        <v>1104</v>
      </c>
      <c r="C563" s="147" t="s">
        <v>1105</v>
      </c>
      <c r="D563" s="161" t="s">
        <v>15</v>
      </c>
      <c r="E563" s="18">
        <v>0</v>
      </c>
      <c r="F563" s="18" t="s">
        <v>54</v>
      </c>
      <c r="G563" s="166">
        <f t="shared" si="46"/>
        <v>0</v>
      </c>
      <c r="H563" s="163">
        <v>19882</v>
      </c>
      <c r="I563" s="164" t="s">
        <v>55</v>
      </c>
      <c r="J563" s="157">
        <f t="shared" si="47"/>
        <v>2982.3</v>
      </c>
      <c r="K563" s="154">
        <f t="shared" si="48"/>
        <v>2982.3</v>
      </c>
    </row>
    <row r="564" s="137" customFormat="1" ht="42" customHeight="1" spans="1:11">
      <c r="A564" s="160">
        <v>561</v>
      </c>
      <c r="B564" s="147" t="s">
        <v>1106</v>
      </c>
      <c r="C564" s="147" t="s">
        <v>1107</v>
      </c>
      <c r="D564" s="161" t="s">
        <v>15</v>
      </c>
      <c r="E564" s="18">
        <v>0</v>
      </c>
      <c r="F564" s="18" t="s">
        <v>54</v>
      </c>
      <c r="G564" s="166">
        <f t="shared" si="46"/>
        <v>0</v>
      </c>
      <c r="H564" s="163">
        <v>8285</v>
      </c>
      <c r="I564" s="164" t="s">
        <v>55</v>
      </c>
      <c r="J564" s="157">
        <f t="shared" si="47"/>
        <v>1242.75</v>
      </c>
      <c r="K564" s="154">
        <f t="shared" si="48"/>
        <v>1242.75</v>
      </c>
    </row>
    <row r="565" s="137" customFormat="1" ht="42" customHeight="1" spans="1:11">
      <c r="A565" s="160">
        <v>562</v>
      </c>
      <c r="B565" s="147" t="s">
        <v>1108</v>
      </c>
      <c r="C565" s="147" t="s">
        <v>1109</v>
      </c>
      <c r="D565" s="161" t="s">
        <v>15</v>
      </c>
      <c r="E565" s="18">
        <v>0</v>
      </c>
      <c r="F565" s="18" t="s">
        <v>54</v>
      </c>
      <c r="G565" s="166">
        <f t="shared" si="46"/>
        <v>0</v>
      </c>
      <c r="H565" s="163">
        <v>3073</v>
      </c>
      <c r="I565" s="164" t="s">
        <v>55</v>
      </c>
      <c r="J565" s="157">
        <f t="shared" si="47"/>
        <v>460.95</v>
      </c>
      <c r="K565" s="154">
        <f t="shared" si="48"/>
        <v>460.95</v>
      </c>
    </row>
    <row r="566" s="137" customFormat="1" ht="42" customHeight="1" spans="1:11">
      <c r="A566" s="160">
        <v>563</v>
      </c>
      <c r="B566" s="147" t="s">
        <v>1110</v>
      </c>
      <c r="C566" s="147" t="s">
        <v>1111</v>
      </c>
      <c r="D566" s="161" t="s">
        <v>15</v>
      </c>
      <c r="E566" s="18">
        <v>0</v>
      </c>
      <c r="F566" s="18" t="s">
        <v>54</v>
      </c>
      <c r="G566" s="166">
        <f t="shared" si="46"/>
        <v>0</v>
      </c>
      <c r="H566" s="163">
        <v>3303</v>
      </c>
      <c r="I566" s="164" t="s">
        <v>55</v>
      </c>
      <c r="J566" s="157">
        <f t="shared" si="47"/>
        <v>495.45</v>
      </c>
      <c r="K566" s="154">
        <f t="shared" si="48"/>
        <v>495.45</v>
      </c>
    </row>
    <row r="567" s="137" customFormat="1" ht="42" customHeight="1" spans="1:11">
      <c r="A567" s="160">
        <v>564</v>
      </c>
      <c r="B567" s="147" t="s">
        <v>1112</v>
      </c>
      <c r="C567" s="147" t="s">
        <v>1113</v>
      </c>
      <c r="D567" s="161" t="s">
        <v>15</v>
      </c>
      <c r="E567" s="18">
        <v>0</v>
      </c>
      <c r="F567" s="18" t="s">
        <v>54</v>
      </c>
      <c r="G567" s="166">
        <f t="shared" si="46"/>
        <v>0</v>
      </c>
      <c r="H567" s="163">
        <v>4946.24</v>
      </c>
      <c r="I567" s="164" t="s">
        <v>55</v>
      </c>
      <c r="J567" s="156">
        <f>ROUND(H567*0.15,2)</f>
        <v>741.94</v>
      </c>
      <c r="K567" s="154">
        <f t="shared" si="48"/>
        <v>741.94</v>
      </c>
    </row>
    <row r="568" s="137" customFormat="1" ht="42" customHeight="1" spans="1:11">
      <c r="A568" s="160">
        <v>565</v>
      </c>
      <c r="B568" s="147" t="s">
        <v>1114</v>
      </c>
      <c r="C568" s="147" t="s">
        <v>1115</v>
      </c>
      <c r="D568" s="161" t="s">
        <v>15</v>
      </c>
      <c r="E568" s="18">
        <v>0</v>
      </c>
      <c r="F568" s="18" t="s">
        <v>54</v>
      </c>
      <c r="G568" s="166">
        <f t="shared" si="46"/>
        <v>0</v>
      </c>
      <c r="H568" s="163">
        <v>11278</v>
      </c>
      <c r="I568" s="164" t="s">
        <v>55</v>
      </c>
      <c r="J568" s="157">
        <f t="shared" si="47"/>
        <v>1691.7</v>
      </c>
      <c r="K568" s="154">
        <f t="shared" si="48"/>
        <v>1691.7</v>
      </c>
    </row>
    <row r="569" s="137" customFormat="1" ht="42" customHeight="1" spans="1:11">
      <c r="A569" s="160">
        <v>566</v>
      </c>
      <c r="B569" s="147" t="s">
        <v>1116</v>
      </c>
      <c r="C569" s="147" t="s">
        <v>1117</v>
      </c>
      <c r="D569" s="161" t="s">
        <v>15</v>
      </c>
      <c r="E569" s="18">
        <v>0</v>
      </c>
      <c r="F569" s="18" t="s">
        <v>54</v>
      </c>
      <c r="G569" s="166">
        <f t="shared" si="46"/>
        <v>0</v>
      </c>
      <c r="H569" s="163">
        <v>4655</v>
      </c>
      <c r="I569" s="164" t="s">
        <v>55</v>
      </c>
      <c r="J569" s="157">
        <f t="shared" si="47"/>
        <v>698.25</v>
      </c>
      <c r="K569" s="154">
        <f t="shared" si="48"/>
        <v>698.25</v>
      </c>
    </row>
    <row r="570" s="137" customFormat="1" ht="42" customHeight="1" spans="1:11">
      <c r="A570" s="160">
        <v>567</v>
      </c>
      <c r="B570" s="147" t="s">
        <v>1118</v>
      </c>
      <c r="C570" s="147" t="s">
        <v>1119</v>
      </c>
      <c r="D570" s="161" t="s">
        <v>15</v>
      </c>
      <c r="E570" s="18">
        <v>0</v>
      </c>
      <c r="F570" s="18" t="s">
        <v>54</v>
      </c>
      <c r="G570" s="166">
        <f t="shared" si="46"/>
        <v>0</v>
      </c>
      <c r="H570" s="163">
        <v>3221</v>
      </c>
      <c r="I570" s="164" t="s">
        <v>55</v>
      </c>
      <c r="J570" s="157">
        <f t="shared" si="47"/>
        <v>483.15</v>
      </c>
      <c r="K570" s="154">
        <f t="shared" si="48"/>
        <v>483.15</v>
      </c>
    </row>
    <row r="571" s="137" customFormat="1" ht="42" customHeight="1" spans="1:11">
      <c r="A571" s="160">
        <v>568</v>
      </c>
      <c r="B571" s="147" t="s">
        <v>1120</v>
      </c>
      <c r="C571" s="147" t="s">
        <v>1121</v>
      </c>
      <c r="D571" s="161" t="s">
        <v>15</v>
      </c>
      <c r="E571" s="18">
        <v>0</v>
      </c>
      <c r="F571" s="18" t="s">
        <v>54</v>
      </c>
      <c r="G571" s="166">
        <f t="shared" si="46"/>
        <v>0</v>
      </c>
      <c r="H571" s="163">
        <v>3850</v>
      </c>
      <c r="I571" s="164" t="s">
        <v>55</v>
      </c>
      <c r="J571" s="157">
        <f t="shared" si="47"/>
        <v>577.5</v>
      </c>
      <c r="K571" s="154">
        <f t="shared" si="48"/>
        <v>577.5</v>
      </c>
    </row>
    <row r="572" s="137" customFormat="1" ht="42" customHeight="1" spans="1:11">
      <c r="A572" s="160">
        <v>569</v>
      </c>
      <c r="B572" s="147" t="s">
        <v>1122</v>
      </c>
      <c r="C572" s="147" t="s">
        <v>1123</v>
      </c>
      <c r="D572" s="161" t="s">
        <v>15</v>
      </c>
      <c r="E572" s="18">
        <v>0</v>
      </c>
      <c r="F572" s="18" t="s">
        <v>54</v>
      </c>
      <c r="G572" s="166">
        <f t="shared" si="46"/>
        <v>0</v>
      </c>
      <c r="H572" s="163">
        <v>16744</v>
      </c>
      <c r="I572" s="164" t="s">
        <v>55</v>
      </c>
      <c r="J572" s="157">
        <f t="shared" si="47"/>
        <v>2511.6</v>
      </c>
      <c r="K572" s="154">
        <f t="shared" si="48"/>
        <v>2511.6</v>
      </c>
    </row>
    <row r="573" s="137" customFormat="1" ht="42" customHeight="1" spans="1:11">
      <c r="A573" s="160">
        <v>570</v>
      </c>
      <c r="B573" s="147" t="s">
        <v>1124</v>
      </c>
      <c r="C573" s="147" t="s">
        <v>1125</v>
      </c>
      <c r="D573" s="161" t="s">
        <v>15</v>
      </c>
      <c r="E573" s="18">
        <v>0</v>
      </c>
      <c r="F573" s="18" t="s">
        <v>54</v>
      </c>
      <c r="G573" s="166">
        <f t="shared" si="46"/>
        <v>0</v>
      </c>
      <c r="H573" s="163">
        <v>2975</v>
      </c>
      <c r="I573" s="164" t="s">
        <v>55</v>
      </c>
      <c r="J573" s="157">
        <f t="shared" si="47"/>
        <v>446.25</v>
      </c>
      <c r="K573" s="154">
        <f t="shared" si="48"/>
        <v>446.25</v>
      </c>
    </row>
    <row r="574" s="137" customFormat="1" ht="42" customHeight="1" spans="1:11">
      <c r="A574" s="160">
        <v>571</v>
      </c>
      <c r="B574" s="147" t="s">
        <v>1126</v>
      </c>
      <c r="C574" s="147" t="s">
        <v>1127</v>
      </c>
      <c r="D574" s="161" t="s">
        <v>15</v>
      </c>
      <c r="E574" s="18">
        <v>0</v>
      </c>
      <c r="F574" s="18" t="s">
        <v>54</v>
      </c>
      <c r="G574" s="166">
        <f t="shared" si="46"/>
        <v>0</v>
      </c>
      <c r="H574" s="163">
        <v>9723</v>
      </c>
      <c r="I574" s="164" t="s">
        <v>55</v>
      </c>
      <c r="J574" s="157">
        <f t="shared" si="47"/>
        <v>1458.45</v>
      </c>
      <c r="K574" s="154">
        <f t="shared" si="48"/>
        <v>1458.45</v>
      </c>
    </row>
    <row r="575" s="137" customFormat="1" ht="42" customHeight="1" spans="1:11">
      <c r="A575" s="160">
        <v>572</v>
      </c>
      <c r="B575" s="147" t="s">
        <v>1128</v>
      </c>
      <c r="C575" s="147" t="s">
        <v>1129</v>
      </c>
      <c r="D575" s="161" t="s">
        <v>15</v>
      </c>
      <c r="E575" s="18">
        <v>0</v>
      </c>
      <c r="F575" s="18" t="s">
        <v>54</v>
      </c>
      <c r="G575" s="166">
        <f t="shared" si="46"/>
        <v>0</v>
      </c>
      <c r="H575" s="163">
        <v>15955</v>
      </c>
      <c r="I575" s="164" t="s">
        <v>55</v>
      </c>
      <c r="J575" s="157">
        <f t="shared" si="47"/>
        <v>2393.25</v>
      </c>
      <c r="K575" s="154">
        <f t="shared" si="48"/>
        <v>2393.25</v>
      </c>
    </row>
    <row r="576" s="137" customFormat="1" ht="42" customHeight="1" spans="1:11">
      <c r="A576" s="160">
        <v>573</v>
      </c>
      <c r="B576" s="147" t="s">
        <v>1130</v>
      </c>
      <c r="C576" s="147" t="s">
        <v>1131</v>
      </c>
      <c r="D576" s="161" t="s">
        <v>15</v>
      </c>
      <c r="E576" s="18">
        <v>0</v>
      </c>
      <c r="F576" s="18" t="s">
        <v>54</v>
      </c>
      <c r="G576" s="166">
        <f t="shared" si="46"/>
        <v>0</v>
      </c>
      <c r="H576" s="163">
        <v>14730</v>
      </c>
      <c r="I576" s="164" t="s">
        <v>55</v>
      </c>
      <c r="J576" s="157">
        <f t="shared" si="47"/>
        <v>2209.5</v>
      </c>
      <c r="K576" s="154">
        <f t="shared" si="48"/>
        <v>2209.5</v>
      </c>
    </row>
    <row r="577" s="137" customFormat="1" ht="42" customHeight="1" spans="1:11">
      <c r="A577" s="160">
        <v>574</v>
      </c>
      <c r="B577" s="147" t="s">
        <v>1132</v>
      </c>
      <c r="C577" s="147" t="s">
        <v>1133</v>
      </c>
      <c r="D577" s="161" t="s">
        <v>15</v>
      </c>
      <c r="E577" s="18">
        <v>0</v>
      </c>
      <c r="F577" s="18" t="s">
        <v>54</v>
      </c>
      <c r="G577" s="166">
        <f t="shared" si="46"/>
        <v>0</v>
      </c>
      <c r="H577" s="163">
        <v>15652</v>
      </c>
      <c r="I577" s="164" t="s">
        <v>55</v>
      </c>
      <c r="J577" s="157">
        <f t="shared" si="47"/>
        <v>2347.8</v>
      </c>
      <c r="K577" s="154">
        <f t="shared" si="48"/>
        <v>2347.8</v>
      </c>
    </row>
    <row r="578" s="137" customFormat="1" ht="42" customHeight="1" spans="1:11">
      <c r="A578" s="160">
        <v>575</v>
      </c>
      <c r="B578" s="147" t="s">
        <v>1134</v>
      </c>
      <c r="C578" s="147" t="s">
        <v>1135</v>
      </c>
      <c r="D578" s="161" t="s">
        <v>15</v>
      </c>
      <c r="E578" s="18">
        <v>0</v>
      </c>
      <c r="F578" s="18" t="s">
        <v>54</v>
      </c>
      <c r="G578" s="166">
        <f t="shared" si="46"/>
        <v>0</v>
      </c>
      <c r="H578" s="163">
        <v>5507</v>
      </c>
      <c r="I578" s="164" t="s">
        <v>55</v>
      </c>
      <c r="J578" s="157">
        <f t="shared" si="47"/>
        <v>826.05</v>
      </c>
      <c r="K578" s="154">
        <f t="shared" si="48"/>
        <v>826.05</v>
      </c>
    </row>
    <row r="579" s="137" customFormat="1" ht="42" customHeight="1" spans="1:11">
      <c r="A579" s="18">
        <v>576</v>
      </c>
      <c r="B579" s="147" t="s">
        <v>1136</v>
      </c>
      <c r="C579" s="147" t="s">
        <v>1137</v>
      </c>
      <c r="D579" s="161" t="s">
        <v>15</v>
      </c>
      <c r="E579" s="18">
        <v>0</v>
      </c>
      <c r="F579" s="18" t="s">
        <v>54</v>
      </c>
      <c r="G579" s="166">
        <f t="shared" si="46"/>
        <v>0</v>
      </c>
      <c r="H579" s="163">
        <v>28839.27</v>
      </c>
      <c r="I579" s="164" t="s">
        <v>55</v>
      </c>
      <c r="J579" s="156">
        <f>ROUND(H579*0.15,2)</f>
        <v>4325.89</v>
      </c>
      <c r="K579" s="154">
        <f t="shared" si="48"/>
        <v>4325.89</v>
      </c>
    </row>
    <row r="580" s="137" customFormat="1" ht="30" customHeight="1" spans="1:11">
      <c r="A580" s="168" t="s">
        <v>1138</v>
      </c>
      <c r="B580" s="169"/>
      <c r="C580" s="170"/>
      <c r="D580" s="21"/>
      <c r="E580" s="171"/>
      <c r="F580" s="172"/>
      <c r="G580" s="173">
        <f t="shared" ref="G580:H580" si="51">SUM(G4:G579)</f>
        <v>5010932.2</v>
      </c>
      <c r="H580" s="173"/>
      <c r="I580" s="172"/>
      <c r="J580" s="173">
        <f>SUM(J4:J579)</f>
        <v>1599240.55</v>
      </c>
      <c r="K580" s="173">
        <f>SUM(K4:K579)</f>
        <v>6610172.75</v>
      </c>
    </row>
    <row r="581" spans="1:11">
      <c r="A581" s="174"/>
      <c r="B581" s="175"/>
      <c r="C581" s="175"/>
      <c r="E581" s="176"/>
      <c r="F581" s="177"/>
      <c r="G581" s="177"/>
      <c r="H581" s="178"/>
      <c r="I581" s="177"/>
      <c r="J581" s="183"/>
      <c r="K581" s="184"/>
    </row>
    <row r="582" spans="1:11">
      <c r="A582" s="179"/>
      <c r="B582" s="180"/>
      <c r="C582" s="181"/>
      <c r="E582" s="177"/>
      <c r="F582" s="177"/>
      <c r="G582" s="177"/>
      <c r="H582" s="182"/>
      <c r="I582" s="177"/>
      <c r="J582" s="183"/>
      <c r="K582" s="184"/>
    </row>
    <row r="583" spans="5:11">
      <c r="E583" s="177"/>
      <c r="F583" s="177"/>
      <c r="G583" s="177"/>
      <c r="H583" s="182"/>
      <c r="I583" s="177"/>
      <c r="J583" s="183"/>
      <c r="K583" s="184"/>
    </row>
  </sheetData>
  <mergeCells count="9">
    <mergeCell ref="B1:K1"/>
    <mergeCell ref="E2:G2"/>
    <mergeCell ref="H2:J2"/>
    <mergeCell ref="A580:C580"/>
    <mergeCell ref="A2:A3"/>
    <mergeCell ref="B2:B3"/>
    <mergeCell ref="C2:C3"/>
    <mergeCell ref="D2:D3"/>
    <mergeCell ref="K2:K3"/>
  </mergeCells>
  <printOptions horizontalCentered="1"/>
  <pageMargins left="0.511805555555556" right="0.235416666666667" top="0.393055555555556" bottom="0.393055555555556" header="0" footer="0"/>
  <pageSetup paperSize="9" scale="77"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1564"/>
  <sheetViews>
    <sheetView zoomScale="90" zoomScaleNormal="90" topLeftCell="A1552" workbookViewId="0">
      <selection activeCell="M4" sqref="M4"/>
    </sheetView>
  </sheetViews>
  <sheetFormatPr defaultColWidth="9" defaultRowHeight="13.2"/>
  <cols>
    <col min="1" max="1" width="5.62962962962963" style="101" customWidth="1"/>
    <col min="2" max="2" width="7.12962962962963" style="101" customWidth="1"/>
    <col min="3" max="3" width="33" style="101" customWidth="1"/>
    <col min="4" max="4" width="6.12962962962963" style="101" customWidth="1"/>
    <col min="5" max="5" width="10" style="55" customWidth="1"/>
    <col min="6" max="6" width="8.25" style="101" customWidth="1"/>
    <col min="7" max="7" width="12.5" style="101" customWidth="1"/>
    <col min="8" max="8" width="13" style="101" customWidth="1"/>
    <col min="9" max="9" width="9" style="101"/>
    <col min="10" max="10" width="12.1296296296296" style="101" customWidth="1"/>
    <col min="11" max="11" width="12.8796296296296" style="101" customWidth="1"/>
    <col min="12" max="16369" width="9" style="101"/>
    <col min="16370" max="16384" width="9" style="51"/>
  </cols>
  <sheetData>
    <row r="1" s="101" customFormat="1" ht="26.25" customHeight="1" spans="1:11">
      <c r="A1" s="106" t="s">
        <v>1139</v>
      </c>
      <c r="B1" s="106"/>
      <c r="C1" s="106"/>
      <c r="D1" s="106"/>
      <c r="E1" s="106"/>
      <c r="F1" s="106"/>
      <c r="G1" s="106"/>
      <c r="H1" s="106"/>
      <c r="I1" s="106"/>
      <c r="J1" s="106"/>
      <c r="K1" s="106"/>
    </row>
    <row r="2" s="51" customFormat="1" ht="32" customHeight="1" spans="1:11">
      <c r="A2" s="73" t="s">
        <v>1</v>
      </c>
      <c r="B2" s="74" t="s">
        <v>1140</v>
      </c>
      <c r="C2" s="74" t="s">
        <v>3</v>
      </c>
      <c r="D2" s="74" t="s">
        <v>4</v>
      </c>
      <c r="E2" s="75" t="s">
        <v>5</v>
      </c>
      <c r="F2" s="6"/>
      <c r="G2" s="6"/>
      <c r="H2" s="75" t="s">
        <v>6</v>
      </c>
      <c r="I2" s="6"/>
      <c r="J2" s="6"/>
      <c r="K2" s="84" t="s">
        <v>7</v>
      </c>
    </row>
    <row r="3" s="51" customFormat="1" ht="33.75" customHeight="1" spans="1:11">
      <c r="A3" s="7"/>
      <c r="B3" s="107"/>
      <c r="C3" s="59"/>
      <c r="D3" s="59"/>
      <c r="E3" s="76" t="s">
        <v>8</v>
      </c>
      <c r="F3" s="77" t="s">
        <v>9</v>
      </c>
      <c r="G3" s="77" t="s">
        <v>10</v>
      </c>
      <c r="H3" s="77" t="s">
        <v>11</v>
      </c>
      <c r="I3" s="77" t="s">
        <v>12</v>
      </c>
      <c r="J3" s="77" t="s">
        <v>10</v>
      </c>
      <c r="K3" s="25"/>
    </row>
    <row r="4" s="101" customFormat="1" ht="25.2" spans="1:11">
      <c r="A4" s="108">
        <v>1</v>
      </c>
      <c r="B4" s="109" t="s">
        <v>1141</v>
      </c>
      <c r="C4" s="110" t="s">
        <v>1142</v>
      </c>
      <c r="D4" s="111" t="s">
        <v>15</v>
      </c>
      <c r="E4" s="61">
        <v>0.00812</v>
      </c>
      <c r="F4" s="61" t="s">
        <v>54</v>
      </c>
      <c r="G4" s="112">
        <f t="shared" ref="G4:G15" si="0">E4*1000000</f>
        <v>8120</v>
      </c>
      <c r="H4" s="61">
        <v>0</v>
      </c>
      <c r="I4" s="61" t="s">
        <v>1143</v>
      </c>
      <c r="J4" s="113">
        <f t="shared" ref="J4:J67" si="1">H4*0.15</f>
        <v>0</v>
      </c>
      <c r="K4" s="112">
        <f t="shared" ref="K4:K67" si="2">G4+J4</f>
        <v>8120</v>
      </c>
    </row>
    <row r="5" s="101" customFormat="1" ht="25.2" spans="1:11">
      <c r="A5" s="108">
        <v>2</v>
      </c>
      <c r="B5" s="109" t="s">
        <v>1144</v>
      </c>
      <c r="C5" s="110" t="s">
        <v>1142</v>
      </c>
      <c r="D5" s="111" t="s">
        <v>15</v>
      </c>
      <c r="E5" s="61">
        <v>0</v>
      </c>
      <c r="F5" s="61" t="s">
        <v>54</v>
      </c>
      <c r="G5" s="113">
        <f t="shared" si="0"/>
        <v>0</v>
      </c>
      <c r="H5" s="61">
        <v>6537</v>
      </c>
      <c r="I5" s="61" t="s">
        <v>1143</v>
      </c>
      <c r="J5" s="112">
        <f t="shared" si="1"/>
        <v>980.55</v>
      </c>
      <c r="K5" s="112">
        <f t="shared" si="2"/>
        <v>980.55</v>
      </c>
    </row>
    <row r="6" s="101" customFormat="1" ht="25.2" spans="1:11">
      <c r="A6" s="108">
        <v>3</v>
      </c>
      <c r="B6" s="114" t="s">
        <v>1145</v>
      </c>
      <c r="C6" s="110" t="s">
        <v>1146</v>
      </c>
      <c r="D6" s="111" t="s">
        <v>15</v>
      </c>
      <c r="E6" s="61">
        <v>0.01372</v>
      </c>
      <c r="F6" s="61" t="s">
        <v>54</v>
      </c>
      <c r="G6" s="112">
        <f t="shared" si="0"/>
        <v>13720</v>
      </c>
      <c r="H6" s="61">
        <v>13453</v>
      </c>
      <c r="I6" s="61" t="s">
        <v>1143</v>
      </c>
      <c r="J6" s="112">
        <f t="shared" si="1"/>
        <v>2017.95</v>
      </c>
      <c r="K6" s="112">
        <f t="shared" si="2"/>
        <v>15737.95</v>
      </c>
    </row>
    <row r="7" s="101" customFormat="1" ht="37.2" spans="1:11">
      <c r="A7" s="108">
        <v>4</v>
      </c>
      <c r="B7" s="115" t="s">
        <v>1147</v>
      </c>
      <c r="C7" s="110" t="s">
        <v>1148</v>
      </c>
      <c r="D7" s="111" t="s">
        <v>15</v>
      </c>
      <c r="E7" s="61">
        <v>0.00952</v>
      </c>
      <c r="F7" s="61" t="s">
        <v>54</v>
      </c>
      <c r="G7" s="112">
        <f t="shared" si="0"/>
        <v>9520</v>
      </c>
      <c r="H7" s="61">
        <v>7887</v>
      </c>
      <c r="I7" s="61" t="s">
        <v>1143</v>
      </c>
      <c r="J7" s="112">
        <f t="shared" si="1"/>
        <v>1183.05</v>
      </c>
      <c r="K7" s="112">
        <f t="shared" si="2"/>
        <v>10703.05</v>
      </c>
    </row>
    <row r="8" s="101" customFormat="1" ht="37.2" spans="1:11">
      <c r="A8" s="108">
        <v>5</v>
      </c>
      <c r="B8" s="116" t="s">
        <v>1149</v>
      </c>
      <c r="C8" s="117" t="s">
        <v>1150</v>
      </c>
      <c r="D8" s="111" t="s">
        <v>15</v>
      </c>
      <c r="E8" s="61">
        <v>0.00672</v>
      </c>
      <c r="F8" s="61" t="s">
        <v>54</v>
      </c>
      <c r="G8" s="112">
        <f t="shared" si="0"/>
        <v>6720</v>
      </c>
      <c r="H8" s="61">
        <v>0</v>
      </c>
      <c r="I8" s="61" t="s">
        <v>1143</v>
      </c>
      <c r="J8" s="113">
        <f t="shared" si="1"/>
        <v>0</v>
      </c>
      <c r="K8" s="112">
        <f t="shared" si="2"/>
        <v>6720</v>
      </c>
    </row>
    <row r="9" s="101" customFormat="1" ht="37.2" spans="1:11">
      <c r="A9" s="108">
        <v>6</v>
      </c>
      <c r="B9" s="115" t="s">
        <v>1151</v>
      </c>
      <c r="C9" s="117" t="s">
        <v>1150</v>
      </c>
      <c r="D9" s="111" t="s">
        <v>15</v>
      </c>
      <c r="E9" s="61">
        <v>0</v>
      </c>
      <c r="F9" s="61" t="s">
        <v>54</v>
      </c>
      <c r="G9" s="113">
        <f t="shared" si="0"/>
        <v>0</v>
      </c>
      <c r="H9" s="61">
        <v>4459</v>
      </c>
      <c r="I9" s="61" t="s">
        <v>1143</v>
      </c>
      <c r="J9" s="112">
        <f t="shared" si="1"/>
        <v>668.85</v>
      </c>
      <c r="K9" s="112">
        <f t="shared" si="2"/>
        <v>668.85</v>
      </c>
    </row>
    <row r="10" s="101" customFormat="1" ht="37.2" spans="1:11">
      <c r="A10" s="108">
        <v>7</v>
      </c>
      <c r="B10" s="76" t="s">
        <v>1152</v>
      </c>
      <c r="C10" s="118" t="s">
        <v>1153</v>
      </c>
      <c r="D10" s="111" t="s">
        <v>15</v>
      </c>
      <c r="E10" s="61">
        <v>0.018525</v>
      </c>
      <c r="F10" s="61" t="s">
        <v>54</v>
      </c>
      <c r="G10" s="112">
        <f t="shared" si="0"/>
        <v>18525</v>
      </c>
      <c r="H10" s="61">
        <v>7766</v>
      </c>
      <c r="I10" s="61" t="s">
        <v>1143</v>
      </c>
      <c r="J10" s="112">
        <f t="shared" si="1"/>
        <v>1164.9</v>
      </c>
      <c r="K10" s="112">
        <f t="shared" si="2"/>
        <v>19689.9</v>
      </c>
    </row>
    <row r="11" s="101" customFormat="1" ht="37.2" spans="1:11">
      <c r="A11" s="108">
        <v>8</v>
      </c>
      <c r="B11" s="76" t="s">
        <v>1154</v>
      </c>
      <c r="C11" s="119" t="s">
        <v>1155</v>
      </c>
      <c r="D11" s="111" t="s">
        <v>15</v>
      </c>
      <c r="E11" s="61">
        <v>0.014535</v>
      </c>
      <c r="F11" s="61" t="s">
        <v>54</v>
      </c>
      <c r="G11" s="112">
        <f t="shared" si="0"/>
        <v>14535</v>
      </c>
      <c r="H11" s="61">
        <v>0</v>
      </c>
      <c r="I11" s="61" t="s">
        <v>1143</v>
      </c>
      <c r="J11" s="113">
        <f t="shared" si="1"/>
        <v>0</v>
      </c>
      <c r="K11" s="112">
        <f t="shared" si="2"/>
        <v>14535</v>
      </c>
    </row>
    <row r="12" s="101" customFormat="1" ht="37.2" spans="1:11">
      <c r="A12" s="108">
        <v>9</v>
      </c>
      <c r="B12" s="76" t="s">
        <v>1156</v>
      </c>
      <c r="C12" s="119" t="s">
        <v>1157</v>
      </c>
      <c r="D12" s="111" t="s">
        <v>15</v>
      </c>
      <c r="E12" s="61">
        <v>0.01425</v>
      </c>
      <c r="F12" s="61" t="s">
        <v>54</v>
      </c>
      <c r="G12" s="112">
        <f t="shared" si="0"/>
        <v>14250</v>
      </c>
      <c r="H12" s="61">
        <v>0</v>
      </c>
      <c r="I12" s="61" t="s">
        <v>1143</v>
      </c>
      <c r="J12" s="113">
        <f t="shared" si="1"/>
        <v>0</v>
      </c>
      <c r="K12" s="112">
        <f t="shared" si="2"/>
        <v>14250</v>
      </c>
    </row>
    <row r="13" s="101" customFormat="1" ht="37.2" spans="1:11">
      <c r="A13" s="108">
        <v>10</v>
      </c>
      <c r="B13" s="76" t="s">
        <v>1158</v>
      </c>
      <c r="C13" s="119" t="s">
        <v>1159</v>
      </c>
      <c r="D13" s="111" t="s">
        <v>15</v>
      </c>
      <c r="E13" s="61">
        <v>0.0171</v>
      </c>
      <c r="F13" s="61" t="s">
        <v>54</v>
      </c>
      <c r="G13" s="112">
        <f t="shared" si="0"/>
        <v>17100</v>
      </c>
      <c r="H13" s="61">
        <v>0</v>
      </c>
      <c r="I13" s="61" t="s">
        <v>1143</v>
      </c>
      <c r="J13" s="113">
        <f t="shared" si="1"/>
        <v>0</v>
      </c>
      <c r="K13" s="112">
        <f t="shared" si="2"/>
        <v>17100</v>
      </c>
    </row>
    <row r="14" s="101" customFormat="1" ht="37.2" spans="1:11">
      <c r="A14" s="108">
        <v>11</v>
      </c>
      <c r="B14" s="114" t="s">
        <v>1160</v>
      </c>
      <c r="C14" s="110" t="s">
        <v>1161</v>
      </c>
      <c r="D14" s="111" t="s">
        <v>15</v>
      </c>
      <c r="E14" s="61">
        <v>0.01904</v>
      </c>
      <c r="F14" s="61" t="s">
        <v>54</v>
      </c>
      <c r="G14" s="112">
        <f t="shared" si="0"/>
        <v>19040</v>
      </c>
      <c r="H14" s="61">
        <v>15104</v>
      </c>
      <c r="I14" s="61" t="s">
        <v>1143</v>
      </c>
      <c r="J14" s="112">
        <f t="shared" si="1"/>
        <v>2265.6</v>
      </c>
      <c r="K14" s="112">
        <f t="shared" si="2"/>
        <v>21305.6</v>
      </c>
    </row>
    <row r="15" s="101" customFormat="1" ht="26.4" spans="1:11">
      <c r="A15" s="108">
        <v>12</v>
      </c>
      <c r="B15" s="76" t="s">
        <v>1162</v>
      </c>
      <c r="C15" s="119" t="s">
        <v>1163</v>
      </c>
      <c r="D15" s="111" t="s">
        <v>15</v>
      </c>
      <c r="E15" s="61">
        <v>0.0114</v>
      </c>
      <c r="F15" s="61" t="s">
        <v>54</v>
      </c>
      <c r="G15" s="112">
        <f t="shared" si="0"/>
        <v>11400</v>
      </c>
      <c r="H15" s="61">
        <v>413</v>
      </c>
      <c r="I15" s="61" t="s">
        <v>1143</v>
      </c>
      <c r="J15" s="112">
        <f t="shared" si="1"/>
        <v>61.95</v>
      </c>
      <c r="K15" s="112">
        <f t="shared" si="2"/>
        <v>11461.95</v>
      </c>
    </row>
    <row r="16" s="101" customFormat="1" ht="37.2" spans="1:11">
      <c r="A16" s="108">
        <v>13</v>
      </c>
      <c r="B16" s="115" t="s">
        <v>1164</v>
      </c>
      <c r="C16" s="110" t="s">
        <v>1165</v>
      </c>
      <c r="D16" s="111" t="s">
        <v>15</v>
      </c>
      <c r="E16" s="61">
        <v>0.02128</v>
      </c>
      <c r="F16" s="61" t="s">
        <v>54</v>
      </c>
      <c r="G16" s="112">
        <f>IF(E16*1000000&gt;20000,20000,E16*1000000)</f>
        <v>20000</v>
      </c>
      <c r="H16" s="61">
        <v>1108</v>
      </c>
      <c r="I16" s="61" t="s">
        <v>1143</v>
      </c>
      <c r="J16" s="112">
        <f t="shared" si="1"/>
        <v>166.2</v>
      </c>
      <c r="K16" s="112">
        <f t="shared" si="2"/>
        <v>20166.2</v>
      </c>
    </row>
    <row r="17" s="101" customFormat="1" ht="37.2" spans="1:11">
      <c r="A17" s="108">
        <v>14</v>
      </c>
      <c r="B17" s="115" t="s">
        <v>1166</v>
      </c>
      <c r="C17" s="117" t="s">
        <v>1167</v>
      </c>
      <c r="D17" s="111" t="s">
        <v>15</v>
      </c>
      <c r="E17" s="61">
        <v>0.0154</v>
      </c>
      <c r="F17" s="61" t="s">
        <v>54</v>
      </c>
      <c r="G17" s="112">
        <f t="shared" ref="G17:G58" si="3">E17*1000000</f>
        <v>15400</v>
      </c>
      <c r="H17" s="61">
        <v>5111</v>
      </c>
      <c r="I17" s="61" t="s">
        <v>1143</v>
      </c>
      <c r="J17" s="112">
        <f t="shared" si="1"/>
        <v>766.65</v>
      </c>
      <c r="K17" s="112">
        <f t="shared" si="2"/>
        <v>16166.65</v>
      </c>
    </row>
    <row r="18" s="101" customFormat="1" ht="37.2" spans="1:11">
      <c r="A18" s="108">
        <v>15</v>
      </c>
      <c r="B18" s="76" t="s">
        <v>1168</v>
      </c>
      <c r="C18" s="119" t="s">
        <v>1169</v>
      </c>
      <c r="D18" s="111" t="s">
        <v>15</v>
      </c>
      <c r="E18" s="61">
        <v>0.01736</v>
      </c>
      <c r="F18" s="61" t="s">
        <v>54</v>
      </c>
      <c r="G18" s="112">
        <f t="shared" si="3"/>
        <v>17360</v>
      </c>
      <c r="H18" s="61">
        <v>3897</v>
      </c>
      <c r="I18" s="61" t="s">
        <v>1143</v>
      </c>
      <c r="J18" s="112">
        <f t="shared" si="1"/>
        <v>584.55</v>
      </c>
      <c r="K18" s="112">
        <f t="shared" si="2"/>
        <v>17944.55</v>
      </c>
    </row>
    <row r="19" s="101" customFormat="1" ht="26.4" spans="1:11">
      <c r="A19" s="108">
        <v>16</v>
      </c>
      <c r="B19" s="115" t="s">
        <v>1170</v>
      </c>
      <c r="C19" s="117" t="s">
        <v>1171</v>
      </c>
      <c r="D19" s="111" t="s">
        <v>15</v>
      </c>
      <c r="E19" s="61">
        <v>0.01488</v>
      </c>
      <c r="F19" s="61" t="s">
        <v>54</v>
      </c>
      <c r="G19" s="112">
        <f t="shared" si="3"/>
        <v>14880</v>
      </c>
      <c r="H19" s="61">
        <v>7111</v>
      </c>
      <c r="I19" s="61" t="s">
        <v>1143</v>
      </c>
      <c r="J19" s="112">
        <f t="shared" si="1"/>
        <v>1066.65</v>
      </c>
      <c r="K19" s="112">
        <f t="shared" si="2"/>
        <v>15946.65</v>
      </c>
    </row>
    <row r="20" s="101" customFormat="1" ht="37.2" spans="1:11">
      <c r="A20" s="108">
        <v>17</v>
      </c>
      <c r="B20" s="115" t="s">
        <v>1170</v>
      </c>
      <c r="C20" s="117" t="s">
        <v>1172</v>
      </c>
      <c r="D20" s="111" t="s">
        <v>15</v>
      </c>
      <c r="E20" s="61">
        <v>0.00527</v>
      </c>
      <c r="F20" s="61" t="s">
        <v>54</v>
      </c>
      <c r="G20" s="112">
        <f t="shared" si="3"/>
        <v>5270</v>
      </c>
      <c r="H20" s="61">
        <v>2388</v>
      </c>
      <c r="I20" s="61" t="s">
        <v>1143</v>
      </c>
      <c r="J20" s="112">
        <f t="shared" si="1"/>
        <v>358.2</v>
      </c>
      <c r="K20" s="112">
        <f t="shared" si="2"/>
        <v>5628.2</v>
      </c>
    </row>
    <row r="21" s="101" customFormat="1" ht="37.2" spans="1:11">
      <c r="A21" s="108">
        <v>18</v>
      </c>
      <c r="B21" s="76" t="s">
        <v>1173</v>
      </c>
      <c r="C21" s="119" t="s">
        <v>1174</v>
      </c>
      <c r="D21" s="111" t="s">
        <v>15</v>
      </c>
      <c r="E21" s="61">
        <v>0.012285</v>
      </c>
      <c r="F21" s="61" t="s">
        <v>54</v>
      </c>
      <c r="G21" s="112">
        <f t="shared" si="3"/>
        <v>12285</v>
      </c>
      <c r="H21" s="61">
        <v>1319</v>
      </c>
      <c r="I21" s="61" t="s">
        <v>1143</v>
      </c>
      <c r="J21" s="112">
        <f t="shared" si="1"/>
        <v>197.85</v>
      </c>
      <c r="K21" s="112">
        <f t="shared" si="2"/>
        <v>12482.85</v>
      </c>
    </row>
    <row r="22" s="101" customFormat="1" ht="25.2" spans="1:11">
      <c r="A22" s="108">
        <v>19</v>
      </c>
      <c r="B22" s="76" t="s">
        <v>1175</v>
      </c>
      <c r="C22" s="119" t="s">
        <v>1176</v>
      </c>
      <c r="D22" s="111" t="s">
        <v>15</v>
      </c>
      <c r="E22" s="61">
        <v>0.01134</v>
      </c>
      <c r="F22" s="61" t="s">
        <v>54</v>
      </c>
      <c r="G22" s="112">
        <f t="shared" si="3"/>
        <v>11340</v>
      </c>
      <c r="H22" s="61">
        <v>1539</v>
      </c>
      <c r="I22" s="61" t="s">
        <v>1143</v>
      </c>
      <c r="J22" s="112">
        <f t="shared" si="1"/>
        <v>230.85</v>
      </c>
      <c r="K22" s="112">
        <f t="shared" si="2"/>
        <v>11570.85</v>
      </c>
    </row>
    <row r="23" s="101" customFormat="1" ht="25.2" spans="1:11">
      <c r="A23" s="108">
        <v>20</v>
      </c>
      <c r="B23" s="76" t="s">
        <v>1177</v>
      </c>
      <c r="C23" s="118" t="s">
        <v>1178</v>
      </c>
      <c r="D23" s="111" t="s">
        <v>15</v>
      </c>
      <c r="E23" s="61">
        <v>0.00756</v>
      </c>
      <c r="F23" s="61" t="s">
        <v>54</v>
      </c>
      <c r="G23" s="112">
        <f t="shared" si="3"/>
        <v>7560</v>
      </c>
      <c r="H23" s="61">
        <v>2073</v>
      </c>
      <c r="I23" s="61" t="s">
        <v>1143</v>
      </c>
      <c r="J23" s="112">
        <f t="shared" si="1"/>
        <v>310.95</v>
      </c>
      <c r="K23" s="112">
        <f t="shared" si="2"/>
        <v>7870.95</v>
      </c>
    </row>
    <row r="24" s="101" customFormat="1" ht="37.2" spans="1:11">
      <c r="A24" s="108">
        <v>21</v>
      </c>
      <c r="B24" s="76" t="s">
        <v>1179</v>
      </c>
      <c r="C24" s="118" t="s">
        <v>1180</v>
      </c>
      <c r="D24" s="111" t="s">
        <v>15</v>
      </c>
      <c r="E24" s="61">
        <v>0.0056</v>
      </c>
      <c r="F24" s="61" t="s">
        <v>54</v>
      </c>
      <c r="G24" s="112">
        <f t="shared" si="3"/>
        <v>5600</v>
      </c>
      <c r="H24" s="61">
        <v>4576</v>
      </c>
      <c r="I24" s="61" t="s">
        <v>1143</v>
      </c>
      <c r="J24" s="112">
        <f t="shared" si="1"/>
        <v>686.4</v>
      </c>
      <c r="K24" s="112">
        <f t="shared" si="2"/>
        <v>6286.4</v>
      </c>
    </row>
    <row r="25" s="101" customFormat="1" ht="37.2" spans="1:11">
      <c r="A25" s="108">
        <v>22</v>
      </c>
      <c r="B25" s="76" t="s">
        <v>1181</v>
      </c>
      <c r="C25" s="118" t="s">
        <v>1182</v>
      </c>
      <c r="D25" s="111" t="s">
        <v>15</v>
      </c>
      <c r="E25" s="61">
        <v>0.00945</v>
      </c>
      <c r="F25" s="61" t="s">
        <v>54</v>
      </c>
      <c r="G25" s="112">
        <f t="shared" si="3"/>
        <v>9450</v>
      </c>
      <c r="H25" s="61">
        <v>0</v>
      </c>
      <c r="I25" s="61" t="s">
        <v>1143</v>
      </c>
      <c r="J25" s="113">
        <f t="shared" si="1"/>
        <v>0</v>
      </c>
      <c r="K25" s="112">
        <f t="shared" si="2"/>
        <v>9450</v>
      </c>
    </row>
    <row r="26" s="101" customFormat="1" ht="25.2" spans="1:11">
      <c r="A26" s="108">
        <v>23</v>
      </c>
      <c r="B26" s="76" t="s">
        <v>1183</v>
      </c>
      <c r="C26" s="118" t="s">
        <v>1184</v>
      </c>
      <c r="D26" s="111" t="s">
        <v>15</v>
      </c>
      <c r="E26" s="61">
        <v>0.00636</v>
      </c>
      <c r="F26" s="61" t="s">
        <v>54</v>
      </c>
      <c r="G26" s="112">
        <f t="shared" si="3"/>
        <v>6360</v>
      </c>
      <c r="H26" s="61">
        <v>1474</v>
      </c>
      <c r="I26" s="61" t="s">
        <v>1143</v>
      </c>
      <c r="J26" s="112">
        <f t="shared" si="1"/>
        <v>221.1</v>
      </c>
      <c r="K26" s="112">
        <f t="shared" si="2"/>
        <v>6581.1</v>
      </c>
    </row>
    <row r="27" s="101" customFormat="1" ht="37.2" spans="1:11">
      <c r="A27" s="108">
        <v>24</v>
      </c>
      <c r="B27" s="115" t="s">
        <v>1185</v>
      </c>
      <c r="C27" s="117" t="s">
        <v>1186</v>
      </c>
      <c r="D27" s="111" t="s">
        <v>15</v>
      </c>
      <c r="E27" s="61">
        <v>0.0053</v>
      </c>
      <c r="F27" s="61" t="s">
        <v>54</v>
      </c>
      <c r="G27" s="112">
        <f t="shared" si="3"/>
        <v>5300</v>
      </c>
      <c r="H27" s="61">
        <v>2531</v>
      </c>
      <c r="I27" s="61" t="s">
        <v>1143</v>
      </c>
      <c r="J27" s="112">
        <f t="shared" si="1"/>
        <v>379.65</v>
      </c>
      <c r="K27" s="112">
        <f t="shared" si="2"/>
        <v>5679.65</v>
      </c>
    </row>
    <row r="28" s="101" customFormat="1" ht="37.2" spans="1:11">
      <c r="A28" s="108">
        <v>25</v>
      </c>
      <c r="B28" s="76" t="s">
        <v>1187</v>
      </c>
      <c r="C28" s="119" t="s">
        <v>1188</v>
      </c>
      <c r="D28" s="111" t="s">
        <v>15</v>
      </c>
      <c r="E28" s="61">
        <v>0.0168</v>
      </c>
      <c r="F28" s="61" t="s">
        <v>54</v>
      </c>
      <c r="G28" s="112">
        <f t="shared" si="3"/>
        <v>16800</v>
      </c>
      <c r="H28" s="61">
        <v>0</v>
      </c>
      <c r="I28" s="61" t="s">
        <v>1143</v>
      </c>
      <c r="J28" s="113">
        <f t="shared" si="1"/>
        <v>0</v>
      </c>
      <c r="K28" s="112">
        <f t="shared" si="2"/>
        <v>16800</v>
      </c>
    </row>
    <row r="29" s="101" customFormat="1" ht="25.2" spans="1:11">
      <c r="A29" s="108">
        <v>26</v>
      </c>
      <c r="B29" s="76" t="s">
        <v>1189</v>
      </c>
      <c r="C29" s="119" t="s">
        <v>1190</v>
      </c>
      <c r="D29" s="111" t="s">
        <v>15</v>
      </c>
      <c r="E29" s="61">
        <v>0.0144</v>
      </c>
      <c r="F29" s="61" t="s">
        <v>54</v>
      </c>
      <c r="G29" s="112">
        <f t="shared" si="3"/>
        <v>14400</v>
      </c>
      <c r="H29" s="61">
        <v>2629</v>
      </c>
      <c r="I29" s="61" t="s">
        <v>1143</v>
      </c>
      <c r="J29" s="112">
        <f t="shared" si="1"/>
        <v>394.35</v>
      </c>
      <c r="K29" s="112">
        <f t="shared" si="2"/>
        <v>14794.35</v>
      </c>
    </row>
    <row r="30" s="101" customFormat="1" ht="25.2" spans="1:11">
      <c r="A30" s="108">
        <v>27</v>
      </c>
      <c r="B30" s="76" t="s">
        <v>1191</v>
      </c>
      <c r="C30" s="119" t="s">
        <v>1192</v>
      </c>
      <c r="D30" s="111" t="s">
        <v>15</v>
      </c>
      <c r="E30" s="61">
        <v>0.0156</v>
      </c>
      <c r="F30" s="61" t="s">
        <v>54</v>
      </c>
      <c r="G30" s="112">
        <f t="shared" si="3"/>
        <v>15600</v>
      </c>
      <c r="H30" s="61">
        <v>5859</v>
      </c>
      <c r="I30" s="61" t="s">
        <v>1143</v>
      </c>
      <c r="J30" s="112">
        <f t="shared" si="1"/>
        <v>878.85</v>
      </c>
      <c r="K30" s="112">
        <f t="shared" si="2"/>
        <v>16478.85</v>
      </c>
    </row>
    <row r="31" s="101" customFormat="1" ht="25.2" spans="1:11">
      <c r="A31" s="108">
        <v>28</v>
      </c>
      <c r="B31" s="115" t="s">
        <v>1193</v>
      </c>
      <c r="C31" s="117" t="s">
        <v>1194</v>
      </c>
      <c r="D31" s="111" t="s">
        <v>15</v>
      </c>
      <c r="E31" s="61">
        <v>0</v>
      </c>
      <c r="F31" s="61" t="s">
        <v>54</v>
      </c>
      <c r="G31" s="113">
        <f t="shared" si="3"/>
        <v>0</v>
      </c>
      <c r="H31" s="61">
        <v>8082</v>
      </c>
      <c r="I31" s="61" t="s">
        <v>1143</v>
      </c>
      <c r="J31" s="112">
        <f t="shared" si="1"/>
        <v>1212.3</v>
      </c>
      <c r="K31" s="112">
        <f t="shared" si="2"/>
        <v>1212.3</v>
      </c>
    </row>
    <row r="32" s="101" customFormat="1" ht="25.2" spans="1:11">
      <c r="A32" s="108">
        <v>29</v>
      </c>
      <c r="B32" s="116" t="s">
        <v>1195</v>
      </c>
      <c r="C32" s="117" t="s">
        <v>1194</v>
      </c>
      <c r="D32" s="111" t="s">
        <v>15</v>
      </c>
      <c r="E32" s="61">
        <v>0.0122</v>
      </c>
      <c r="F32" s="61" t="s">
        <v>54</v>
      </c>
      <c r="G32" s="112">
        <f t="shared" si="3"/>
        <v>12200</v>
      </c>
      <c r="H32" s="61">
        <v>0</v>
      </c>
      <c r="I32" s="61" t="s">
        <v>1143</v>
      </c>
      <c r="J32" s="113">
        <f t="shared" si="1"/>
        <v>0</v>
      </c>
      <c r="K32" s="112">
        <f t="shared" si="2"/>
        <v>12200</v>
      </c>
    </row>
    <row r="33" s="101" customFormat="1" ht="25.2" spans="1:11">
      <c r="A33" s="108">
        <v>30</v>
      </c>
      <c r="B33" s="116" t="s">
        <v>1196</v>
      </c>
      <c r="C33" s="110" t="s">
        <v>1197</v>
      </c>
      <c r="D33" s="111" t="s">
        <v>15</v>
      </c>
      <c r="E33" s="61">
        <v>0.018</v>
      </c>
      <c r="F33" s="61" t="s">
        <v>54</v>
      </c>
      <c r="G33" s="112">
        <f t="shared" si="3"/>
        <v>18000</v>
      </c>
      <c r="H33" s="61">
        <v>2438</v>
      </c>
      <c r="I33" s="61" t="s">
        <v>1143</v>
      </c>
      <c r="J33" s="112">
        <f t="shared" si="1"/>
        <v>365.7</v>
      </c>
      <c r="K33" s="112">
        <f t="shared" si="2"/>
        <v>18365.7</v>
      </c>
    </row>
    <row r="34" s="101" customFormat="1" ht="37.2" spans="1:11">
      <c r="A34" s="108">
        <v>31</v>
      </c>
      <c r="B34" s="115" t="s">
        <v>1198</v>
      </c>
      <c r="C34" s="110" t="s">
        <v>1199</v>
      </c>
      <c r="D34" s="111" t="s">
        <v>15</v>
      </c>
      <c r="E34" s="61">
        <v>0</v>
      </c>
      <c r="F34" s="61" t="s">
        <v>54</v>
      </c>
      <c r="G34" s="113">
        <f t="shared" si="3"/>
        <v>0</v>
      </c>
      <c r="H34" s="61">
        <v>1626</v>
      </c>
      <c r="I34" s="61" t="s">
        <v>1143</v>
      </c>
      <c r="J34" s="112">
        <f t="shared" si="1"/>
        <v>243.9</v>
      </c>
      <c r="K34" s="112">
        <f t="shared" si="2"/>
        <v>243.9</v>
      </c>
    </row>
    <row r="35" s="101" customFormat="1" ht="37.2" spans="1:11">
      <c r="A35" s="108">
        <v>32</v>
      </c>
      <c r="B35" s="115" t="s">
        <v>1200</v>
      </c>
      <c r="C35" s="110" t="s">
        <v>1199</v>
      </c>
      <c r="D35" s="111" t="s">
        <v>15</v>
      </c>
      <c r="E35" s="61">
        <v>0.00986</v>
      </c>
      <c r="F35" s="61" t="s">
        <v>54</v>
      </c>
      <c r="G35" s="112">
        <f t="shared" si="3"/>
        <v>9860</v>
      </c>
      <c r="H35" s="61">
        <v>0</v>
      </c>
      <c r="I35" s="61" t="s">
        <v>1143</v>
      </c>
      <c r="J35" s="113">
        <f t="shared" si="1"/>
        <v>0</v>
      </c>
      <c r="K35" s="112">
        <f t="shared" si="2"/>
        <v>9860</v>
      </c>
    </row>
    <row r="36" s="101" customFormat="1" ht="37.2" spans="1:11">
      <c r="A36" s="108">
        <v>33</v>
      </c>
      <c r="B36" s="115" t="s">
        <v>1201</v>
      </c>
      <c r="C36" s="117" t="s">
        <v>1202</v>
      </c>
      <c r="D36" s="111" t="s">
        <v>15</v>
      </c>
      <c r="E36" s="61">
        <v>0.01232</v>
      </c>
      <c r="F36" s="61" t="s">
        <v>54</v>
      </c>
      <c r="G36" s="112">
        <f t="shared" si="3"/>
        <v>12320</v>
      </c>
      <c r="H36" s="61">
        <v>7166</v>
      </c>
      <c r="I36" s="61" t="s">
        <v>1143</v>
      </c>
      <c r="J36" s="112">
        <f t="shared" si="1"/>
        <v>1074.9</v>
      </c>
      <c r="K36" s="112">
        <f t="shared" si="2"/>
        <v>13394.9</v>
      </c>
    </row>
    <row r="37" s="101" customFormat="1" ht="37.2" spans="1:11">
      <c r="A37" s="108">
        <v>34</v>
      </c>
      <c r="B37" s="111" t="s">
        <v>1203</v>
      </c>
      <c r="C37" s="119" t="s">
        <v>1204</v>
      </c>
      <c r="D37" s="111" t="s">
        <v>15</v>
      </c>
      <c r="E37" s="61">
        <v>0.0058</v>
      </c>
      <c r="F37" s="61" t="s">
        <v>54</v>
      </c>
      <c r="G37" s="112">
        <f t="shared" si="3"/>
        <v>5800</v>
      </c>
      <c r="H37" s="61">
        <v>644</v>
      </c>
      <c r="I37" s="61" t="s">
        <v>1143</v>
      </c>
      <c r="J37" s="112">
        <f t="shared" si="1"/>
        <v>96.6</v>
      </c>
      <c r="K37" s="112">
        <f t="shared" si="2"/>
        <v>5896.6</v>
      </c>
    </row>
    <row r="38" s="101" customFormat="1" ht="37.2" spans="1:11">
      <c r="A38" s="108">
        <v>35</v>
      </c>
      <c r="B38" s="76" t="s">
        <v>1205</v>
      </c>
      <c r="C38" s="119" t="s">
        <v>1206</v>
      </c>
      <c r="D38" s="111" t="s">
        <v>15</v>
      </c>
      <c r="E38" s="61">
        <v>0.00928</v>
      </c>
      <c r="F38" s="61" t="s">
        <v>54</v>
      </c>
      <c r="G38" s="112">
        <f t="shared" si="3"/>
        <v>9280</v>
      </c>
      <c r="H38" s="61">
        <v>717</v>
      </c>
      <c r="I38" s="61" t="s">
        <v>1143</v>
      </c>
      <c r="J38" s="112">
        <f t="shared" si="1"/>
        <v>107.55</v>
      </c>
      <c r="K38" s="112">
        <f t="shared" si="2"/>
        <v>9387.55</v>
      </c>
    </row>
    <row r="39" s="101" customFormat="1" ht="37.2" spans="1:11">
      <c r="A39" s="108">
        <v>36</v>
      </c>
      <c r="B39" s="76" t="s">
        <v>1207</v>
      </c>
      <c r="C39" s="119" t="s">
        <v>1208</v>
      </c>
      <c r="D39" s="111" t="s">
        <v>15</v>
      </c>
      <c r="E39" s="61">
        <v>0.01848</v>
      </c>
      <c r="F39" s="61" t="s">
        <v>54</v>
      </c>
      <c r="G39" s="112">
        <f t="shared" si="3"/>
        <v>18480</v>
      </c>
      <c r="H39" s="61">
        <v>2264</v>
      </c>
      <c r="I39" s="61" t="s">
        <v>1143</v>
      </c>
      <c r="J39" s="112">
        <f t="shared" si="1"/>
        <v>339.6</v>
      </c>
      <c r="K39" s="112">
        <f t="shared" si="2"/>
        <v>18819.6</v>
      </c>
    </row>
    <row r="40" s="101" customFormat="1" ht="37.2" spans="1:11">
      <c r="A40" s="108">
        <v>37</v>
      </c>
      <c r="B40" s="76" t="s">
        <v>1209</v>
      </c>
      <c r="C40" s="119" t="s">
        <v>1210</v>
      </c>
      <c r="D40" s="111" t="s">
        <v>15</v>
      </c>
      <c r="E40" s="61">
        <v>0.01512</v>
      </c>
      <c r="F40" s="61" t="s">
        <v>54</v>
      </c>
      <c r="G40" s="112">
        <f t="shared" si="3"/>
        <v>15120</v>
      </c>
      <c r="H40" s="61">
        <v>0</v>
      </c>
      <c r="I40" s="61" t="s">
        <v>1143</v>
      </c>
      <c r="J40" s="113">
        <f t="shared" si="1"/>
        <v>0</v>
      </c>
      <c r="K40" s="112">
        <f t="shared" si="2"/>
        <v>15120</v>
      </c>
    </row>
    <row r="41" s="101" customFormat="1" ht="37.2" spans="1:11">
      <c r="A41" s="108">
        <v>38</v>
      </c>
      <c r="B41" s="115" t="s">
        <v>1211</v>
      </c>
      <c r="C41" s="117" t="s">
        <v>1212</v>
      </c>
      <c r="D41" s="111" t="s">
        <v>15</v>
      </c>
      <c r="E41" s="61">
        <v>0.0066</v>
      </c>
      <c r="F41" s="61" t="s">
        <v>54</v>
      </c>
      <c r="G41" s="112">
        <f t="shared" si="3"/>
        <v>6600</v>
      </c>
      <c r="H41" s="61">
        <v>0</v>
      </c>
      <c r="I41" s="61" t="s">
        <v>1143</v>
      </c>
      <c r="J41" s="113">
        <f t="shared" si="1"/>
        <v>0</v>
      </c>
      <c r="K41" s="112">
        <f t="shared" si="2"/>
        <v>6600</v>
      </c>
    </row>
    <row r="42" s="101" customFormat="1" ht="37.2" spans="1:11">
      <c r="A42" s="108">
        <v>39</v>
      </c>
      <c r="B42" s="76" t="s">
        <v>1213</v>
      </c>
      <c r="C42" s="119" t="s">
        <v>1214</v>
      </c>
      <c r="D42" s="111" t="s">
        <v>15</v>
      </c>
      <c r="E42" s="61">
        <v>0.0132</v>
      </c>
      <c r="F42" s="61" t="s">
        <v>54</v>
      </c>
      <c r="G42" s="112">
        <f t="shared" si="3"/>
        <v>13200</v>
      </c>
      <c r="H42" s="61">
        <v>0</v>
      </c>
      <c r="I42" s="61" t="s">
        <v>1143</v>
      </c>
      <c r="J42" s="113">
        <f t="shared" si="1"/>
        <v>0</v>
      </c>
      <c r="K42" s="112">
        <f t="shared" si="2"/>
        <v>13200</v>
      </c>
    </row>
    <row r="43" s="101" customFormat="1" ht="37.2" spans="1:11">
      <c r="A43" s="108">
        <v>40</v>
      </c>
      <c r="B43" s="115" t="s">
        <v>1215</v>
      </c>
      <c r="C43" s="110" t="s">
        <v>1216</v>
      </c>
      <c r="D43" s="111" t="s">
        <v>15</v>
      </c>
      <c r="E43" s="61">
        <v>0.0171</v>
      </c>
      <c r="F43" s="61" t="s">
        <v>54</v>
      </c>
      <c r="G43" s="112">
        <f t="shared" si="3"/>
        <v>17100</v>
      </c>
      <c r="H43" s="61">
        <v>1434</v>
      </c>
      <c r="I43" s="61" t="s">
        <v>1143</v>
      </c>
      <c r="J43" s="112">
        <f t="shared" si="1"/>
        <v>215.1</v>
      </c>
      <c r="K43" s="112">
        <f t="shared" si="2"/>
        <v>17315.1</v>
      </c>
    </row>
    <row r="44" s="101" customFormat="1" ht="37.2" spans="1:11">
      <c r="A44" s="108">
        <v>41</v>
      </c>
      <c r="B44" s="115" t="s">
        <v>1217</v>
      </c>
      <c r="C44" s="117" t="s">
        <v>1218</v>
      </c>
      <c r="D44" s="111" t="s">
        <v>15</v>
      </c>
      <c r="E44" s="61">
        <v>0.01026</v>
      </c>
      <c r="F44" s="61" t="s">
        <v>54</v>
      </c>
      <c r="G44" s="112">
        <f t="shared" si="3"/>
        <v>10260</v>
      </c>
      <c r="H44" s="61">
        <v>5871</v>
      </c>
      <c r="I44" s="61" t="s">
        <v>1143</v>
      </c>
      <c r="J44" s="112">
        <f t="shared" si="1"/>
        <v>880.65</v>
      </c>
      <c r="K44" s="112">
        <f t="shared" si="2"/>
        <v>11140.65</v>
      </c>
    </row>
    <row r="45" s="101" customFormat="1" ht="37.2" spans="1:11">
      <c r="A45" s="108">
        <v>42</v>
      </c>
      <c r="B45" s="76" t="s">
        <v>1219</v>
      </c>
      <c r="C45" s="119" t="s">
        <v>1220</v>
      </c>
      <c r="D45" s="111" t="s">
        <v>15</v>
      </c>
      <c r="E45" s="61">
        <v>0.013475</v>
      </c>
      <c r="F45" s="61" t="s">
        <v>54</v>
      </c>
      <c r="G45" s="112">
        <f t="shared" si="3"/>
        <v>13475</v>
      </c>
      <c r="H45" s="61">
        <v>990</v>
      </c>
      <c r="I45" s="61" t="s">
        <v>1143</v>
      </c>
      <c r="J45" s="112">
        <f t="shared" si="1"/>
        <v>148.5</v>
      </c>
      <c r="K45" s="112">
        <f t="shared" si="2"/>
        <v>13623.5</v>
      </c>
    </row>
    <row r="46" s="101" customFormat="1" ht="37.2" spans="1:11">
      <c r="A46" s="108">
        <v>43</v>
      </c>
      <c r="B46" s="76" t="s">
        <v>1221</v>
      </c>
      <c r="C46" s="118" t="s">
        <v>1222</v>
      </c>
      <c r="D46" s="111" t="s">
        <v>15</v>
      </c>
      <c r="E46" s="61">
        <v>0.019525</v>
      </c>
      <c r="F46" s="61" t="s">
        <v>54</v>
      </c>
      <c r="G46" s="112">
        <f t="shared" si="3"/>
        <v>19525</v>
      </c>
      <c r="H46" s="61">
        <v>6136</v>
      </c>
      <c r="I46" s="61" t="s">
        <v>1143</v>
      </c>
      <c r="J46" s="112">
        <f t="shared" si="1"/>
        <v>920.4</v>
      </c>
      <c r="K46" s="112">
        <f t="shared" si="2"/>
        <v>20445.4</v>
      </c>
    </row>
    <row r="47" s="101" customFormat="1" ht="37.2" spans="1:11">
      <c r="A47" s="108">
        <v>44</v>
      </c>
      <c r="B47" s="76" t="s">
        <v>1223</v>
      </c>
      <c r="C47" s="119" t="s">
        <v>1224</v>
      </c>
      <c r="D47" s="111" t="s">
        <v>15</v>
      </c>
      <c r="E47" s="61">
        <v>0.019665</v>
      </c>
      <c r="F47" s="61" t="s">
        <v>54</v>
      </c>
      <c r="G47" s="112">
        <f t="shared" si="3"/>
        <v>19665</v>
      </c>
      <c r="H47" s="61">
        <v>0</v>
      </c>
      <c r="I47" s="61" t="s">
        <v>1143</v>
      </c>
      <c r="J47" s="113">
        <f t="shared" si="1"/>
        <v>0</v>
      </c>
      <c r="K47" s="112">
        <f t="shared" si="2"/>
        <v>19665</v>
      </c>
    </row>
    <row r="48" s="101" customFormat="1" ht="37.2" spans="1:11">
      <c r="A48" s="108">
        <v>45</v>
      </c>
      <c r="B48" s="115" t="s">
        <v>1225</v>
      </c>
      <c r="C48" s="110" t="s">
        <v>1226</v>
      </c>
      <c r="D48" s="111" t="s">
        <v>15</v>
      </c>
      <c r="E48" s="61">
        <v>0.00784</v>
      </c>
      <c r="F48" s="61" t="s">
        <v>54</v>
      </c>
      <c r="G48" s="112">
        <f t="shared" si="3"/>
        <v>7840</v>
      </c>
      <c r="H48" s="61">
        <v>6278</v>
      </c>
      <c r="I48" s="61" t="s">
        <v>1143</v>
      </c>
      <c r="J48" s="112">
        <f t="shared" si="1"/>
        <v>941.7</v>
      </c>
      <c r="K48" s="112">
        <f t="shared" si="2"/>
        <v>8781.7</v>
      </c>
    </row>
    <row r="49" s="101" customFormat="1" ht="37.2" spans="1:11">
      <c r="A49" s="108">
        <v>46</v>
      </c>
      <c r="B49" s="115" t="s">
        <v>1227</v>
      </c>
      <c r="C49" s="117" t="s">
        <v>1228</v>
      </c>
      <c r="D49" s="111" t="s">
        <v>15</v>
      </c>
      <c r="E49" s="61">
        <v>0.00495</v>
      </c>
      <c r="F49" s="61" t="s">
        <v>54</v>
      </c>
      <c r="G49" s="112">
        <f t="shared" si="3"/>
        <v>4950</v>
      </c>
      <c r="H49" s="61">
        <v>2092</v>
      </c>
      <c r="I49" s="61" t="s">
        <v>1143</v>
      </c>
      <c r="J49" s="112">
        <f t="shared" si="1"/>
        <v>313.8</v>
      </c>
      <c r="K49" s="112">
        <f t="shared" si="2"/>
        <v>5263.8</v>
      </c>
    </row>
    <row r="50" s="101" customFormat="1" ht="37.2" spans="1:11">
      <c r="A50" s="108">
        <v>47</v>
      </c>
      <c r="B50" s="76" t="s">
        <v>1229</v>
      </c>
      <c r="C50" s="119" t="s">
        <v>1230</v>
      </c>
      <c r="D50" s="111" t="s">
        <v>15</v>
      </c>
      <c r="E50" s="61">
        <v>0.00975</v>
      </c>
      <c r="F50" s="61" t="s">
        <v>54</v>
      </c>
      <c r="G50" s="112">
        <f t="shared" si="3"/>
        <v>9750</v>
      </c>
      <c r="H50" s="61">
        <v>0</v>
      </c>
      <c r="I50" s="61" t="s">
        <v>1143</v>
      </c>
      <c r="J50" s="113">
        <f t="shared" si="1"/>
        <v>0</v>
      </c>
      <c r="K50" s="112">
        <f t="shared" si="2"/>
        <v>9750</v>
      </c>
    </row>
    <row r="51" s="101" customFormat="1" ht="37.2" spans="1:11">
      <c r="A51" s="108">
        <v>48</v>
      </c>
      <c r="B51" s="76" t="s">
        <v>1231</v>
      </c>
      <c r="C51" s="119" t="s">
        <v>1232</v>
      </c>
      <c r="D51" s="111" t="s">
        <v>15</v>
      </c>
      <c r="E51" s="61">
        <v>0.0066</v>
      </c>
      <c r="F51" s="61" t="s">
        <v>54</v>
      </c>
      <c r="G51" s="112">
        <f t="shared" si="3"/>
        <v>6600</v>
      </c>
      <c r="H51" s="61">
        <v>0</v>
      </c>
      <c r="I51" s="61" t="s">
        <v>1143</v>
      </c>
      <c r="J51" s="113">
        <f t="shared" si="1"/>
        <v>0</v>
      </c>
      <c r="K51" s="112">
        <f t="shared" si="2"/>
        <v>6600</v>
      </c>
    </row>
    <row r="52" s="101" customFormat="1" ht="25.2" spans="1:11">
      <c r="A52" s="108">
        <v>49</v>
      </c>
      <c r="B52" s="76" t="s">
        <v>1233</v>
      </c>
      <c r="C52" s="119" t="s">
        <v>1234</v>
      </c>
      <c r="D52" s="111" t="s">
        <v>15</v>
      </c>
      <c r="E52" s="61">
        <v>0.0066</v>
      </c>
      <c r="F52" s="61" t="s">
        <v>54</v>
      </c>
      <c r="G52" s="112">
        <f t="shared" si="3"/>
        <v>6600</v>
      </c>
      <c r="H52" s="61">
        <v>0</v>
      </c>
      <c r="I52" s="61" t="s">
        <v>1143</v>
      </c>
      <c r="J52" s="113">
        <f t="shared" si="1"/>
        <v>0</v>
      </c>
      <c r="K52" s="112">
        <f t="shared" si="2"/>
        <v>6600</v>
      </c>
    </row>
    <row r="53" s="101" customFormat="1" ht="37.2" spans="1:11">
      <c r="A53" s="108">
        <v>50</v>
      </c>
      <c r="B53" s="76" t="s">
        <v>1235</v>
      </c>
      <c r="C53" s="119" t="s">
        <v>1236</v>
      </c>
      <c r="D53" s="111" t="s">
        <v>15</v>
      </c>
      <c r="E53" s="61">
        <v>0.0066</v>
      </c>
      <c r="F53" s="61" t="s">
        <v>54</v>
      </c>
      <c r="G53" s="112">
        <f t="shared" si="3"/>
        <v>6600</v>
      </c>
      <c r="H53" s="61">
        <v>0</v>
      </c>
      <c r="I53" s="61" t="s">
        <v>1143</v>
      </c>
      <c r="J53" s="113">
        <f t="shared" si="1"/>
        <v>0</v>
      </c>
      <c r="K53" s="112">
        <f t="shared" si="2"/>
        <v>6600</v>
      </c>
    </row>
    <row r="54" s="101" customFormat="1" ht="37.2" spans="1:11">
      <c r="A54" s="108">
        <v>51</v>
      </c>
      <c r="B54" s="76" t="s">
        <v>1237</v>
      </c>
      <c r="C54" s="119" t="s">
        <v>1238</v>
      </c>
      <c r="D54" s="111" t="s">
        <v>15</v>
      </c>
      <c r="E54" s="61">
        <v>0.0066</v>
      </c>
      <c r="F54" s="61" t="s">
        <v>54</v>
      </c>
      <c r="G54" s="112">
        <f t="shared" si="3"/>
        <v>6600</v>
      </c>
      <c r="H54" s="61">
        <v>0</v>
      </c>
      <c r="I54" s="61" t="s">
        <v>1143</v>
      </c>
      <c r="J54" s="113">
        <f t="shared" si="1"/>
        <v>0</v>
      </c>
      <c r="K54" s="112">
        <f t="shared" si="2"/>
        <v>6600</v>
      </c>
    </row>
    <row r="55" s="101" customFormat="1" ht="37.2" spans="1:11">
      <c r="A55" s="108">
        <v>52</v>
      </c>
      <c r="B55" s="115" t="s">
        <v>1239</v>
      </c>
      <c r="C55" s="110" t="s">
        <v>1240</v>
      </c>
      <c r="D55" s="111" t="s">
        <v>15</v>
      </c>
      <c r="E55" s="61">
        <v>0.00385</v>
      </c>
      <c r="F55" s="61" t="s">
        <v>54</v>
      </c>
      <c r="G55" s="112">
        <f t="shared" si="3"/>
        <v>3850</v>
      </c>
      <c r="H55" s="61">
        <v>0</v>
      </c>
      <c r="I55" s="61" t="s">
        <v>1143</v>
      </c>
      <c r="J55" s="113">
        <f t="shared" si="1"/>
        <v>0</v>
      </c>
      <c r="K55" s="112">
        <f t="shared" si="2"/>
        <v>3850</v>
      </c>
    </row>
    <row r="56" s="101" customFormat="1" ht="37.2" spans="1:11">
      <c r="A56" s="108">
        <v>53</v>
      </c>
      <c r="B56" s="76" t="s">
        <v>1241</v>
      </c>
      <c r="C56" s="118" t="s">
        <v>1242</v>
      </c>
      <c r="D56" s="111" t="s">
        <v>15</v>
      </c>
      <c r="E56" s="61">
        <v>0.00627</v>
      </c>
      <c r="F56" s="61" t="s">
        <v>54</v>
      </c>
      <c r="G56" s="112">
        <f t="shared" si="3"/>
        <v>6270</v>
      </c>
      <c r="H56" s="61">
        <v>925</v>
      </c>
      <c r="I56" s="61" t="s">
        <v>1143</v>
      </c>
      <c r="J56" s="112">
        <f t="shared" si="1"/>
        <v>138.75</v>
      </c>
      <c r="K56" s="112">
        <f t="shared" si="2"/>
        <v>6408.75</v>
      </c>
    </row>
    <row r="57" s="101" customFormat="1" ht="37.2" spans="1:11">
      <c r="A57" s="108">
        <v>54</v>
      </c>
      <c r="B57" s="76" t="s">
        <v>1243</v>
      </c>
      <c r="C57" s="118" t="s">
        <v>1244</v>
      </c>
      <c r="D57" s="111" t="s">
        <v>15</v>
      </c>
      <c r="E57" s="61">
        <v>0.00456</v>
      </c>
      <c r="F57" s="61" t="s">
        <v>54</v>
      </c>
      <c r="G57" s="112">
        <f t="shared" si="3"/>
        <v>4560</v>
      </c>
      <c r="H57" s="61">
        <v>0</v>
      </c>
      <c r="I57" s="61" t="s">
        <v>1143</v>
      </c>
      <c r="J57" s="113">
        <f t="shared" si="1"/>
        <v>0</v>
      </c>
      <c r="K57" s="112">
        <f t="shared" si="2"/>
        <v>4560</v>
      </c>
    </row>
    <row r="58" s="101" customFormat="1" ht="37.2" spans="1:11">
      <c r="A58" s="108">
        <v>55</v>
      </c>
      <c r="B58" s="76" t="s">
        <v>1245</v>
      </c>
      <c r="C58" s="119" t="s">
        <v>1246</v>
      </c>
      <c r="D58" s="111" t="s">
        <v>15</v>
      </c>
      <c r="E58" s="61">
        <v>0.0105</v>
      </c>
      <c r="F58" s="61" t="s">
        <v>54</v>
      </c>
      <c r="G58" s="112">
        <f t="shared" si="3"/>
        <v>10500</v>
      </c>
      <c r="H58" s="61">
        <v>0</v>
      </c>
      <c r="I58" s="61" t="s">
        <v>1143</v>
      </c>
      <c r="J58" s="113">
        <f t="shared" si="1"/>
        <v>0</v>
      </c>
      <c r="K58" s="112">
        <f t="shared" si="2"/>
        <v>10500</v>
      </c>
    </row>
    <row r="59" s="101" customFormat="1" ht="37.2" spans="1:11">
      <c r="A59" s="108">
        <v>56</v>
      </c>
      <c r="B59" s="76" t="s">
        <v>1247</v>
      </c>
      <c r="C59" s="119" t="s">
        <v>1248</v>
      </c>
      <c r="D59" s="111" t="s">
        <v>15</v>
      </c>
      <c r="E59" s="61">
        <v>0.02349</v>
      </c>
      <c r="F59" s="61" t="s">
        <v>54</v>
      </c>
      <c r="G59" s="112">
        <f>IF(E59*1000000&gt;20000,20000,E59*1000000)</f>
        <v>20000</v>
      </c>
      <c r="H59" s="61">
        <v>0</v>
      </c>
      <c r="I59" s="61" t="s">
        <v>1143</v>
      </c>
      <c r="J59" s="113">
        <f t="shared" si="1"/>
        <v>0</v>
      </c>
      <c r="K59" s="112">
        <f t="shared" si="2"/>
        <v>20000</v>
      </c>
    </row>
    <row r="60" s="101" customFormat="1" ht="37.2" spans="1:11">
      <c r="A60" s="108">
        <v>57</v>
      </c>
      <c r="B60" s="76" t="s">
        <v>1249</v>
      </c>
      <c r="C60" s="118" t="s">
        <v>1250</v>
      </c>
      <c r="D60" s="111" t="s">
        <v>15</v>
      </c>
      <c r="E60" s="61">
        <v>0.01539</v>
      </c>
      <c r="F60" s="61" t="s">
        <v>54</v>
      </c>
      <c r="G60" s="112">
        <f t="shared" ref="G60:G78" si="4">E60*1000000</f>
        <v>15390</v>
      </c>
      <c r="H60" s="61">
        <v>4072</v>
      </c>
      <c r="I60" s="61" t="s">
        <v>1143</v>
      </c>
      <c r="J60" s="112">
        <f t="shared" si="1"/>
        <v>610.8</v>
      </c>
      <c r="K60" s="112">
        <f t="shared" si="2"/>
        <v>16000.8</v>
      </c>
    </row>
    <row r="61" s="101" customFormat="1" ht="37.2" spans="1:11">
      <c r="A61" s="108">
        <v>58</v>
      </c>
      <c r="B61" s="76" t="s">
        <v>1251</v>
      </c>
      <c r="C61" s="119" t="s">
        <v>1252</v>
      </c>
      <c r="D61" s="111" t="s">
        <v>15</v>
      </c>
      <c r="E61" s="61">
        <v>0.0066</v>
      </c>
      <c r="F61" s="61" t="s">
        <v>54</v>
      </c>
      <c r="G61" s="112">
        <f t="shared" si="4"/>
        <v>6600</v>
      </c>
      <c r="H61" s="61">
        <v>2159</v>
      </c>
      <c r="I61" s="61" t="s">
        <v>1143</v>
      </c>
      <c r="J61" s="112">
        <f t="shared" si="1"/>
        <v>323.85</v>
      </c>
      <c r="K61" s="112">
        <f t="shared" si="2"/>
        <v>6923.85</v>
      </c>
    </row>
    <row r="62" s="101" customFormat="1" ht="37.2" spans="1:11">
      <c r="A62" s="108">
        <v>59</v>
      </c>
      <c r="B62" s="76" t="s">
        <v>1253</v>
      </c>
      <c r="C62" s="119" t="s">
        <v>1254</v>
      </c>
      <c r="D62" s="111" t="s">
        <v>15</v>
      </c>
      <c r="E62" s="61">
        <v>0.0132</v>
      </c>
      <c r="F62" s="61" t="s">
        <v>54</v>
      </c>
      <c r="G62" s="112">
        <f t="shared" si="4"/>
        <v>13200</v>
      </c>
      <c r="H62" s="61">
        <v>0</v>
      </c>
      <c r="I62" s="61" t="s">
        <v>1143</v>
      </c>
      <c r="J62" s="113">
        <f t="shared" si="1"/>
        <v>0</v>
      </c>
      <c r="K62" s="112">
        <f t="shared" si="2"/>
        <v>13200</v>
      </c>
    </row>
    <row r="63" s="101" customFormat="1" ht="37.2" spans="1:11">
      <c r="A63" s="108">
        <v>60</v>
      </c>
      <c r="B63" s="76" t="s">
        <v>1255</v>
      </c>
      <c r="C63" s="119" t="s">
        <v>1256</v>
      </c>
      <c r="D63" s="111" t="s">
        <v>15</v>
      </c>
      <c r="E63" s="61">
        <v>0.01736</v>
      </c>
      <c r="F63" s="61" t="s">
        <v>54</v>
      </c>
      <c r="G63" s="112">
        <f t="shared" si="4"/>
        <v>17360</v>
      </c>
      <c r="H63" s="61">
        <v>3429</v>
      </c>
      <c r="I63" s="61" t="s">
        <v>1143</v>
      </c>
      <c r="J63" s="112">
        <f t="shared" si="1"/>
        <v>514.35</v>
      </c>
      <c r="K63" s="112">
        <f t="shared" si="2"/>
        <v>17874.35</v>
      </c>
    </row>
    <row r="64" s="101" customFormat="1" ht="37.2" spans="1:11">
      <c r="A64" s="108">
        <v>61</v>
      </c>
      <c r="B64" s="76" t="s">
        <v>1257</v>
      </c>
      <c r="C64" s="119" t="s">
        <v>1258</v>
      </c>
      <c r="D64" s="111" t="s">
        <v>15</v>
      </c>
      <c r="E64" s="61">
        <v>0.01595</v>
      </c>
      <c r="F64" s="61" t="s">
        <v>54</v>
      </c>
      <c r="G64" s="112">
        <f t="shared" si="4"/>
        <v>15950</v>
      </c>
      <c r="H64" s="61">
        <v>0</v>
      </c>
      <c r="I64" s="61" t="s">
        <v>1143</v>
      </c>
      <c r="J64" s="113">
        <f t="shared" si="1"/>
        <v>0</v>
      </c>
      <c r="K64" s="112">
        <f t="shared" si="2"/>
        <v>15950</v>
      </c>
    </row>
    <row r="65" s="101" customFormat="1" ht="37.2" spans="1:11">
      <c r="A65" s="108">
        <v>62</v>
      </c>
      <c r="B65" s="115" t="s">
        <v>1259</v>
      </c>
      <c r="C65" s="117" t="s">
        <v>1260</v>
      </c>
      <c r="D65" s="111" t="s">
        <v>15</v>
      </c>
      <c r="E65" s="61">
        <v>0.00558</v>
      </c>
      <c r="F65" s="61" t="s">
        <v>54</v>
      </c>
      <c r="G65" s="112">
        <f t="shared" si="4"/>
        <v>5580</v>
      </c>
      <c r="H65" s="61">
        <v>2194</v>
      </c>
      <c r="I65" s="61" t="s">
        <v>1143</v>
      </c>
      <c r="J65" s="112">
        <f t="shared" si="1"/>
        <v>329.1</v>
      </c>
      <c r="K65" s="112">
        <f t="shared" si="2"/>
        <v>5909.1</v>
      </c>
    </row>
    <row r="66" s="101" customFormat="1" ht="37.2" spans="1:11">
      <c r="A66" s="108">
        <v>63</v>
      </c>
      <c r="B66" s="115" t="s">
        <v>1261</v>
      </c>
      <c r="C66" s="120" t="s">
        <v>1262</v>
      </c>
      <c r="D66" s="111" t="s">
        <v>15</v>
      </c>
      <c r="E66" s="61">
        <v>0.00837</v>
      </c>
      <c r="F66" s="61" t="s">
        <v>54</v>
      </c>
      <c r="G66" s="112">
        <f t="shared" si="4"/>
        <v>8370</v>
      </c>
      <c r="H66" s="61">
        <v>4608</v>
      </c>
      <c r="I66" s="61" t="s">
        <v>1143</v>
      </c>
      <c r="J66" s="112">
        <f t="shared" si="1"/>
        <v>691.2</v>
      </c>
      <c r="K66" s="112">
        <f t="shared" si="2"/>
        <v>9061.2</v>
      </c>
    </row>
    <row r="67" s="101" customFormat="1" ht="37.2" spans="1:11">
      <c r="A67" s="108">
        <v>64</v>
      </c>
      <c r="B67" s="115" t="s">
        <v>1263</v>
      </c>
      <c r="C67" s="120" t="s">
        <v>1264</v>
      </c>
      <c r="D67" s="111" t="s">
        <v>15</v>
      </c>
      <c r="E67" s="61">
        <v>0.0112</v>
      </c>
      <c r="F67" s="61" t="s">
        <v>54</v>
      </c>
      <c r="G67" s="112">
        <f t="shared" si="4"/>
        <v>11200</v>
      </c>
      <c r="H67" s="61">
        <v>0</v>
      </c>
      <c r="I67" s="61" t="s">
        <v>1143</v>
      </c>
      <c r="J67" s="113">
        <f t="shared" si="1"/>
        <v>0</v>
      </c>
      <c r="K67" s="112">
        <f t="shared" si="2"/>
        <v>11200</v>
      </c>
    </row>
    <row r="68" s="101" customFormat="1" ht="37.2" spans="1:11">
      <c r="A68" s="108">
        <v>65</v>
      </c>
      <c r="B68" s="115" t="s">
        <v>1265</v>
      </c>
      <c r="C68" s="117" t="s">
        <v>1266</v>
      </c>
      <c r="D68" s="111" t="s">
        <v>15</v>
      </c>
      <c r="E68" s="61">
        <v>0</v>
      </c>
      <c r="F68" s="61" t="s">
        <v>54</v>
      </c>
      <c r="G68" s="113">
        <f t="shared" si="4"/>
        <v>0</v>
      </c>
      <c r="H68" s="61">
        <v>962</v>
      </c>
      <c r="I68" s="61" t="s">
        <v>1143</v>
      </c>
      <c r="J68" s="112">
        <f t="shared" ref="J68:J131" si="5">H68*0.15</f>
        <v>144.3</v>
      </c>
      <c r="K68" s="112">
        <f t="shared" ref="K68:K131" si="6">G68+J68</f>
        <v>144.3</v>
      </c>
    </row>
    <row r="69" s="101" customFormat="1" ht="37.2" spans="1:11">
      <c r="A69" s="108">
        <v>66</v>
      </c>
      <c r="B69" s="116" t="s">
        <v>1267</v>
      </c>
      <c r="C69" s="117" t="s">
        <v>1266</v>
      </c>
      <c r="D69" s="111" t="s">
        <v>15</v>
      </c>
      <c r="E69" s="61">
        <v>0.0112</v>
      </c>
      <c r="F69" s="61" t="s">
        <v>54</v>
      </c>
      <c r="G69" s="112">
        <f t="shared" si="4"/>
        <v>11200</v>
      </c>
      <c r="H69" s="61">
        <v>0</v>
      </c>
      <c r="I69" s="61" t="s">
        <v>1143</v>
      </c>
      <c r="J69" s="113">
        <f t="shared" si="5"/>
        <v>0</v>
      </c>
      <c r="K69" s="112">
        <f t="shared" si="6"/>
        <v>11200</v>
      </c>
    </row>
    <row r="70" s="101" customFormat="1" ht="37.2" spans="1:11">
      <c r="A70" s="108">
        <v>67</v>
      </c>
      <c r="B70" s="76" t="s">
        <v>1268</v>
      </c>
      <c r="C70" s="119" t="s">
        <v>1269</v>
      </c>
      <c r="D70" s="111" t="s">
        <v>15</v>
      </c>
      <c r="E70" s="61">
        <v>0.00768</v>
      </c>
      <c r="F70" s="61" t="s">
        <v>54</v>
      </c>
      <c r="G70" s="112">
        <f t="shared" si="4"/>
        <v>7680</v>
      </c>
      <c r="H70" s="61">
        <v>0</v>
      </c>
      <c r="I70" s="61" t="s">
        <v>1143</v>
      </c>
      <c r="J70" s="113">
        <f t="shared" si="5"/>
        <v>0</v>
      </c>
      <c r="K70" s="112">
        <f t="shared" si="6"/>
        <v>7680</v>
      </c>
    </row>
    <row r="71" s="101" customFormat="1" ht="25.2" spans="1:11">
      <c r="A71" s="108">
        <v>68</v>
      </c>
      <c r="B71" s="114" t="s">
        <v>1270</v>
      </c>
      <c r="C71" s="110" t="s">
        <v>1271</v>
      </c>
      <c r="D71" s="111" t="s">
        <v>15</v>
      </c>
      <c r="E71" s="61">
        <v>0.006</v>
      </c>
      <c r="F71" s="61" t="s">
        <v>54</v>
      </c>
      <c r="G71" s="112">
        <f t="shared" si="4"/>
        <v>6000</v>
      </c>
      <c r="H71" s="61">
        <v>5554</v>
      </c>
      <c r="I71" s="61" t="s">
        <v>1143</v>
      </c>
      <c r="J71" s="112">
        <f t="shared" si="5"/>
        <v>833.1</v>
      </c>
      <c r="K71" s="112">
        <f t="shared" si="6"/>
        <v>6833.1</v>
      </c>
    </row>
    <row r="72" s="101" customFormat="1" ht="37.2" spans="1:11">
      <c r="A72" s="108">
        <v>69</v>
      </c>
      <c r="B72" s="76" t="s">
        <v>1272</v>
      </c>
      <c r="C72" s="119" t="s">
        <v>1273</v>
      </c>
      <c r="D72" s="111" t="s">
        <v>15</v>
      </c>
      <c r="E72" s="61">
        <v>0.01431</v>
      </c>
      <c r="F72" s="61" t="s">
        <v>54</v>
      </c>
      <c r="G72" s="112">
        <f t="shared" si="4"/>
        <v>14310</v>
      </c>
      <c r="H72" s="61">
        <v>0</v>
      </c>
      <c r="I72" s="61" t="s">
        <v>1143</v>
      </c>
      <c r="J72" s="113">
        <f t="shared" si="5"/>
        <v>0</v>
      </c>
      <c r="K72" s="112">
        <f t="shared" si="6"/>
        <v>14310</v>
      </c>
    </row>
    <row r="73" s="101" customFormat="1" ht="37.2" spans="1:11">
      <c r="A73" s="108">
        <v>70</v>
      </c>
      <c r="B73" s="115" t="s">
        <v>1274</v>
      </c>
      <c r="C73" s="117" t="s">
        <v>1275</v>
      </c>
      <c r="D73" s="111" t="s">
        <v>15</v>
      </c>
      <c r="E73" s="61">
        <v>0.00318</v>
      </c>
      <c r="F73" s="61" t="s">
        <v>54</v>
      </c>
      <c r="G73" s="112">
        <f t="shared" si="4"/>
        <v>3180</v>
      </c>
      <c r="H73" s="61">
        <v>1455</v>
      </c>
      <c r="I73" s="61" t="s">
        <v>1143</v>
      </c>
      <c r="J73" s="112">
        <f t="shared" si="5"/>
        <v>218.25</v>
      </c>
      <c r="K73" s="112">
        <f t="shared" si="6"/>
        <v>3398.25</v>
      </c>
    </row>
    <row r="74" s="101" customFormat="1" ht="37.2" spans="1:11">
      <c r="A74" s="108">
        <v>71</v>
      </c>
      <c r="B74" s="76" t="s">
        <v>1276</v>
      </c>
      <c r="C74" s="118" t="s">
        <v>1277</v>
      </c>
      <c r="D74" s="111" t="s">
        <v>15</v>
      </c>
      <c r="E74" s="61">
        <v>0.0168</v>
      </c>
      <c r="F74" s="61" t="s">
        <v>54</v>
      </c>
      <c r="G74" s="112">
        <f t="shared" si="4"/>
        <v>16800</v>
      </c>
      <c r="H74" s="61">
        <v>0</v>
      </c>
      <c r="I74" s="61" t="s">
        <v>1143</v>
      </c>
      <c r="J74" s="113">
        <f t="shared" si="5"/>
        <v>0</v>
      </c>
      <c r="K74" s="112">
        <f t="shared" si="6"/>
        <v>16800</v>
      </c>
    </row>
    <row r="75" s="101" customFormat="1" ht="37.2" spans="1:11">
      <c r="A75" s="108">
        <v>72</v>
      </c>
      <c r="B75" s="76" t="s">
        <v>1278</v>
      </c>
      <c r="C75" s="118" t="s">
        <v>1277</v>
      </c>
      <c r="D75" s="111" t="s">
        <v>15</v>
      </c>
      <c r="E75" s="61">
        <v>0</v>
      </c>
      <c r="F75" s="61" t="s">
        <v>54</v>
      </c>
      <c r="G75" s="113">
        <f t="shared" si="4"/>
        <v>0</v>
      </c>
      <c r="H75" s="61">
        <v>4421</v>
      </c>
      <c r="I75" s="61" t="s">
        <v>1143</v>
      </c>
      <c r="J75" s="112">
        <f t="shared" si="5"/>
        <v>663.15</v>
      </c>
      <c r="K75" s="112">
        <f t="shared" si="6"/>
        <v>663.15</v>
      </c>
    </row>
    <row r="76" s="101" customFormat="1" ht="37.2" spans="1:11">
      <c r="A76" s="108">
        <v>73</v>
      </c>
      <c r="B76" s="115" t="s">
        <v>1279</v>
      </c>
      <c r="C76" s="117" t="s">
        <v>1280</v>
      </c>
      <c r="D76" s="111" t="s">
        <v>15</v>
      </c>
      <c r="E76" s="61">
        <v>0.01624</v>
      </c>
      <c r="F76" s="61" t="s">
        <v>54</v>
      </c>
      <c r="G76" s="112">
        <f t="shared" si="4"/>
        <v>16240</v>
      </c>
      <c r="H76" s="61">
        <v>7904</v>
      </c>
      <c r="I76" s="61" t="s">
        <v>1143</v>
      </c>
      <c r="J76" s="112">
        <f t="shared" si="5"/>
        <v>1185.6</v>
      </c>
      <c r="K76" s="112">
        <f t="shared" si="6"/>
        <v>17425.6</v>
      </c>
    </row>
    <row r="77" s="101" customFormat="1" ht="37.2" spans="1:11">
      <c r="A77" s="108">
        <v>74</v>
      </c>
      <c r="B77" s="76" t="s">
        <v>1281</v>
      </c>
      <c r="C77" s="119" t="s">
        <v>1282</v>
      </c>
      <c r="D77" s="111" t="s">
        <v>15</v>
      </c>
      <c r="E77" s="61">
        <v>0.01428</v>
      </c>
      <c r="F77" s="61" t="s">
        <v>54</v>
      </c>
      <c r="G77" s="112">
        <f t="shared" si="4"/>
        <v>14280</v>
      </c>
      <c r="H77" s="61">
        <v>5320</v>
      </c>
      <c r="I77" s="61" t="s">
        <v>1143</v>
      </c>
      <c r="J77" s="112">
        <f t="shared" si="5"/>
        <v>798</v>
      </c>
      <c r="K77" s="112">
        <f t="shared" si="6"/>
        <v>15078</v>
      </c>
    </row>
    <row r="78" s="101" customFormat="1" ht="37.2" spans="1:11">
      <c r="A78" s="108">
        <v>75</v>
      </c>
      <c r="B78" s="115" t="s">
        <v>1283</v>
      </c>
      <c r="C78" s="117" t="s">
        <v>1284</v>
      </c>
      <c r="D78" s="111" t="s">
        <v>15</v>
      </c>
      <c r="E78" s="61">
        <v>0.0162</v>
      </c>
      <c r="F78" s="61" t="s">
        <v>54</v>
      </c>
      <c r="G78" s="112">
        <f t="shared" si="4"/>
        <v>16200</v>
      </c>
      <c r="H78" s="61">
        <v>5728</v>
      </c>
      <c r="I78" s="61" t="s">
        <v>1143</v>
      </c>
      <c r="J78" s="112">
        <f t="shared" si="5"/>
        <v>859.2</v>
      </c>
      <c r="K78" s="112">
        <f t="shared" si="6"/>
        <v>17059.2</v>
      </c>
    </row>
    <row r="79" s="101" customFormat="1" ht="37.2" spans="1:11">
      <c r="A79" s="108">
        <v>76</v>
      </c>
      <c r="B79" s="76" t="s">
        <v>1285</v>
      </c>
      <c r="C79" s="119" t="s">
        <v>1286</v>
      </c>
      <c r="D79" s="111" t="s">
        <v>15</v>
      </c>
      <c r="E79" s="61">
        <v>0.021</v>
      </c>
      <c r="F79" s="61" t="s">
        <v>54</v>
      </c>
      <c r="G79" s="112">
        <f>IF(E79*1000000&gt;20000,20000,E79*1000000)</f>
        <v>20000</v>
      </c>
      <c r="H79" s="61">
        <v>0</v>
      </c>
      <c r="I79" s="61" t="s">
        <v>1143</v>
      </c>
      <c r="J79" s="113">
        <f t="shared" si="5"/>
        <v>0</v>
      </c>
      <c r="K79" s="112">
        <f t="shared" si="6"/>
        <v>20000</v>
      </c>
    </row>
    <row r="80" s="101" customFormat="1" ht="25.2" spans="1:11">
      <c r="A80" s="108">
        <v>77</v>
      </c>
      <c r="B80" s="115" t="s">
        <v>1287</v>
      </c>
      <c r="C80" s="117" t="s">
        <v>1288</v>
      </c>
      <c r="D80" s="111" t="s">
        <v>15</v>
      </c>
      <c r="E80" s="61">
        <v>0.01416</v>
      </c>
      <c r="F80" s="61" t="s">
        <v>54</v>
      </c>
      <c r="G80" s="112">
        <f t="shared" ref="G80:G88" si="7">E80*1000000</f>
        <v>14160</v>
      </c>
      <c r="H80" s="61">
        <v>2011</v>
      </c>
      <c r="I80" s="61" t="s">
        <v>1143</v>
      </c>
      <c r="J80" s="112">
        <f t="shared" si="5"/>
        <v>301.65</v>
      </c>
      <c r="K80" s="112">
        <f t="shared" si="6"/>
        <v>14461.65</v>
      </c>
    </row>
    <row r="81" s="101" customFormat="1" ht="37.2" spans="1:11">
      <c r="A81" s="108">
        <v>78</v>
      </c>
      <c r="B81" s="115" t="s">
        <v>1289</v>
      </c>
      <c r="C81" s="110" t="s">
        <v>1290</v>
      </c>
      <c r="D81" s="111" t="s">
        <v>15</v>
      </c>
      <c r="E81" s="61">
        <v>0.018</v>
      </c>
      <c r="F81" s="61" t="s">
        <v>54</v>
      </c>
      <c r="G81" s="112">
        <f t="shared" si="7"/>
        <v>18000</v>
      </c>
      <c r="H81" s="61">
        <v>1201</v>
      </c>
      <c r="I81" s="61" t="s">
        <v>1143</v>
      </c>
      <c r="J81" s="112">
        <f t="shared" si="5"/>
        <v>180.15</v>
      </c>
      <c r="K81" s="112">
        <f t="shared" si="6"/>
        <v>18180.15</v>
      </c>
    </row>
    <row r="82" s="101" customFormat="1" ht="25.2" spans="1:11">
      <c r="A82" s="108">
        <v>79</v>
      </c>
      <c r="B82" s="115" t="s">
        <v>1291</v>
      </c>
      <c r="C82" s="120" t="s">
        <v>1292</v>
      </c>
      <c r="D82" s="111" t="s">
        <v>15</v>
      </c>
      <c r="E82" s="61">
        <v>0.01064</v>
      </c>
      <c r="F82" s="61" t="s">
        <v>54</v>
      </c>
      <c r="G82" s="112">
        <f t="shared" si="7"/>
        <v>10640</v>
      </c>
      <c r="H82" s="61">
        <v>4058</v>
      </c>
      <c r="I82" s="61" t="s">
        <v>1143</v>
      </c>
      <c r="J82" s="112">
        <f t="shared" si="5"/>
        <v>608.7</v>
      </c>
      <c r="K82" s="112">
        <f t="shared" si="6"/>
        <v>11248.7</v>
      </c>
    </row>
    <row r="83" s="101" customFormat="1" ht="37.2" spans="1:11">
      <c r="A83" s="108">
        <v>80</v>
      </c>
      <c r="B83" s="114" t="s">
        <v>1293</v>
      </c>
      <c r="C83" s="110" t="s">
        <v>1294</v>
      </c>
      <c r="D83" s="111" t="s">
        <v>15</v>
      </c>
      <c r="E83" s="61">
        <v>0.01904</v>
      </c>
      <c r="F83" s="61" t="s">
        <v>54</v>
      </c>
      <c r="G83" s="112">
        <f t="shared" si="7"/>
        <v>19040</v>
      </c>
      <c r="H83" s="61">
        <v>15107</v>
      </c>
      <c r="I83" s="61" t="s">
        <v>1143</v>
      </c>
      <c r="J83" s="112">
        <f t="shared" si="5"/>
        <v>2266.05</v>
      </c>
      <c r="K83" s="112">
        <f t="shared" si="6"/>
        <v>21306.05</v>
      </c>
    </row>
    <row r="84" s="101" customFormat="1" ht="37.2" spans="1:11">
      <c r="A84" s="108">
        <v>81</v>
      </c>
      <c r="B84" s="114" t="s">
        <v>1295</v>
      </c>
      <c r="C84" s="110" t="s">
        <v>1296</v>
      </c>
      <c r="D84" s="111" t="s">
        <v>15</v>
      </c>
      <c r="E84" s="61">
        <v>0.012</v>
      </c>
      <c r="F84" s="61" t="s">
        <v>54</v>
      </c>
      <c r="G84" s="112">
        <f t="shared" si="7"/>
        <v>12000</v>
      </c>
      <c r="H84" s="61">
        <v>9059</v>
      </c>
      <c r="I84" s="61" t="s">
        <v>1143</v>
      </c>
      <c r="J84" s="112">
        <f t="shared" si="5"/>
        <v>1358.85</v>
      </c>
      <c r="K84" s="112">
        <f t="shared" si="6"/>
        <v>13358.85</v>
      </c>
    </row>
    <row r="85" s="101" customFormat="1" ht="37.2" spans="1:11">
      <c r="A85" s="108">
        <v>82</v>
      </c>
      <c r="B85" s="114" t="s">
        <v>1297</v>
      </c>
      <c r="C85" s="110" t="s">
        <v>1298</v>
      </c>
      <c r="D85" s="111" t="s">
        <v>15</v>
      </c>
      <c r="E85" s="61">
        <v>0.0058</v>
      </c>
      <c r="F85" s="61" t="s">
        <v>54</v>
      </c>
      <c r="G85" s="112">
        <f t="shared" si="7"/>
        <v>5800</v>
      </c>
      <c r="H85" s="61">
        <v>5301</v>
      </c>
      <c r="I85" s="61" t="s">
        <v>1143</v>
      </c>
      <c r="J85" s="112">
        <f t="shared" si="5"/>
        <v>795.15</v>
      </c>
      <c r="K85" s="112">
        <f t="shared" si="6"/>
        <v>6595.15</v>
      </c>
    </row>
    <row r="86" s="101" customFormat="1" ht="37.2" spans="1:11">
      <c r="A86" s="108">
        <v>83</v>
      </c>
      <c r="B86" s="76" t="s">
        <v>1299</v>
      </c>
      <c r="C86" s="119" t="s">
        <v>1300</v>
      </c>
      <c r="D86" s="111" t="s">
        <v>15</v>
      </c>
      <c r="E86" s="61">
        <v>0.01798</v>
      </c>
      <c r="F86" s="61" t="s">
        <v>54</v>
      </c>
      <c r="G86" s="112">
        <f t="shared" si="7"/>
        <v>17980</v>
      </c>
      <c r="H86" s="61">
        <v>2908</v>
      </c>
      <c r="I86" s="61" t="s">
        <v>1143</v>
      </c>
      <c r="J86" s="112">
        <f t="shared" si="5"/>
        <v>436.2</v>
      </c>
      <c r="K86" s="112">
        <f t="shared" si="6"/>
        <v>18416.2</v>
      </c>
    </row>
    <row r="87" s="101" customFormat="1" ht="25.2" spans="1:11">
      <c r="A87" s="108">
        <v>84</v>
      </c>
      <c r="B87" s="76" t="s">
        <v>1301</v>
      </c>
      <c r="C87" s="119" t="s">
        <v>1302</v>
      </c>
      <c r="D87" s="111" t="s">
        <v>15</v>
      </c>
      <c r="E87" s="61">
        <v>0.012</v>
      </c>
      <c r="F87" s="61" t="s">
        <v>54</v>
      </c>
      <c r="G87" s="112">
        <f t="shared" si="7"/>
        <v>12000</v>
      </c>
      <c r="H87" s="61">
        <v>2834</v>
      </c>
      <c r="I87" s="61" t="s">
        <v>1143</v>
      </c>
      <c r="J87" s="112">
        <f t="shared" si="5"/>
        <v>425.1</v>
      </c>
      <c r="K87" s="112">
        <f t="shared" si="6"/>
        <v>12425.1</v>
      </c>
    </row>
    <row r="88" s="101" customFormat="1" ht="37.2" spans="1:11">
      <c r="A88" s="108">
        <v>85</v>
      </c>
      <c r="B88" s="76" t="s">
        <v>1303</v>
      </c>
      <c r="C88" s="118" t="s">
        <v>1304</v>
      </c>
      <c r="D88" s="111" t="s">
        <v>15</v>
      </c>
      <c r="E88" s="61">
        <v>0.0189</v>
      </c>
      <c r="F88" s="61" t="s">
        <v>54</v>
      </c>
      <c r="G88" s="112">
        <f t="shared" si="7"/>
        <v>18900</v>
      </c>
      <c r="H88" s="61">
        <v>7747</v>
      </c>
      <c r="I88" s="61" t="s">
        <v>1143</v>
      </c>
      <c r="J88" s="112">
        <f t="shared" si="5"/>
        <v>1162.05</v>
      </c>
      <c r="K88" s="112">
        <f t="shared" si="6"/>
        <v>20062.05</v>
      </c>
    </row>
    <row r="89" s="101" customFormat="1" ht="37.2" spans="1:11">
      <c r="A89" s="108">
        <v>86</v>
      </c>
      <c r="B89" s="76" t="s">
        <v>1305</v>
      </c>
      <c r="C89" s="119" t="s">
        <v>1306</v>
      </c>
      <c r="D89" s="111" t="s">
        <v>15</v>
      </c>
      <c r="E89" s="61">
        <v>0.0207</v>
      </c>
      <c r="F89" s="61" t="s">
        <v>54</v>
      </c>
      <c r="G89" s="112">
        <f>IF(E89*1000000&gt;20000,20000,E89*1000000)</f>
        <v>20000</v>
      </c>
      <c r="H89" s="61">
        <v>3458</v>
      </c>
      <c r="I89" s="61" t="s">
        <v>1143</v>
      </c>
      <c r="J89" s="112">
        <f t="shared" si="5"/>
        <v>518.7</v>
      </c>
      <c r="K89" s="112">
        <f t="shared" si="6"/>
        <v>20518.7</v>
      </c>
    </row>
    <row r="90" s="101" customFormat="1" ht="25.2" spans="1:11">
      <c r="A90" s="108">
        <v>87</v>
      </c>
      <c r="B90" s="76" t="s">
        <v>1307</v>
      </c>
      <c r="C90" s="119" t="s">
        <v>1308</v>
      </c>
      <c r="D90" s="111" t="s">
        <v>15</v>
      </c>
      <c r="E90" s="61">
        <v>0.01102</v>
      </c>
      <c r="F90" s="61" t="s">
        <v>54</v>
      </c>
      <c r="G90" s="112">
        <f t="shared" ref="G90:G93" si="8">E90*1000000</f>
        <v>11020</v>
      </c>
      <c r="H90" s="61">
        <v>2945</v>
      </c>
      <c r="I90" s="61" t="s">
        <v>1143</v>
      </c>
      <c r="J90" s="112">
        <f t="shared" si="5"/>
        <v>441.75</v>
      </c>
      <c r="K90" s="112">
        <f t="shared" si="6"/>
        <v>11461.75</v>
      </c>
    </row>
    <row r="91" s="101" customFormat="1" ht="25.2" spans="1:11">
      <c r="A91" s="108">
        <v>88</v>
      </c>
      <c r="B91" s="115" t="s">
        <v>1309</v>
      </c>
      <c r="C91" s="117" t="s">
        <v>1310</v>
      </c>
      <c r="D91" s="111" t="s">
        <v>15</v>
      </c>
      <c r="E91" s="61">
        <v>0.0243</v>
      </c>
      <c r="F91" s="61" t="s">
        <v>54</v>
      </c>
      <c r="G91" s="112">
        <f>IF(E91*1000000&gt;20000,20000,E91*1000000)</f>
        <v>20000</v>
      </c>
      <c r="H91" s="61">
        <v>7423</v>
      </c>
      <c r="I91" s="61" t="s">
        <v>1143</v>
      </c>
      <c r="J91" s="112">
        <f t="shared" si="5"/>
        <v>1113.45</v>
      </c>
      <c r="K91" s="112">
        <f t="shared" si="6"/>
        <v>21113.45</v>
      </c>
    </row>
    <row r="92" s="101" customFormat="1" ht="37.2" spans="1:11">
      <c r="A92" s="108">
        <v>89</v>
      </c>
      <c r="B92" s="76" t="s">
        <v>1311</v>
      </c>
      <c r="C92" s="119" t="s">
        <v>1312</v>
      </c>
      <c r="D92" s="111" t="s">
        <v>15</v>
      </c>
      <c r="E92" s="61">
        <v>0.0132</v>
      </c>
      <c r="F92" s="61" t="s">
        <v>54</v>
      </c>
      <c r="G92" s="112">
        <f t="shared" si="8"/>
        <v>13200</v>
      </c>
      <c r="H92" s="61">
        <v>2191</v>
      </c>
      <c r="I92" s="61" t="s">
        <v>1143</v>
      </c>
      <c r="J92" s="112">
        <f t="shared" si="5"/>
        <v>328.65</v>
      </c>
      <c r="K92" s="112">
        <f t="shared" si="6"/>
        <v>13528.65</v>
      </c>
    </row>
    <row r="93" s="101" customFormat="1" ht="37.2" spans="1:11">
      <c r="A93" s="108">
        <v>90</v>
      </c>
      <c r="B93" s="76" t="s">
        <v>1313</v>
      </c>
      <c r="C93" s="118" t="s">
        <v>1314</v>
      </c>
      <c r="D93" s="111" t="s">
        <v>15</v>
      </c>
      <c r="E93" s="61">
        <v>0.0122</v>
      </c>
      <c r="F93" s="61" t="s">
        <v>54</v>
      </c>
      <c r="G93" s="112">
        <f t="shared" si="8"/>
        <v>12200</v>
      </c>
      <c r="H93" s="61">
        <v>3154</v>
      </c>
      <c r="I93" s="61" t="s">
        <v>1143</v>
      </c>
      <c r="J93" s="112">
        <f t="shared" si="5"/>
        <v>473.1</v>
      </c>
      <c r="K93" s="112">
        <f t="shared" si="6"/>
        <v>12673.1</v>
      </c>
    </row>
    <row r="94" s="102" customFormat="1" ht="48" spans="1:11">
      <c r="A94" s="108">
        <v>91</v>
      </c>
      <c r="B94" s="76" t="s">
        <v>1315</v>
      </c>
      <c r="C94" s="118" t="s">
        <v>1316</v>
      </c>
      <c r="D94" s="111" t="s">
        <v>783</v>
      </c>
      <c r="E94" s="61">
        <v>0.3861</v>
      </c>
      <c r="F94" s="61" t="s">
        <v>784</v>
      </c>
      <c r="G94" s="112">
        <f>IF(E94*20000&gt;400000,400000,E94*20000)</f>
        <v>7722</v>
      </c>
      <c r="H94" s="61">
        <v>54177</v>
      </c>
      <c r="I94" s="61" t="s">
        <v>1143</v>
      </c>
      <c r="J94" s="112">
        <f t="shared" si="5"/>
        <v>8126.55</v>
      </c>
      <c r="K94" s="112">
        <f t="shared" si="6"/>
        <v>15848.55</v>
      </c>
    </row>
    <row r="95" s="102" customFormat="1" ht="60" spans="1:11">
      <c r="A95" s="108">
        <v>92</v>
      </c>
      <c r="B95" s="76" t="s">
        <v>1317</v>
      </c>
      <c r="C95" s="118" t="s">
        <v>1318</v>
      </c>
      <c r="D95" s="111" t="s">
        <v>783</v>
      </c>
      <c r="E95" s="61">
        <v>0.15675</v>
      </c>
      <c r="F95" s="61" t="s">
        <v>784</v>
      </c>
      <c r="G95" s="112">
        <f>IF(E95*20000&gt;400000,400000,E95*20000)</f>
        <v>3135</v>
      </c>
      <c r="H95" s="61">
        <v>14520</v>
      </c>
      <c r="I95" s="61" t="s">
        <v>1143</v>
      </c>
      <c r="J95" s="112">
        <f t="shared" si="5"/>
        <v>2178</v>
      </c>
      <c r="K95" s="112">
        <f t="shared" si="6"/>
        <v>5313</v>
      </c>
    </row>
    <row r="96" s="101" customFormat="1" ht="38.4" spans="1:11">
      <c r="A96" s="108">
        <v>93</v>
      </c>
      <c r="B96" s="76" t="s">
        <v>1319</v>
      </c>
      <c r="C96" s="118" t="s">
        <v>1320</v>
      </c>
      <c r="D96" s="111" t="s">
        <v>15</v>
      </c>
      <c r="E96" s="61">
        <v>0.0171</v>
      </c>
      <c r="F96" s="61" t="s">
        <v>54</v>
      </c>
      <c r="G96" s="112">
        <f t="shared" ref="G96:G112" si="9">E96*1000000</f>
        <v>17100</v>
      </c>
      <c r="H96" s="61">
        <v>16049</v>
      </c>
      <c r="I96" s="61" t="s">
        <v>1143</v>
      </c>
      <c r="J96" s="112">
        <f t="shared" si="5"/>
        <v>2407.35</v>
      </c>
      <c r="K96" s="112">
        <f t="shared" si="6"/>
        <v>19507.35</v>
      </c>
    </row>
    <row r="97" s="101" customFormat="1" ht="37.2" spans="1:11">
      <c r="A97" s="108">
        <v>94</v>
      </c>
      <c r="B97" s="76" t="s">
        <v>1321</v>
      </c>
      <c r="C97" s="118" t="s">
        <v>1322</v>
      </c>
      <c r="D97" s="111" t="s">
        <v>15</v>
      </c>
      <c r="E97" s="61">
        <v>0.00318</v>
      </c>
      <c r="F97" s="61" t="s">
        <v>54</v>
      </c>
      <c r="G97" s="112">
        <f t="shared" si="9"/>
        <v>3180</v>
      </c>
      <c r="H97" s="61">
        <v>2734</v>
      </c>
      <c r="I97" s="61" t="s">
        <v>1143</v>
      </c>
      <c r="J97" s="112">
        <f t="shared" si="5"/>
        <v>410.1</v>
      </c>
      <c r="K97" s="112">
        <f t="shared" si="6"/>
        <v>3590.1</v>
      </c>
    </row>
    <row r="98" s="101" customFormat="1" ht="37.2" spans="1:11">
      <c r="A98" s="108">
        <v>95</v>
      </c>
      <c r="B98" s="76" t="s">
        <v>1323</v>
      </c>
      <c r="C98" s="119" t="s">
        <v>1324</v>
      </c>
      <c r="D98" s="111" t="s">
        <v>15</v>
      </c>
      <c r="E98" s="61">
        <v>0.0066</v>
      </c>
      <c r="F98" s="61" t="s">
        <v>54</v>
      </c>
      <c r="G98" s="112">
        <f t="shared" si="9"/>
        <v>6600</v>
      </c>
      <c r="H98" s="61">
        <v>1759</v>
      </c>
      <c r="I98" s="61" t="s">
        <v>1143</v>
      </c>
      <c r="J98" s="112">
        <f t="shared" si="5"/>
        <v>263.85</v>
      </c>
      <c r="K98" s="112">
        <f t="shared" si="6"/>
        <v>6863.85</v>
      </c>
    </row>
    <row r="99" s="101" customFormat="1" ht="37.2" spans="1:11">
      <c r="A99" s="108">
        <v>96</v>
      </c>
      <c r="B99" s="76" t="s">
        <v>1325</v>
      </c>
      <c r="C99" s="118" t="s">
        <v>1326</v>
      </c>
      <c r="D99" s="111" t="s">
        <v>15</v>
      </c>
      <c r="E99" s="61">
        <v>0.002475</v>
      </c>
      <c r="F99" s="61" t="s">
        <v>54</v>
      </c>
      <c r="G99" s="112">
        <f t="shared" si="9"/>
        <v>2475</v>
      </c>
      <c r="H99" s="61">
        <v>1168</v>
      </c>
      <c r="I99" s="61" t="s">
        <v>1143</v>
      </c>
      <c r="J99" s="112">
        <f t="shared" si="5"/>
        <v>175.2</v>
      </c>
      <c r="K99" s="112">
        <f t="shared" si="6"/>
        <v>2650.2</v>
      </c>
    </row>
    <row r="100" s="101" customFormat="1" ht="37.2" spans="1:11">
      <c r="A100" s="108">
        <v>97</v>
      </c>
      <c r="B100" s="76" t="s">
        <v>1327</v>
      </c>
      <c r="C100" s="119" t="s">
        <v>1328</v>
      </c>
      <c r="D100" s="111" t="s">
        <v>15</v>
      </c>
      <c r="E100" s="61">
        <v>0.0077</v>
      </c>
      <c r="F100" s="61" t="s">
        <v>54</v>
      </c>
      <c r="G100" s="112">
        <f t="shared" si="9"/>
        <v>7700</v>
      </c>
      <c r="H100" s="61">
        <v>605</v>
      </c>
      <c r="I100" s="61" t="s">
        <v>1143</v>
      </c>
      <c r="J100" s="112">
        <f t="shared" si="5"/>
        <v>90.75</v>
      </c>
      <c r="K100" s="112">
        <f t="shared" si="6"/>
        <v>7790.75</v>
      </c>
    </row>
    <row r="101" s="101" customFormat="1" ht="37.2" spans="1:11">
      <c r="A101" s="108">
        <v>98</v>
      </c>
      <c r="B101" s="115" t="s">
        <v>1329</v>
      </c>
      <c r="C101" s="117" t="s">
        <v>1330</v>
      </c>
      <c r="D101" s="111" t="s">
        <v>15</v>
      </c>
      <c r="E101" s="61">
        <v>0.005225</v>
      </c>
      <c r="F101" s="61" t="s">
        <v>54</v>
      </c>
      <c r="G101" s="112">
        <f t="shared" si="9"/>
        <v>5225</v>
      </c>
      <c r="H101" s="61">
        <v>2581</v>
      </c>
      <c r="I101" s="61" t="s">
        <v>1143</v>
      </c>
      <c r="J101" s="112">
        <f t="shared" si="5"/>
        <v>387.15</v>
      </c>
      <c r="K101" s="112">
        <f t="shared" si="6"/>
        <v>5612.15</v>
      </c>
    </row>
    <row r="102" s="101" customFormat="1" ht="37.2" spans="1:11">
      <c r="A102" s="108">
        <v>99</v>
      </c>
      <c r="B102" s="115" t="s">
        <v>1331</v>
      </c>
      <c r="C102" s="117" t="s">
        <v>1332</v>
      </c>
      <c r="D102" s="111" t="s">
        <v>15</v>
      </c>
      <c r="E102" s="61">
        <v>0.002475</v>
      </c>
      <c r="F102" s="61" t="s">
        <v>54</v>
      </c>
      <c r="G102" s="112">
        <f t="shared" si="9"/>
        <v>2475</v>
      </c>
      <c r="H102" s="61">
        <v>1212</v>
      </c>
      <c r="I102" s="61" t="s">
        <v>1143</v>
      </c>
      <c r="J102" s="112">
        <f t="shared" si="5"/>
        <v>181.8</v>
      </c>
      <c r="K102" s="112">
        <f t="shared" si="6"/>
        <v>2656.8</v>
      </c>
    </row>
    <row r="103" s="101" customFormat="1" ht="25.2" spans="1:11">
      <c r="A103" s="108">
        <v>100</v>
      </c>
      <c r="B103" s="115" t="s">
        <v>1333</v>
      </c>
      <c r="C103" s="117" t="s">
        <v>1334</v>
      </c>
      <c r="D103" s="111" t="s">
        <v>15</v>
      </c>
      <c r="E103" s="61">
        <v>0.0077</v>
      </c>
      <c r="F103" s="61" t="s">
        <v>54</v>
      </c>
      <c r="G103" s="112">
        <f t="shared" si="9"/>
        <v>7700</v>
      </c>
      <c r="H103" s="61">
        <v>3943</v>
      </c>
      <c r="I103" s="61" t="s">
        <v>1143</v>
      </c>
      <c r="J103" s="112">
        <f t="shared" si="5"/>
        <v>591.45</v>
      </c>
      <c r="K103" s="112">
        <f t="shared" si="6"/>
        <v>8291.45</v>
      </c>
    </row>
    <row r="104" s="101" customFormat="1" ht="37.2" spans="1:11">
      <c r="A104" s="108">
        <v>101</v>
      </c>
      <c r="B104" s="115" t="s">
        <v>1335</v>
      </c>
      <c r="C104" s="117" t="s">
        <v>1336</v>
      </c>
      <c r="D104" s="111" t="s">
        <v>15</v>
      </c>
      <c r="E104" s="61">
        <v>0.002475</v>
      </c>
      <c r="F104" s="61" t="s">
        <v>54</v>
      </c>
      <c r="G104" s="112">
        <f t="shared" si="9"/>
        <v>2475</v>
      </c>
      <c r="H104" s="61">
        <v>1583</v>
      </c>
      <c r="I104" s="61" t="s">
        <v>1143</v>
      </c>
      <c r="J104" s="112">
        <f t="shared" si="5"/>
        <v>237.45</v>
      </c>
      <c r="K104" s="112">
        <f t="shared" si="6"/>
        <v>2712.45</v>
      </c>
    </row>
    <row r="105" s="101" customFormat="1" ht="37.2" spans="1:11">
      <c r="A105" s="108">
        <v>102</v>
      </c>
      <c r="B105" s="76" t="s">
        <v>1337</v>
      </c>
      <c r="C105" s="119" t="s">
        <v>1338</v>
      </c>
      <c r="D105" s="111" t="s">
        <v>15</v>
      </c>
      <c r="E105" s="61">
        <v>0.00976</v>
      </c>
      <c r="F105" s="61" t="s">
        <v>54</v>
      </c>
      <c r="G105" s="112">
        <f t="shared" si="9"/>
        <v>9760</v>
      </c>
      <c r="H105" s="61">
        <v>0</v>
      </c>
      <c r="I105" s="61" t="s">
        <v>1143</v>
      </c>
      <c r="J105" s="113">
        <f t="shared" si="5"/>
        <v>0</v>
      </c>
      <c r="K105" s="112">
        <f t="shared" si="6"/>
        <v>9760</v>
      </c>
    </row>
    <row r="106" s="101" customFormat="1" ht="25.2" spans="1:11">
      <c r="A106" s="108">
        <v>103</v>
      </c>
      <c r="B106" s="116" t="s">
        <v>1339</v>
      </c>
      <c r="C106" s="117" t="s">
        <v>1340</v>
      </c>
      <c r="D106" s="111" t="s">
        <v>15</v>
      </c>
      <c r="E106" s="61">
        <v>0.0111</v>
      </c>
      <c r="F106" s="61" t="s">
        <v>54</v>
      </c>
      <c r="G106" s="112">
        <f t="shared" si="9"/>
        <v>11100</v>
      </c>
      <c r="H106" s="61">
        <v>0</v>
      </c>
      <c r="I106" s="61" t="s">
        <v>1143</v>
      </c>
      <c r="J106" s="113">
        <f t="shared" si="5"/>
        <v>0</v>
      </c>
      <c r="K106" s="112">
        <f t="shared" si="6"/>
        <v>11100</v>
      </c>
    </row>
    <row r="107" s="101" customFormat="1" ht="25.2" spans="1:11">
      <c r="A107" s="108">
        <v>104</v>
      </c>
      <c r="B107" s="115" t="s">
        <v>1341</v>
      </c>
      <c r="C107" s="117" t="s">
        <v>1340</v>
      </c>
      <c r="D107" s="111" t="s">
        <v>15</v>
      </c>
      <c r="E107" s="61">
        <v>0</v>
      </c>
      <c r="F107" s="61" t="s">
        <v>54</v>
      </c>
      <c r="G107" s="113">
        <f t="shared" si="9"/>
        <v>0</v>
      </c>
      <c r="H107" s="61">
        <v>8292</v>
      </c>
      <c r="I107" s="61" t="s">
        <v>1143</v>
      </c>
      <c r="J107" s="112">
        <f t="shared" si="5"/>
        <v>1243.8</v>
      </c>
      <c r="K107" s="112">
        <f t="shared" si="6"/>
        <v>1243.8</v>
      </c>
    </row>
    <row r="108" s="101" customFormat="1" ht="37.2" spans="1:11">
      <c r="A108" s="108">
        <v>105</v>
      </c>
      <c r="B108" s="116" t="s">
        <v>1342</v>
      </c>
      <c r="C108" s="110" t="s">
        <v>1343</v>
      </c>
      <c r="D108" s="111" t="s">
        <v>15</v>
      </c>
      <c r="E108" s="61">
        <v>0.00912</v>
      </c>
      <c r="F108" s="61" t="s">
        <v>54</v>
      </c>
      <c r="G108" s="112">
        <f t="shared" si="9"/>
        <v>9120</v>
      </c>
      <c r="H108" s="61">
        <v>0</v>
      </c>
      <c r="I108" s="61" t="s">
        <v>1143</v>
      </c>
      <c r="J108" s="113">
        <f t="shared" si="5"/>
        <v>0</v>
      </c>
      <c r="K108" s="112">
        <f t="shared" si="6"/>
        <v>9120</v>
      </c>
    </row>
    <row r="109" s="101" customFormat="1" ht="25.2" spans="1:11">
      <c r="A109" s="108">
        <v>106</v>
      </c>
      <c r="B109" s="76" t="s">
        <v>1344</v>
      </c>
      <c r="C109" s="119" t="s">
        <v>1345</v>
      </c>
      <c r="D109" s="111" t="s">
        <v>15</v>
      </c>
      <c r="E109" s="61">
        <v>0</v>
      </c>
      <c r="F109" s="61" t="s">
        <v>54</v>
      </c>
      <c r="G109" s="113">
        <f t="shared" si="9"/>
        <v>0</v>
      </c>
      <c r="H109" s="61">
        <v>3016</v>
      </c>
      <c r="I109" s="61" t="s">
        <v>1143</v>
      </c>
      <c r="J109" s="112">
        <f t="shared" si="5"/>
        <v>452.4</v>
      </c>
      <c r="K109" s="112">
        <f t="shared" si="6"/>
        <v>452.4</v>
      </c>
    </row>
    <row r="110" s="101" customFormat="1" ht="25.2" spans="1:11">
      <c r="A110" s="108">
        <v>107</v>
      </c>
      <c r="B110" s="76" t="s">
        <v>1346</v>
      </c>
      <c r="C110" s="119" t="s">
        <v>1345</v>
      </c>
      <c r="D110" s="111" t="s">
        <v>15</v>
      </c>
      <c r="E110" s="61">
        <v>0.019825</v>
      </c>
      <c r="F110" s="61" t="s">
        <v>54</v>
      </c>
      <c r="G110" s="112">
        <f t="shared" si="9"/>
        <v>19825</v>
      </c>
      <c r="H110" s="61">
        <v>0</v>
      </c>
      <c r="I110" s="61" t="s">
        <v>1143</v>
      </c>
      <c r="J110" s="113">
        <f t="shared" si="5"/>
        <v>0</v>
      </c>
      <c r="K110" s="112">
        <f t="shared" si="6"/>
        <v>19825</v>
      </c>
    </row>
    <row r="111" s="101" customFormat="1" ht="37.2" spans="1:11">
      <c r="A111" s="108">
        <v>108</v>
      </c>
      <c r="B111" s="114" t="s">
        <v>1347</v>
      </c>
      <c r="C111" s="110" t="s">
        <v>1348</v>
      </c>
      <c r="D111" s="111" t="s">
        <v>15</v>
      </c>
      <c r="E111" s="61">
        <v>0.01044</v>
      </c>
      <c r="F111" s="61" t="s">
        <v>54</v>
      </c>
      <c r="G111" s="112">
        <f t="shared" si="9"/>
        <v>10440</v>
      </c>
      <c r="H111" s="61">
        <v>11458</v>
      </c>
      <c r="I111" s="61" t="s">
        <v>1143</v>
      </c>
      <c r="J111" s="112">
        <f t="shared" si="5"/>
        <v>1718.7</v>
      </c>
      <c r="K111" s="112">
        <f t="shared" si="6"/>
        <v>12158.7</v>
      </c>
    </row>
    <row r="112" s="101" customFormat="1" ht="37.2" spans="1:11">
      <c r="A112" s="108">
        <v>109</v>
      </c>
      <c r="B112" s="115" t="s">
        <v>1349</v>
      </c>
      <c r="C112" s="117" t="s">
        <v>1350</v>
      </c>
      <c r="D112" s="111" t="s">
        <v>15</v>
      </c>
      <c r="E112" s="61">
        <v>0.01539</v>
      </c>
      <c r="F112" s="61" t="s">
        <v>54</v>
      </c>
      <c r="G112" s="112">
        <f t="shared" si="9"/>
        <v>15390</v>
      </c>
      <c r="H112" s="61">
        <v>0</v>
      </c>
      <c r="I112" s="61" t="s">
        <v>1143</v>
      </c>
      <c r="J112" s="113">
        <f t="shared" si="5"/>
        <v>0</v>
      </c>
      <c r="K112" s="112">
        <f t="shared" si="6"/>
        <v>15390</v>
      </c>
    </row>
    <row r="113" s="101" customFormat="1" ht="37.2" spans="1:11">
      <c r="A113" s="108">
        <v>110</v>
      </c>
      <c r="B113" s="115" t="s">
        <v>1351</v>
      </c>
      <c r="C113" s="117" t="s">
        <v>1352</v>
      </c>
      <c r="D113" s="111" t="s">
        <v>15</v>
      </c>
      <c r="E113" s="61">
        <v>0.02128</v>
      </c>
      <c r="F113" s="61" t="s">
        <v>54</v>
      </c>
      <c r="G113" s="112">
        <f>IF(E113*1000000&gt;20000,20000,E113*1000000)</f>
        <v>20000</v>
      </c>
      <c r="H113" s="61">
        <v>14367</v>
      </c>
      <c r="I113" s="61" t="s">
        <v>1143</v>
      </c>
      <c r="J113" s="112">
        <f t="shared" si="5"/>
        <v>2155.05</v>
      </c>
      <c r="K113" s="112">
        <f t="shared" si="6"/>
        <v>22155.05</v>
      </c>
    </row>
    <row r="114" s="101" customFormat="1" ht="37.2" spans="1:11">
      <c r="A114" s="108">
        <v>111</v>
      </c>
      <c r="B114" s="76" t="s">
        <v>1353</v>
      </c>
      <c r="C114" s="119" t="s">
        <v>1354</v>
      </c>
      <c r="D114" s="111" t="s">
        <v>15</v>
      </c>
      <c r="E114" s="61">
        <v>0.01342</v>
      </c>
      <c r="F114" s="61" t="s">
        <v>54</v>
      </c>
      <c r="G114" s="112">
        <f t="shared" ref="G114:G120" si="10">E114*1000000</f>
        <v>13420</v>
      </c>
      <c r="H114" s="61">
        <v>0</v>
      </c>
      <c r="I114" s="61" t="s">
        <v>1143</v>
      </c>
      <c r="J114" s="113">
        <f t="shared" si="5"/>
        <v>0</v>
      </c>
      <c r="K114" s="112">
        <f t="shared" si="6"/>
        <v>13420</v>
      </c>
    </row>
    <row r="115" s="101" customFormat="1" ht="25.2" spans="1:11">
      <c r="A115" s="108">
        <v>112</v>
      </c>
      <c r="B115" s="76" t="s">
        <v>1355</v>
      </c>
      <c r="C115" s="118" t="s">
        <v>1356</v>
      </c>
      <c r="D115" s="111" t="s">
        <v>15</v>
      </c>
      <c r="E115" s="61">
        <v>0.01464</v>
      </c>
      <c r="F115" s="61" t="s">
        <v>54</v>
      </c>
      <c r="G115" s="112">
        <f t="shared" si="10"/>
        <v>14640</v>
      </c>
      <c r="H115" s="61">
        <v>0</v>
      </c>
      <c r="I115" s="61" t="s">
        <v>1143</v>
      </c>
      <c r="J115" s="113">
        <f t="shared" si="5"/>
        <v>0</v>
      </c>
      <c r="K115" s="112">
        <f t="shared" si="6"/>
        <v>14640</v>
      </c>
    </row>
    <row r="116" s="101" customFormat="1" ht="26.4" spans="1:11">
      <c r="A116" s="108">
        <v>113</v>
      </c>
      <c r="B116" s="116" t="s">
        <v>1357</v>
      </c>
      <c r="C116" s="117" t="s">
        <v>1358</v>
      </c>
      <c r="D116" s="111" t="s">
        <v>15</v>
      </c>
      <c r="E116" s="61">
        <v>0.010675</v>
      </c>
      <c r="F116" s="61" t="s">
        <v>54</v>
      </c>
      <c r="G116" s="112">
        <f t="shared" si="10"/>
        <v>10675</v>
      </c>
      <c r="H116" s="61">
        <v>0</v>
      </c>
      <c r="I116" s="61" t="s">
        <v>1143</v>
      </c>
      <c r="J116" s="113">
        <f t="shared" si="5"/>
        <v>0</v>
      </c>
      <c r="K116" s="112">
        <f t="shared" si="6"/>
        <v>10675</v>
      </c>
    </row>
    <row r="117" s="101" customFormat="1" ht="37.2" spans="1:11">
      <c r="A117" s="108">
        <v>114</v>
      </c>
      <c r="B117" s="116" t="s">
        <v>1359</v>
      </c>
      <c r="C117" s="117" t="s">
        <v>1360</v>
      </c>
      <c r="D117" s="111" t="s">
        <v>15</v>
      </c>
      <c r="E117" s="61">
        <v>0.018</v>
      </c>
      <c r="F117" s="61" t="s">
        <v>54</v>
      </c>
      <c r="G117" s="112">
        <f t="shared" si="10"/>
        <v>18000</v>
      </c>
      <c r="H117" s="61">
        <v>0</v>
      </c>
      <c r="I117" s="61" t="s">
        <v>1143</v>
      </c>
      <c r="J117" s="113">
        <f t="shared" si="5"/>
        <v>0</v>
      </c>
      <c r="K117" s="112">
        <f t="shared" si="6"/>
        <v>18000</v>
      </c>
    </row>
    <row r="118" s="101" customFormat="1" ht="37.2" spans="1:11">
      <c r="A118" s="108">
        <v>115</v>
      </c>
      <c r="B118" s="115" t="s">
        <v>1361</v>
      </c>
      <c r="C118" s="117" t="s">
        <v>1360</v>
      </c>
      <c r="D118" s="111" t="s">
        <v>15</v>
      </c>
      <c r="E118" s="61">
        <v>0</v>
      </c>
      <c r="F118" s="61" t="s">
        <v>54</v>
      </c>
      <c r="G118" s="113">
        <f t="shared" si="10"/>
        <v>0</v>
      </c>
      <c r="H118" s="61">
        <v>10988</v>
      </c>
      <c r="I118" s="61" t="s">
        <v>1143</v>
      </c>
      <c r="J118" s="112">
        <f t="shared" si="5"/>
        <v>1648.2</v>
      </c>
      <c r="K118" s="112">
        <f t="shared" si="6"/>
        <v>1648.2</v>
      </c>
    </row>
    <row r="119" s="101" customFormat="1" ht="25.2" spans="1:11">
      <c r="A119" s="108">
        <v>116</v>
      </c>
      <c r="B119" s="76" t="s">
        <v>1362</v>
      </c>
      <c r="C119" s="118" t="s">
        <v>1363</v>
      </c>
      <c r="D119" s="111" t="s">
        <v>15</v>
      </c>
      <c r="E119" s="61">
        <v>0.0183</v>
      </c>
      <c r="F119" s="61" t="s">
        <v>54</v>
      </c>
      <c r="G119" s="112">
        <f t="shared" si="10"/>
        <v>18300</v>
      </c>
      <c r="H119" s="61">
        <v>2637</v>
      </c>
      <c r="I119" s="61" t="s">
        <v>1143</v>
      </c>
      <c r="J119" s="112">
        <f t="shared" si="5"/>
        <v>395.55</v>
      </c>
      <c r="K119" s="112">
        <f t="shared" si="6"/>
        <v>18695.55</v>
      </c>
    </row>
    <row r="120" s="101" customFormat="1" ht="37.2" spans="1:11">
      <c r="A120" s="108">
        <v>117</v>
      </c>
      <c r="B120" s="76" t="s">
        <v>1364</v>
      </c>
      <c r="C120" s="119" t="s">
        <v>1365</v>
      </c>
      <c r="D120" s="111" t="s">
        <v>15</v>
      </c>
      <c r="E120" s="61">
        <v>0.0126</v>
      </c>
      <c r="F120" s="61" t="s">
        <v>54</v>
      </c>
      <c r="G120" s="112">
        <f t="shared" si="10"/>
        <v>12600</v>
      </c>
      <c r="H120" s="61">
        <v>4267</v>
      </c>
      <c r="I120" s="61" t="s">
        <v>1143</v>
      </c>
      <c r="J120" s="112">
        <f t="shared" si="5"/>
        <v>640.05</v>
      </c>
      <c r="K120" s="112">
        <f t="shared" si="6"/>
        <v>13240.05</v>
      </c>
    </row>
    <row r="121" s="101" customFormat="1" ht="37.2" spans="1:11">
      <c r="A121" s="108">
        <v>118</v>
      </c>
      <c r="B121" s="76" t="s">
        <v>1366</v>
      </c>
      <c r="C121" s="118" t="s">
        <v>1367</v>
      </c>
      <c r="D121" s="111" t="s">
        <v>15</v>
      </c>
      <c r="E121" s="61">
        <v>0.02736</v>
      </c>
      <c r="F121" s="61" t="s">
        <v>54</v>
      </c>
      <c r="G121" s="112">
        <f>IF(E121*1000000&gt;20000,20000,E121*1000000)</f>
        <v>20000</v>
      </c>
      <c r="H121" s="61">
        <v>10778</v>
      </c>
      <c r="I121" s="61" t="s">
        <v>1143</v>
      </c>
      <c r="J121" s="112">
        <f t="shared" si="5"/>
        <v>1616.7</v>
      </c>
      <c r="K121" s="112">
        <f t="shared" si="6"/>
        <v>21616.7</v>
      </c>
    </row>
    <row r="122" s="101" customFormat="1" ht="37.2" spans="1:11">
      <c r="A122" s="108">
        <v>119</v>
      </c>
      <c r="B122" s="115" t="s">
        <v>1368</v>
      </c>
      <c r="C122" s="120" t="s">
        <v>1369</v>
      </c>
      <c r="D122" s="111" t="s">
        <v>15</v>
      </c>
      <c r="E122" s="61">
        <v>0.0114</v>
      </c>
      <c r="F122" s="61" t="s">
        <v>54</v>
      </c>
      <c r="G122" s="112">
        <f t="shared" ref="G122:G142" si="11">E122*1000000</f>
        <v>11400</v>
      </c>
      <c r="H122" s="61">
        <v>5397</v>
      </c>
      <c r="I122" s="61" t="s">
        <v>1143</v>
      </c>
      <c r="J122" s="112">
        <f t="shared" si="5"/>
        <v>809.55</v>
      </c>
      <c r="K122" s="112">
        <f t="shared" si="6"/>
        <v>12209.55</v>
      </c>
    </row>
    <row r="123" s="101" customFormat="1" ht="37.2" spans="1:11">
      <c r="A123" s="108">
        <v>120</v>
      </c>
      <c r="B123" s="115" t="s">
        <v>1370</v>
      </c>
      <c r="C123" s="110" t="s">
        <v>1371</v>
      </c>
      <c r="D123" s="111" t="s">
        <v>15</v>
      </c>
      <c r="E123" s="61">
        <v>0.01568</v>
      </c>
      <c r="F123" s="61" t="s">
        <v>54</v>
      </c>
      <c r="G123" s="112">
        <f t="shared" si="11"/>
        <v>15680</v>
      </c>
      <c r="H123" s="61">
        <v>0</v>
      </c>
      <c r="I123" s="61" t="s">
        <v>1143</v>
      </c>
      <c r="J123" s="113">
        <f t="shared" si="5"/>
        <v>0</v>
      </c>
      <c r="K123" s="112">
        <f t="shared" si="6"/>
        <v>15680</v>
      </c>
    </row>
    <row r="124" s="101" customFormat="1" ht="37.2" spans="1:11">
      <c r="A124" s="108">
        <v>121</v>
      </c>
      <c r="B124" s="115" t="s">
        <v>1372</v>
      </c>
      <c r="C124" s="110" t="s">
        <v>1371</v>
      </c>
      <c r="D124" s="111" t="s">
        <v>15</v>
      </c>
      <c r="E124" s="61">
        <v>0</v>
      </c>
      <c r="F124" s="61" t="s">
        <v>54</v>
      </c>
      <c r="G124" s="113">
        <f t="shared" si="11"/>
        <v>0</v>
      </c>
      <c r="H124" s="61">
        <v>9566</v>
      </c>
      <c r="I124" s="61" t="s">
        <v>1143</v>
      </c>
      <c r="J124" s="112">
        <f t="shared" si="5"/>
        <v>1434.9</v>
      </c>
      <c r="K124" s="112">
        <f t="shared" si="6"/>
        <v>1434.9</v>
      </c>
    </row>
    <row r="125" s="101" customFormat="1" ht="25.2" spans="1:11">
      <c r="A125" s="108">
        <v>122</v>
      </c>
      <c r="B125" s="111" t="s">
        <v>1373</v>
      </c>
      <c r="C125" s="119" t="s">
        <v>1374</v>
      </c>
      <c r="D125" s="111" t="s">
        <v>15</v>
      </c>
      <c r="E125" s="61">
        <v>0.01044</v>
      </c>
      <c r="F125" s="61" t="s">
        <v>54</v>
      </c>
      <c r="G125" s="112">
        <f t="shared" si="11"/>
        <v>10440</v>
      </c>
      <c r="H125" s="61">
        <v>565</v>
      </c>
      <c r="I125" s="61" t="s">
        <v>1143</v>
      </c>
      <c r="J125" s="112">
        <f t="shared" si="5"/>
        <v>84.75</v>
      </c>
      <c r="K125" s="112">
        <f t="shared" si="6"/>
        <v>10524.75</v>
      </c>
    </row>
    <row r="126" s="101" customFormat="1" ht="25.2" spans="1:11">
      <c r="A126" s="108">
        <v>123</v>
      </c>
      <c r="B126" s="76" t="s">
        <v>1375</v>
      </c>
      <c r="C126" s="119" t="s">
        <v>1376</v>
      </c>
      <c r="D126" s="111" t="s">
        <v>15</v>
      </c>
      <c r="E126" s="61">
        <v>0.01026</v>
      </c>
      <c r="F126" s="61" t="s">
        <v>54</v>
      </c>
      <c r="G126" s="112">
        <f t="shared" si="11"/>
        <v>10260</v>
      </c>
      <c r="H126" s="61">
        <v>0</v>
      </c>
      <c r="I126" s="61" t="s">
        <v>1143</v>
      </c>
      <c r="J126" s="113">
        <f t="shared" si="5"/>
        <v>0</v>
      </c>
      <c r="K126" s="112">
        <f t="shared" si="6"/>
        <v>10260</v>
      </c>
    </row>
    <row r="127" s="101" customFormat="1" ht="37.2" spans="1:11">
      <c r="A127" s="108">
        <v>124</v>
      </c>
      <c r="B127" s="115" t="s">
        <v>1377</v>
      </c>
      <c r="C127" s="110" t="s">
        <v>1378</v>
      </c>
      <c r="D127" s="111" t="s">
        <v>15</v>
      </c>
      <c r="E127" s="61">
        <v>0.00969</v>
      </c>
      <c r="F127" s="61" t="s">
        <v>54</v>
      </c>
      <c r="G127" s="112">
        <f t="shared" si="11"/>
        <v>9690</v>
      </c>
      <c r="H127" s="61">
        <v>0</v>
      </c>
      <c r="I127" s="61" t="s">
        <v>1143</v>
      </c>
      <c r="J127" s="113">
        <f t="shared" si="5"/>
        <v>0</v>
      </c>
      <c r="K127" s="112">
        <f t="shared" si="6"/>
        <v>9690</v>
      </c>
    </row>
    <row r="128" s="101" customFormat="1" ht="37.2" spans="1:11">
      <c r="A128" s="108">
        <v>125</v>
      </c>
      <c r="B128" s="76" t="s">
        <v>1379</v>
      </c>
      <c r="C128" s="119" t="s">
        <v>1380</v>
      </c>
      <c r="D128" s="111" t="s">
        <v>15</v>
      </c>
      <c r="E128" s="61">
        <v>0.015105</v>
      </c>
      <c r="F128" s="61" t="s">
        <v>54</v>
      </c>
      <c r="G128" s="112">
        <f t="shared" si="11"/>
        <v>15105</v>
      </c>
      <c r="H128" s="61">
        <v>0</v>
      </c>
      <c r="I128" s="61" t="s">
        <v>1143</v>
      </c>
      <c r="J128" s="113">
        <f t="shared" si="5"/>
        <v>0</v>
      </c>
      <c r="K128" s="112">
        <f t="shared" si="6"/>
        <v>15105</v>
      </c>
    </row>
    <row r="129" s="101" customFormat="1" ht="37.2" spans="1:11">
      <c r="A129" s="108">
        <v>126</v>
      </c>
      <c r="B129" s="114" t="s">
        <v>1381</v>
      </c>
      <c r="C129" s="110" t="s">
        <v>1382</v>
      </c>
      <c r="D129" s="111" t="s">
        <v>15</v>
      </c>
      <c r="E129" s="61">
        <v>0.006</v>
      </c>
      <c r="F129" s="61" t="s">
        <v>54</v>
      </c>
      <c r="G129" s="112">
        <f t="shared" si="11"/>
        <v>6000</v>
      </c>
      <c r="H129" s="61">
        <v>5579</v>
      </c>
      <c r="I129" s="61" t="s">
        <v>1143</v>
      </c>
      <c r="J129" s="112">
        <f t="shared" si="5"/>
        <v>836.85</v>
      </c>
      <c r="K129" s="112">
        <f t="shared" si="6"/>
        <v>6836.85</v>
      </c>
    </row>
    <row r="130" s="101" customFormat="1" ht="37.2" spans="1:11">
      <c r="A130" s="108">
        <v>127</v>
      </c>
      <c r="B130" s="76" t="s">
        <v>1383</v>
      </c>
      <c r="C130" s="119" t="s">
        <v>1384</v>
      </c>
      <c r="D130" s="111" t="s">
        <v>15</v>
      </c>
      <c r="E130" s="61">
        <v>0.0182</v>
      </c>
      <c r="F130" s="61" t="s">
        <v>54</v>
      </c>
      <c r="G130" s="112">
        <f t="shared" si="11"/>
        <v>18200</v>
      </c>
      <c r="H130" s="61">
        <v>17817</v>
      </c>
      <c r="I130" s="61" t="s">
        <v>1143</v>
      </c>
      <c r="J130" s="112">
        <f t="shared" si="5"/>
        <v>2672.55</v>
      </c>
      <c r="K130" s="112">
        <f t="shared" si="6"/>
        <v>20872.55</v>
      </c>
    </row>
    <row r="131" s="101" customFormat="1" ht="25.2" spans="1:11">
      <c r="A131" s="108">
        <v>128</v>
      </c>
      <c r="B131" s="76" t="s">
        <v>1385</v>
      </c>
      <c r="C131" s="119" t="s">
        <v>1386</v>
      </c>
      <c r="D131" s="111" t="s">
        <v>15</v>
      </c>
      <c r="E131" s="61">
        <v>0.01026</v>
      </c>
      <c r="F131" s="61" t="s">
        <v>54</v>
      </c>
      <c r="G131" s="112">
        <f t="shared" si="11"/>
        <v>10260</v>
      </c>
      <c r="H131" s="61">
        <v>944</v>
      </c>
      <c r="I131" s="61" t="s">
        <v>1143</v>
      </c>
      <c r="J131" s="112">
        <f t="shared" si="5"/>
        <v>141.6</v>
      </c>
      <c r="K131" s="112">
        <f t="shared" si="6"/>
        <v>10401.6</v>
      </c>
    </row>
    <row r="132" s="101" customFormat="1" ht="37.2" spans="1:11">
      <c r="A132" s="108">
        <v>129</v>
      </c>
      <c r="B132" s="115" t="s">
        <v>1387</v>
      </c>
      <c r="C132" s="117" t="s">
        <v>1388</v>
      </c>
      <c r="D132" s="111" t="s">
        <v>15</v>
      </c>
      <c r="E132" s="61">
        <v>0.01092</v>
      </c>
      <c r="F132" s="61" t="s">
        <v>54</v>
      </c>
      <c r="G132" s="112">
        <f t="shared" si="11"/>
        <v>10920</v>
      </c>
      <c r="H132" s="61">
        <v>9270</v>
      </c>
      <c r="I132" s="61" t="s">
        <v>1143</v>
      </c>
      <c r="J132" s="112">
        <f t="shared" ref="J132:J195" si="12">H132*0.15</f>
        <v>1390.5</v>
      </c>
      <c r="K132" s="112">
        <f t="shared" ref="K132:K195" si="13">G132+J132</f>
        <v>12310.5</v>
      </c>
    </row>
    <row r="133" s="101" customFormat="1" ht="37.2" spans="1:11">
      <c r="A133" s="108">
        <v>130</v>
      </c>
      <c r="B133" s="115" t="s">
        <v>1389</v>
      </c>
      <c r="C133" s="117" t="s">
        <v>1390</v>
      </c>
      <c r="D133" s="111" t="s">
        <v>15</v>
      </c>
      <c r="E133" s="61">
        <v>0.007</v>
      </c>
      <c r="F133" s="61" t="s">
        <v>54</v>
      </c>
      <c r="G133" s="112">
        <f t="shared" si="11"/>
        <v>7000</v>
      </c>
      <c r="H133" s="61">
        <v>3274</v>
      </c>
      <c r="I133" s="61" t="s">
        <v>1143</v>
      </c>
      <c r="J133" s="112">
        <f t="shared" si="12"/>
        <v>491.1</v>
      </c>
      <c r="K133" s="112">
        <f t="shared" si="13"/>
        <v>7491.1</v>
      </c>
    </row>
    <row r="134" s="101" customFormat="1" ht="37.2" spans="1:11">
      <c r="A134" s="108">
        <v>131</v>
      </c>
      <c r="B134" s="115" t="s">
        <v>1391</v>
      </c>
      <c r="C134" s="117" t="s">
        <v>1392</v>
      </c>
      <c r="D134" s="111" t="s">
        <v>15</v>
      </c>
      <c r="E134" s="61">
        <v>0.01344</v>
      </c>
      <c r="F134" s="61" t="s">
        <v>54</v>
      </c>
      <c r="G134" s="112">
        <f t="shared" si="11"/>
        <v>13440</v>
      </c>
      <c r="H134" s="61">
        <v>4575</v>
      </c>
      <c r="I134" s="61" t="s">
        <v>1143</v>
      </c>
      <c r="J134" s="112">
        <f t="shared" si="12"/>
        <v>686.25</v>
      </c>
      <c r="K134" s="112">
        <f t="shared" si="13"/>
        <v>14126.25</v>
      </c>
    </row>
    <row r="135" s="101" customFormat="1" ht="25.2" spans="1:11">
      <c r="A135" s="108">
        <v>132</v>
      </c>
      <c r="B135" s="76" t="s">
        <v>1393</v>
      </c>
      <c r="C135" s="118" t="s">
        <v>1394</v>
      </c>
      <c r="D135" s="111" t="s">
        <v>15</v>
      </c>
      <c r="E135" s="61">
        <v>0.016225</v>
      </c>
      <c r="F135" s="61" t="s">
        <v>54</v>
      </c>
      <c r="G135" s="112">
        <f t="shared" si="11"/>
        <v>16225</v>
      </c>
      <c r="H135" s="61">
        <v>0</v>
      </c>
      <c r="I135" s="61" t="s">
        <v>1143</v>
      </c>
      <c r="J135" s="113">
        <f t="shared" si="12"/>
        <v>0</v>
      </c>
      <c r="K135" s="112">
        <f t="shared" si="13"/>
        <v>16225</v>
      </c>
    </row>
    <row r="136" s="101" customFormat="1" ht="25.2" spans="1:11">
      <c r="A136" s="108">
        <v>133</v>
      </c>
      <c r="B136" s="76" t="s">
        <v>1395</v>
      </c>
      <c r="C136" s="118" t="s">
        <v>1394</v>
      </c>
      <c r="D136" s="111" t="s">
        <v>15</v>
      </c>
      <c r="E136" s="61">
        <v>0</v>
      </c>
      <c r="F136" s="61" t="s">
        <v>54</v>
      </c>
      <c r="G136" s="113">
        <f t="shared" si="11"/>
        <v>0</v>
      </c>
      <c r="H136" s="61">
        <v>4423</v>
      </c>
      <c r="I136" s="61" t="s">
        <v>1143</v>
      </c>
      <c r="J136" s="112">
        <f t="shared" si="12"/>
        <v>663.45</v>
      </c>
      <c r="K136" s="112">
        <f t="shared" si="13"/>
        <v>663.45</v>
      </c>
    </row>
    <row r="137" s="101" customFormat="1" ht="25.2" spans="1:11">
      <c r="A137" s="108">
        <v>134</v>
      </c>
      <c r="B137" s="114" t="s">
        <v>1396</v>
      </c>
      <c r="C137" s="117" t="s">
        <v>1397</v>
      </c>
      <c r="D137" s="111" t="s">
        <v>15</v>
      </c>
      <c r="E137" s="61">
        <v>0.00318</v>
      </c>
      <c r="F137" s="61" t="s">
        <v>54</v>
      </c>
      <c r="G137" s="112">
        <f t="shared" si="11"/>
        <v>3180</v>
      </c>
      <c r="H137" s="61">
        <v>2685</v>
      </c>
      <c r="I137" s="61" t="s">
        <v>1143</v>
      </c>
      <c r="J137" s="112">
        <f t="shared" si="12"/>
        <v>402.75</v>
      </c>
      <c r="K137" s="112">
        <f t="shared" si="13"/>
        <v>3582.75</v>
      </c>
    </row>
    <row r="138" s="101" customFormat="1" ht="37.2" spans="1:11">
      <c r="A138" s="108">
        <v>135</v>
      </c>
      <c r="B138" s="76" t="s">
        <v>1398</v>
      </c>
      <c r="C138" s="119" t="s">
        <v>1399</v>
      </c>
      <c r="D138" s="111" t="s">
        <v>15</v>
      </c>
      <c r="E138" s="61">
        <v>0.00324</v>
      </c>
      <c r="F138" s="61" t="s">
        <v>54</v>
      </c>
      <c r="G138" s="112">
        <f t="shared" si="11"/>
        <v>3240</v>
      </c>
      <c r="H138" s="61">
        <v>0</v>
      </c>
      <c r="I138" s="61" t="s">
        <v>1143</v>
      </c>
      <c r="J138" s="113">
        <f t="shared" si="12"/>
        <v>0</v>
      </c>
      <c r="K138" s="112">
        <f t="shared" si="13"/>
        <v>3240</v>
      </c>
    </row>
    <row r="139" s="101" customFormat="1" ht="25.2" spans="1:11">
      <c r="A139" s="108">
        <v>136</v>
      </c>
      <c r="B139" s="76" t="s">
        <v>1400</v>
      </c>
      <c r="C139" s="119" t="s">
        <v>1401</v>
      </c>
      <c r="D139" s="111" t="s">
        <v>15</v>
      </c>
      <c r="E139" s="61">
        <v>0.00616</v>
      </c>
      <c r="F139" s="61" t="s">
        <v>54</v>
      </c>
      <c r="G139" s="112">
        <f t="shared" si="11"/>
        <v>6160</v>
      </c>
      <c r="H139" s="61">
        <v>5408</v>
      </c>
      <c r="I139" s="61" t="s">
        <v>1143</v>
      </c>
      <c r="J139" s="112">
        <f t="shared" si="12"/>
        <v>811.2</v>
      </c>
      <c r="K139" s="112">
        <f t="shared" si="13"/>
        <v>6971.2</v>
      </c>
    </row>
    <row r="140" s="101" customFormat="1" ht="37.2" spans="1:11">
      <c r="A140" s="108">
        <v>137</v>
      </c>
      <c r="B140" s="76" t="s">
        <v>1402</v>
      </c>
      <c r="C140" s="119" t="s">
        <v>1403</v>
      </c>
      <c r="D140" s="111" t="s">
        <v>15</v>
      </c>
      <c r="E140" s="61">
        <v>0.011</v>
      </c>
      <c r="F140" s="61" t="s">
        <v>54</v>
      </c>
      <c r="G140" s="112">
        <f t="shared" si="11"/>
        <v>11000</v>
      </c>
      <c r="H140" s="61">
        <v>0</v>
      </c>
      <c r="I140" s="61" t="s">
        <v>1143</v>
      </c>
      <c r="J140" s="113">
        <f t="shared" si="12"/>
        <v>0</v>
      </c>
      <c r="K140" s="112">
        <f t="shared" si="13"/>
        <v>11000</v>
      </c>
    </row>
    <row r="141" s="101" customFormat="1" ht="37.2" spans="1:11">
      <c r="A141" s="108">
        <v>138</v>
      </c>
      <c r="B141" s="76" t="s">
        <v>1404</v>
      </c>
      <c r="C141" s="119" t="s">
        <v>1405</v>
      </c>
      <c r="D141" s="111" t="s">
        <v>15</v>
      </c>
      <c r="E141" s="61">
        <v>0.005985</v>
      </c>
      <c r="F141" s="61" t="s">
        <v>54</v>
      </c>
      <c r="G141" s="112">
        <f t="shared" si="11"/>
        <v>5985</v>
      </c>
      <c r="H141" s="61">
        <v>0</v>
      </c>
      <c r="I141" s="61" t="s">
        <v>1143</v>
      </c>
      <c r="J141" s="113">
        <f t="shared" si="12"/>
        <v>0</v>
      </c>
      <c r="K141" s="112">
        <f t="shared" si="13"/>
        <v>5985</v>
      </c>
    </row>
    <row r="142" s="101" customFormat="1" ht="37.2" spans="1:11">
      <c r="A142" s="108">
        <v>139</v>
      </c>
      <c r="B142" s="115" t="s">
        <v>1406</v>
      </c>
      <c r="C142" s="117" t="s">
        <v>1407</v>
      </c>
      <c r="D142" s="111" t="s">
        <v>15</v>
      </c>
      <c r="E142" s="61">
        <v>0.00855</v>
      </c>
      <c r="F142" s="61" t="s">
        <v>54</v>
      </c>
      <c r="G142" s="112">
        <f t="shared" si="11"/>
        <v>8550</v>
      </c>
      <c r="H142" s="61">
        <v>0</v>
      </c>
      <c r="I142" s="61" t="s">
        <v>1143</v>
      </c>
      <c r="J142" s="113">
        <f t="shared" si="12"/>
        <v>0</v>
      </c>
      <c r="K142" s="112">
        <f t="shared" si="13"/>
        <v>8550</v>
      </c>
    </row>
    <row r="143" s="101" customFormat="1" ht="37.2" spans="1:11">
      <c r="A143" s="108">
        <v>140</v>
      </c>
      <c r="B143" s="76" t="s">
        <v>1408</v>
      </c>
      <c r="C143" s="119" t="s">
        <v>1409</v>
      </c>
      <c r="D143" s="111" t="s">
        <v>15</v>
      </c>
      <c r="E143" s="61">
        <v>0.020235</v>
      </c>
      <c r="F143" s="61" t="s">
        <v>54</v>
      </c>
      <c r="G143" s="112">
        <f>IF(E143*1000000&gt;20000,20000,E143*1000000)</f>
        <v>20000</v>
      </c>
      <c r="H143" s="61">
        <v>0</v>
      </c>
      <c r="I143" s="61" t="s">
        <v>1143</v>
      </c>
      <c r="J143" s="113">
        <f t="shared" si="12"/>
        <v>0</v>
      </c>
      <c r="K143" s="112">
        <f t="shared" si="13"/>
        <v>20000</v>
      </c>
    </row>
    <row r="144" s="101" customFormat="1" ht="37.2" spans="1:11">
      <c r="A144" s="108">
        <v>141</v>
      </c>
      <c r="B144" s="115" t="s">
        <v>1410</v>
      </c>
      <c r="C144" s="117" t="s">
        <v>1411</v>
      </c>
      <c r="D144" s="111" t="s">
        <v>15</v>
      </c>
      <c r="E144" s="61">
        <v>0.0033</v>
      </c>
      <c r="F144" s="61" t="s">
        <v>54</v>
      </c>
      <c r="G144" s="112">
        <f t="shared" ref="G144:G152" si="14">E144*1000000</f>
        <v>3300</v>
      </c>
      <c r="H144" s="61">
        <v>411</v>
      </c>
      <c r="I144" s="61" t="s">
        <v>1143</v>
      </c>
      <c r="J144" s="112">
        <f t="shared" si="12"/>
        <v>61.65</v>
      </c>
      <c r="K144" s="112">
        <f t="shared" si="13"/>
        <v>3361.65</v>
      </c>
    </row>
    <row r="145" s="101" customFormat="1" ht="25.2" spans="1:11">
      <c r="A145" s="108">
        <v>142</v>
      </c>
      <c r="B145" s="115" t="s">
        <v>1412</v>
      </c>
      <c r="C145" s="117" t="s">
        <v>1413</v>
      </c>
      <c r="D145" s="111" t="s">
        <v>15</v>
      </c>
      <c r="E145" s="61">
        <v>0.01045</v>
      </c>
      <c r="F145" s="61" t="s">
        <v>54</v>
      </c>
      <c r="G145" s="112">
        <f t="shared" si="14"/>
        <v>10450</v>
      </c>
      <c r="H145" s="61">
        <v>4900</v>
      </c>
      <c r="I145" s="61" t="s">
        <v>1143</v>
      </c>
      <c r="J145" s="112">
        <f t="shared" si="12"/>
        <v>735</v>
      </c>
      <c r="K145" s="112">
        <f t="shared" si="13"/>
        <v>11185</v>
      </c>
    </row>
    <row r="146" s="101" customFormat="1" ht="37.2" spans="1:11">
      <c r="A146" s="108">
        <v>143</v>
      </c>
      <c r="B146" s="115" t="s">
        <v>1287</v>
      </c>
      <c r="C146" s="117" t="s">
        <v>1414</v>
      </c>
      <c r="D146" s="111" t="s">
        <v>15</v>
      </c>
      <c r="E146" s="61">
        <v>0.0312</v>
      </c>
      <c r="F146" s="61" t="s">
        <v>54</v>
      </c>
      <c r="G146" s="112">
        <f>IF(E146*1000000&gt;20000,20000,E146*1000000)</f>
        <v>20000</v>
      </c>
      <c r="H146" s="61">
        <v>15263</v>
      </c>
      <c r="I146" s="61" t="s">
        <v>1143</v>
      </c>
      <c r="J146" s="112">
        <f t="shared" si="12"/>
        <v>2289.45</v>
      </c>
      <c r="K146" s="112">
        <f t="shared" si="13"/>
        <v>22289.45</v>
      </c>
    </row>
    <row r="147" s="101" customFormat="1" ht="37.2" spans="1:11">
      <c r="A147" s="108">
        <v>144</v>
      </c>
      <c r="B147" s="111" t="s">
        <v>1415</v>
      </c>
      <c r="C147" s="119" t="s">
        <v>1416</v>
      </c>
      <c r="D147" s="111" t="s">
        <v>15</v>
      </c>
      <c r="E147" s="61">
        <v>0.0135</v>
      </c>
      <c r="F147" s="61" t="s">
        <v>54</v>
      </c>
      <c r="G147" s="112">
        <f t="shared" si="14"/>
        <v>13500</v>
      </c>
      <c r="H147" s="61">
        <v>0</v>
      </c>
      <c r="I147" s="61" t="s">
        <v>1143</v>
      </c>
      <c r="J147" s="113">
        <f t="shared" si="12"/>
        <v>0</v>
      </c>
      <c r="K147" s="112">
        <f t="shared" si="13"/>
        <v>13500</v>
      </c>
    </row>
    <row r="148" s="101" customFormat="1" ht="37.2" spans="1:11">
      <c r="A148" s="108">
        <v>145</v>
      </c>
      <c r="B148" s="111" t="s">
        <v>1417</v>
      </c>
      <c r="C148" s="119" t="s">
        <v>1416</v>
      </c>
      <c r="D148" s="111" t="s">
        <v>15</v>
      </c>
      <c r="E148" s="61">
        <v>0</v>
      </c>
      <c r="F148" s="61" t="s">
        <v>54</v>
      </c>
      <c r="G148" s="113">
        <f t="shared" si="14"/>
        <v>0</v>
      </c>
      <c r="H148" s="61">
        <v>2265</v>
      </c>
      <c r="I148" s="61" t="s">
        <v>1143</v>
      </c>
      <c r="J148" s="112">
        <f t="shared" si="12"/>
        <v>339.75</v>
      </c>
      <c r="K148" s="112">
        <f t="shared" si="13"/>
        <v>339.75</v>
      </c>
    </row>
    <row r="149" s="101" customFormat="1" ht="37.2" spans="1:11">
      <c r="A149" s="108">
        <v>146</v>
      </c>
      <c r="B149" s="115" t="s">
        <v>1418</v>
      </c>
      <c r="C149" s="117" t="s">
        <v>1419</v>
      </c>
      <c r="D149" s="111" t="s">
        <v>15</v>
      </c>
      <c r="E149" s="61">
        <v>0.01026</v>
      </c>
      <c r="F149" s="61" t="s">
        <v>54</v>
      </c>
      <c r="G149" s="112">
        <f t="shared" si="14"/>
        <v>10260</v>
      </c>
      <c r="H149" s="61">
        <v>1297</v>
      </c>
      <c r="I149" s="61" t="s">
        <v>1143</v>
      </c>
      <c r="J149" s="112">
        <f t="shared" si="12"/>
        <v>194.55</v>
      </c>
      <c r="K149" s="112">
        <f t="shared" si="13"/>
        <v>10454.55</v>
      </c>
    </row>
    <row r="150" s="101" customFormat="1" ht="26.4" spans="1:11">
      <c r="A150" s="108">
        <v>147</v>
      </c>
      <c r="B150" s="76" t="s">
        <v>520</v>
      </c>
      <c r="C150" s="119" t="s">
        <v>1420</v>
      </c>
      <c r="D150" s="111" t="s">
        <v>15</v>
      </c>
      <c r="E150" s="61">
        <v>0.00798</v>
      </c>
      <c r="F150" s="61" t="s">
        <v>54</v>
      </c>
      <c r="G150" s="112">
        <f t="shared" si="14"/>
        <v>7980</v>
      </c>
      <c r="H150" s="61">
        <v>1018</v>
      </c>
      <c r="I150" s="61" t="s">
        <v>1143</v>
      </c>
      <c r="J150" s="112">
        <f t="shared" si="12"/>
        <v>152.7</v>
      </c>
      <c r="K150" s="112">
        <f t="shared" si="13"/>
        <v>8132.7</v>
      </c>
    </row>
    <row r="151" s="101" customFormat="1" ht="37.2" spans="1:11">
      <c r="A151" s="108">
        <v>148</v>
      </c>
      <c r="B151" s="115" t="s">
        <v>1421</v>
      </c>
      <c r="C151" s="117" t="s">
        <v>1422</v>
      </c>
      <c r="D151" s="111" t="s">
        <v>15</v>
      </c>
      <c r="E151" s="61">
        <v>0.01083</v>
      </c>
      <c r="F151" s="61" t="s">
        <v>54</v>
      </c>
      <c r="G151" s="112">
        <f t="shared" si="14"/>
        <v>10830</v>
      </c>
      <c r="H151" s="61">
        <v>5588</v>
      </c>
      <c r="I151" s="61" t="s">
        <v>1143</v>
      </c>
      <c r="J151" s="112">
        <f t="shared" si="12"/>
        <v>838.2</v>
      </c>
      <c r="K151" s="112">
        <f t="shared" si="13"/>
        <v>11668.2</v>
      </c>
    </row>
    <row r="152" s="101" customFormat="1" ht="37.2" spans="1:11">
      <c r="A152" s="108">
        <v>149</v>
      </c>
      <c r="B152" s="115" t="s">
        <v>1423</v>
      </c>
      <c r="C152" s="117" t="s">
        <v>1424</v>
      </c>
      <c r="D152" s="111" t="s">
        <v>15</v>
      </c>
      <c r="E152" s="61">
        <v>0.0188</v>
      </c>
      <c r="F152" s="61" t="s">
        <v>54</v>
      </c>
      <c r="G152" s="112">
        <f t="shared" si="14"/>
        <v>18800</v>
      </c>
      <c r="H152" s="61">
        <v>5354</v>
      </c>
      <c r="I152" s="61" t="s">
        <v>1143</v>
      </c>
      <c r="J152" s="112">
        <f t="shared" si="12"/>
        <v>803.1</v>
      </c>
      <c r="K152" s="112">
        <f t="shared" si="13"/>
        <v>19603.1</v>
      </c>
    </row>
    <row r="153" s="101" customFormat="1" ht="37.2" spans="1:11">
      <c r="A153" s="108">
        <v>150</v>
      </c>
      <c r="B153" s="115" t="s">
        <v>1423</v>
      </c>
      <c r="C153" s="117" t="s">
        <v>1425</v>
      </c>
      <c r="D153" s="111" t="s">
        <v>15</v>
      </c>
      <c r="E153" s="61">
        <v>0.02875</v>
      </c>
      <c r="F153" s="61" t="s">
        <v>54</v>
      </c>
      <c r="G153" s="112">
        <f>IF(E153*1000000&gt;20000,20000,E153*1000000)</f>
        <v>20000</v>
      </c>
      <c r="H153" s="61">
        <v>6482</v>
      </c>
      <c r="I153" s="61" t="s">
        <v>1143</v>
      </c>
      <c r="J153" s="112">
        <f t="shared" si="12"/>
        <v>972.3</v>
      </c>
      <c r="K153" s="112">
        <f t="shared" si="13"/>
        <v>20972.3</v>
      </c>
    </row>
    <row r="154" s="103" customFormat="1" ht="37.2" spans="1:11">
      <c r="A154" s="108">
        <v>151</v>
      </c>
      <c r="B154" s="115" t="s">
        <v>1426</v>
      </c>
      <c r="C154" s="110" t="s">
        <v>1427</v>
      </c>
      <c r="D154" s="111" t="s">
        <v>15</v>
      </c>
      <c r="E154" s="61">
        <v>0.0138</v>
      </c>
      <c r="F154" s="61" t="s">
        <v>54</v>
      </c>
      <c r="G154" s="112">
        <f t="shared" ref="G154:G178" si="15">E154*1000000</f>
        <v>13800</v>
      </c>
      <c r="H154" s="61">
        <v>0</v>
      </c>
      <c r="I154" s="61" t="s">
        <v>1143</v>
      </c>
      <c r="J154" s="113">
        <f t="shared" si="12"/>
        <v>0</v>
      </c>
      <c r="K154" s="112">
        <f t="shared" si="13"/>
        <v>13800</v>
      </c>
    </row>
    <row r="155" s="101" customFormat="1" ht="37.2" spans="1:11">
      <c r="A155" s="108">
        <v>152</v>
      </c>
      <c r="B155" s="76" t="s">
        <v>1428</v>
      </c>
      <c r="C155" s="119" t="s">
        <v>1429</v>
      </c>
      <c r="D155" s="111" t="s">
        <v>15</v>
      </c>
      <c r="E155" s="61">
        <v>0.0141</v>
      </c>
      <c r="F155" s="61" t="s">
        <v>54</v>
      </c>
      <c r="G155" s="112">
        <f t="shared" si="15"/>
        <v>14100</v>
      </c>
      <c r="H155" s="61">
        <v>0</v>
      </c>
      <c r="I155" s="61" t="s">
        <v>1143</v>
      </c>
      <c r="J155" s="113">
        <f t="shared" si="12"/>
        <v>0</v>
      </c>
      <c r="K155" s="112">
        <f t="shared" si="13"/>
        <v>14100</v>
      </c>
    </row>
    <row r="156" s="101" customFormat="1" ht="37.2" spans="1:11">
      <c r="A156" s="108">
        <v>153</v>
      </c>
      <c r="B156" s="115" t="s">
        <v>1430</v>
      </c>
      <c r="C156" s="117" t="s">
        <v>1431</v>
      </c>
      <c r="D156" s="111" t="s">
        <v>15</v>
      </c>
      <c r="E156" s="61">
        <v>0.01512</v>
      </c>
      <c r="F156" s="61" t="s">
        <v>54</v>
      </c>
      <c r="G156" s="112">
        <f t="shared" si="15"/>
        <v>15120</v>
      </c>
      <c r="H156" s="61">
        <v>7904</v>
      </c>
      <c r="I156" s="61" t="s">
        <v>1143</v>
      </c>
      <c r="J156" s="112">
        <f t="shared" si="12"/>
        <v>1185.6</v>
      </c>
      <c r="K156" s="112">
        <f t="shared" si="13"/>
        <v>16305.6</v>
      </c>
    </row>
    <row r="157" s="101" customFormat="1" ht="37.2" spans="1:11">
      <c r="A157" s="108">
        <v>154</v>
      </c>
      <c r="B157" s="76" t="s">
        <v>1432</v>
      </c>
      <c r="C157" s="119" t="s">
        <v>1433</v>
      </c>
      <c r="D157" s="111" t="s">
        <v>15</v>
      </c>
      <c r="E157" s="61">
        <v>0.0153</v>
      </c>
      <c r="F157" s="61" t="s">
        <v>54</v>
      </c>
      <c r="G157" s="112">
        <f t="shared" si="15"/>
        <v>15300</v>
      </c>
      <c r="H157" s="61">
        <v>0</v>
      </c>
      <c r="I157" s="61" t="s">
        <v>1143</v>
      </c>
      <c r="J157" s="113">
        <f t="shared" si="12"/>
        <v>0</v>
      </c>
      <c r="K157" s="112">
        <f t="shared" si="13"/>
        <v>15300</v>
      </c>
    </row>
    <row r="158" s="101" customFormat="1" ht="37.2" spans="1:11">
      <c r="A158" s="108">
        <v>155</v>
      </c>
      <c r="B158" s="76" t="s">
        <v>1434</v>
      </c>
      <c r="C158" s="119" t="s">
        <v>1435</v>
      </c>
      <c r="D158" s="111" t="s">
        <v>15</v>
      </c>
      <c r="E158" s="61">
        <v>0.013965</v>
      </c>
      <c r="F158" s="61" t="s">
        <v>54</v>
      </c>
      <c r="G158" s="112">
        <f t="shared" si="15"/>
        <v>13965</v>
      </c>
      <c r="H158" s="61">
        <v>1501</v>
      </c>
      <c r="I158" s="61" t="s">
        <v>1143</v>
      </c>
      <c r="J158" s="112">
        <f t="shared" si="12"/>
        <v>225.15</v>
      </c>
      <c r="K158" s="112">
        <f t="shared" si="13"/>
        <v>14190.15</v>
      </c>
    </row>
    <row r="159" s="101" customFormat="1" ht="37.2" spans="1:11">
      <c r="A159" s="108">
        <v>156</v>
      </c>
      <c r="B159" s="114" t="s">
        <v>1436</v>
      </c>
      <c r="C159" s="110" t="s">
        <v>1437</v>
      </c>
      <c r="D159" s="111" t="s">
        <v>15</v>
      </c>
      <c r="E159" s="61">
        <v>0.01008</v>
      </c>
      <c r="F159" s="61" t="s">
        <v>54</v>
      </c>
      <c r="G159" s="112">
        <f t="shared" si="15"/>
        <v>10080</v>
      </c>
      <c r="H159" s="61">
        <v>8477</v>
      </c>
      <c r="I159" s="61" t="s">
        <v>1143</v>
      </c>
      <c r="J159" s="112">
        <f t="shared" si="12"/>
        <v>1271.55</v>
      </c>
      <c r="K159" s="112">
        <f t="shared" si="13"/>
        <v>11351.55</v>
      </c>
    </row>
    <row r="160" s="101" customFormat="1" ht="37.2" spans="1:11">
      <c r="A160" s="108">
        <v>157</v>
      </c>
      <c r="B160" s="115" t="s">
        <v>1438</v>
      </c>
      <c r="C160" s="117" t="s">
        <v>1439</v>
      </c>
      <c r="D160" s="111" t="s">
        <v>15</v>
      </c>
      <c r="E160" s="61">
        <v>0.0112</v>
      </c>
      <c r="F160" s="61" t="s">
        <v>54</v>
      </c>
      <c r="G160" s="112">
        <f t="shared" si="15"/>
        <v>11200</v>
      </c>
      <c r="H160" s="61">
        <v>7649</v>
      </c>
      <c r="I160" s="61" t="s">
        <v>1143</v>
      </c>
      <c r="J160" s="112">
        <f t="shared" si="12"/>
        <v>1147.35</v>
      </c>
      <c r="K160" s="112">
        <f t="shared" si="13"/>
        <v>12347.35</v>
      </c>
    </row>
    <row r="161" s="101" customFormat="1" ht="38.4" spans="1:11">
      <c r="A161" s="108">
        <v>158</v>
      </c>
      <c r="B161" s="76" t="s">
        <v>1440</v>
      </c>
      <c r="C161" s="119" t="s">
        <v>1441</v>
      </c>
      <c r="D161" s="111" t="s">
        <v>15</v>
      </c>
      <c r="E161" s="61">
        <v>0.01197</v>
      </c>
      <c r="F161" s="61" t="s">
        <v>54</v>
      </c>
      <c r="G161" s="112">
        <f t="shared" si="15"/>
        <v>11970</v>
      </c>
      <c r="H161" s="61">
        <v>0</v>
      </c>
      <c r="I161" s="61" t="s">
        <v>1143</v>
      </c>
      <c r="J161" s="113">
        <f t="shared" si="12"/>
        <v>0</v>
      </c>
      <c r="K161" s="112">
        <f t="shared" si="13"/>
        <v>11970</v>
      </c>
    </row>
    <row r="162" s="101" customFormat="1" ht="37.2" spans="1:11">
      <c r="A162" s="108">
        <v>159</v>
      </c>
      <c r="B162" s="76" t="s">
        <v>1442</v>
      </c>
      <c r="C162" s="119" t="s">
        <v>1443</v>
      </c>
      <c r="D162" s="111" t="s">
        <v>15</v>
      </c>
      <c r="E162" s="61">
        <v>0.003135</v>
      </c>
      <c r="F162" s="61" t="s">
        <v>54</v>
      </c>
      <c r="G162" s="112">
        <f t="shared" si="15"/>
        <v>3135</v>
      </c>
      <c r="H162" s="61">
        <v>0</v>
      </c>
      <c r="I162" s="61" t="s">
        <v>1143</v>
      </c>
      <c r="J162" s="113">
        <f t="shared" si="12"/>
        <v>0</v>
      </c>
      <c r="K162" s="112">
        <f t="shared" si="13"/>
        <v>3135</v>
      </c>
    </row>
    <row r="163" s="101" customFormat="1" ht="25.2" spans="1:11">
      <c r="A163" s="108">
        <v>160</v>
      </c>
      <c r="B163" s="115" t="s">
        <v>1444</v>
      </c>
      <c r="C163" s="117" t="s">
        <v>1445</v>
      </c>
      <c r="D163" s="111" t="s">
        <v>15</v>
      </c>
      <c r="E163" s="61">
        <v>0.0108</v>
      </c>
      <c r="F163" s="61" t="s">
        <v>54</v>
      </c>
      <c r="G163" s="112">
        <f t="shared" si="15"/>
        <v>10800</v>
      </c>
      <c r="H163" s="61">
        <v>5957</v>
      </c>
      <c r="I163" s="61" t="s">
        <v>1143</v>
      </c>
      <c r="J163" s="112">
        <f t="shared" si="12"/>
        <v>893.55</v>
      </c>
      <c r="K163" s="112">
        <f t="shared" si="13"/>
        <v>11693.55</v>
      </c>
    </row>
    <row r="164" s="101" customFormat="1" ht="37.2" spans="1:11">
      <c r="A164" s="108">
        <v>161</v>
      </c>
      <c r="B164" s="115" t="s">
        <v>1446</v>
      </c>
      <c r="C164" s="117" t="s">
        <v>1447</v>
      </c>
      <c r="D164" s="111" t="s">
        <v>15</v>
      </c>
      <c r="E164" s="61">
        <v>0.01083</v>
      </c>
      <c r="F164" s="61" t="s">
        <v>54</v>
      </c>
      <c r="G164" s="112">
        <f t="shared" si="15"/>
        <v>10830</v>
      </c>
      <c r="H164" s="61">
        <v>4758</v>
      </c>
      <c r="I164" s="61" t="s">
        <v>1143</v>
      </c>
      <c r="J164" s="112">
        <f t="shared" si="12"/>
        <v>713.7</v>
      </c>
      <c r="K164" s="112">
        <f t="shared" si="13"/>
        <v>11543.7</v>
      </c>
    </row>
    <row r="165" s="101" customFormat="1" ht="37.2" spans="1:11">
      <c r="A165" s="108">
        <v>162</v>
      </c>
      <c r="B165" s="115" t="s">
        <v>1448</v>
      </c>
      <c r="C165" s="117" t="s">
        <v>1449</v>
      </c>
      <c r="D165" s="111" t="s">
        <v>15</v>
      </c>
      <c r="E165" s="61">
        <v>0.0056</v>
      </c>
      <c r="F165" s="61" t="s">
        <v>54</v>
      </c>
      <c r="G165" s="112">
        <f t="shared" si="15"/>
        <v>5600</v>
      </c>
      <c r="H165" s="61">
        <v>4136</v>
      </c>
      <c r="I165" s="61" t="s">
        <v>1143</v>
      </c>
      <c r="J165" s="112">
        <f t="shared" si="12"/>
        <v>620.4</v>
      </c>
      <c r="K165" s="112">
        <f t="shared" si="13"/>
        <v>6220.4</v>
      </c>
    </row>
    <row r="166" s="101" customFormat="1" ht="37.2" spans="1:11">
      <c r="A166" s="108">
        <v>163</v>
      </c>
      <c r="B166" s="115" t="s">
        <v>1391</v>
      </c>
      <c r="C166" s="117" t="s">
        <v>1450</v>
      </c>
      <c r="D166" s="111" t="s">
        <v>15</v>
      </c>
      <c r="E166" s="61">
        <v>0.00672</v>
      </c>
      <c r="F166" s="61" t="s">
        <v>54</v>
      </c>
      <c r="G166" s="112">
        <f t="shared" si="15"/>
        <v>6720</v>
      </c>
      <c r="H166" s="61">
        <v>2189</v>
      </c>
      <c r="I166" s="61" t="s">
        <v>1143</v>
      </c>
      <c r="J166" s="112">
        <f t="shared" si="12"/>
        <v>328.35</v>
      </c>
      <c r="K166" s="112">
        <f t="shared" si="13"/>
        <v>7048.35</v>
      </c>
    </row>
    <row r="167" s="101" customFormat="1" ht="25.2" spans="1:11">
      <c r="A167" s="108">
        <v>164</v>
      </c>
      <c r="B167" s="114" t="s">
        <v>1451</v>
      </c>
      <c r="C167" s="110" t="s">
        <v>1452</v>
      </c>
      <c r="D167" s="111" t="s">
        <v>15</v>
      </c>
      <c r="E167" s="61">
        <v>0</v>
      </c>
      <c r="F167" s="61" t="s">
        <v>54</v>
      </c>
      <c r="G167" s="113">
        <f t="shared" si="15"/>
        <v>0</v>
      </c>
      <c r="H167" s="61">
        <v>10524</v>
      </c>
      <c r="I167" s="61" t="s">
        <v>1143</v>
      </c>
      <c r="J167" s="112">
        <f t="shared" si="12"/>
        <v>1578.6</v>
      </c>
      <c r="K167" s="112">
        <f t="shared" si="13"/>
        <v>1578.6</v>
      </c>
    </row>
    <row r="168" s="101" customFormat="1" ht="25.2" spans="1:11">
      <c r="A168" s="108">
        <v>165</v>
      </c>
      <c r="B168" s="109" t="s">
        <v>1453</v>
      </c>
      <c r="C168" s="110" t="s">
        <v>1452</v>
      </c>
      <c r="D168" s="111" t="s">
        <v>15</v>
      </c>
      <c r="E168" s="61">
        <v>0.0126</v>
      </c>
      <c r="F168" s="61" t="s">
        <v>54</v>
      </c>
      <c r="G168" s="112">
        <f t="shared" si="15"/>
        <v>12600</v>
      </c>
      <c r="H168" s="61">
        <v>0</v>
      </c>
      <c r="I168" s="61" t="s">
        <v>1143</v>
      </c>
      <c r="J168" s="113">
        <f t="shared" si="12"/>
        <v>0</v>
      </c>
      <c r="K168" s="112">
        <f t="shared" si="13"/>
        <v>12600</v>
      </c>
    </row>
    <row r="169" s="101" customFormat="1" ht="37.2" spans="1:11">
      <c r="A169" s="108">
        <v>166</v>
      </c>
      <c r="B169" s="76" t="s">
        <v>1454</v>
      </c>
      <c r="C169" s="119" t="s">
        <v>1455</v>
      </c>
      <c r="D169" s="111" t="s">
        <v>15</v>
      </c>
      <c r="E169" s="61">
        <v>0.01008</v>
      </c>
      <c r="F169" s="61" t="s">
        <v>54</v>
      </c>
      <c r="G169" s="112">
        <f t="shared" si="15"/>
        <v>10080</v>
      </c>
      <c r="H169" s="61">
        <v>8637</v>
      </c>
      <c r="I169" s="61" t="s">
        <v>1143</v>
      </c>
      <c r="J169" s="112">
        <f t="shared" si="12"/>
        <v>1295.55</v>
      </c>
      <c r="K169" s="112">
        <f t="shared" si="13"/>
        <v>11375.55</v>
      </c>
    </row>
    <row r="170" s="101" customFormat="1" ht="37.2" spans="1:11">
      <c r="A170" s="108">
        <v>167</v>
      </c>
      <c r="B170" s="76" t="s">
        <v>1285</v>
      </c>
      <c r="C170" s="119" t="s">
        <v>1456</v>
      </c>
      <c r="D170" s="111" t="s">
        <v>15</v>
      </c>
      <c r="E170" s="61">
        <v>0.015</v>
      </c>
      <c r="F170" s="61" t="s">
        <v>54</v>
      </c>
      <c r="G170" s="112">
        <f t="shared" si="15"/>
        <v>15000</v>
      </c>
      <c r="H170" s="61">
        <v>1726</v>
      </c>
      <c r="I170" s="61" t="s">
        <v>1143</v>
      </c>
      <c r="J170" s="112">
        <f t="shared" si="12"/>
        <v>258.9</v>
      </c>
      <c r="K170" s="112">
        <f t="shared" si="13"/>
        <v>15258.9</v>
      </c>
    </row>
    <row r="171" s="101" customFormat="1" ht="37.2" spans="1:11">
      <c r="A171" s="108">
        <v>168</v>
      </c>
      <c r="B171" s="111" t="s">
        <v>1457</v>
      </c>
      <c r="C171" s="119" t="s">
        <v>1458</v>
      </c>
      <c r="D171" s="111" t="s">
        <v>15</v>
      </c>
      <c r="E171" s="61">
        <v>0.0198</v>
      </c>
      <c r="F171" s="61" t="s">
        <v>54</v>
      </c>
      <c r="G171" s="112">
        <f t="shared" si="15"/>
        <v>19800</v>
      </c>
      <c r="H171" s="61">
        <v>3471</v>
      </c>
      <c r="I171" s="61" t="s">
        <v>1143</v>
      </c>
      <c r="J171" s="112">
        <f t="shared" si="12"/>
        <v>520.65</v>
      </c>
      <c r="K171" s="112">
        <f t="shared" si="13"/>
        <v>20320.65</v>
      </c>
    </row>
    <row r="172" s="101" customFormat="1" ht="37.2" spans="1:11">
      <c r="A172" s="108">
        <v>169</v>
      </c>
      <c r="B172" s="115" t="s">
        <v>1395</v>
      </c>
      <c r="C172" s="120" t="s">
        <v>1459</v>
      </c>
      <c r="D172" s="111" t="s">
        <v>15</v>
      </c>
      <c r="E172" s="61">
        <v>0.0159</v>
      </c>
      <c r="F172" s="61" t="s">
        <v>54</v>
      </c>
      <c r="G172" s="112">
        <f t="shared" si="15"/>
        <v>15900</v>
      </c>
      <c r="H172" s="61">
        <v>9796</v>
      </c>
      <c r="I172" s="61" t="s">
        <v>1143</v>
      </c>
      <c r="J172" s="112">
        <f t="shared" si="12"/>
        <v>1469.4</v>
      </c>
      <c r="K172" s="112">
        <f t="shared" si="13"/>
        <v>17369.4</v>
      </c>
    </row>
    <row r="173" s="101" customFormat="1" ht="25.2" spans="1:11">
      <c r="A173" s="108">
        <v>170</v>
      </c>
      <c r="B173" s="115" t="s">
        <v>1460</v>
      </c>
      <c r="C173" s="117" t="s">
        <v>1461</v>
      </c>
      <c r="D173" s="111" t="s">
        <v>15</v>
      </c>
      <c r="E173" s="61">
        <v>0.00504</v>
      </c>
      <c r="F173" s="61" t="s">
        <v>54</v>
      </c>
      <c r="G173" s="112">
        <f t="shared" si="15"/>
        <v>5040</v>
      </c>
      <c r="H173" s="61">
        <v>2394</v>
      </c>
      <c r="I173" s="61" t="s">
        <v>1143</v>
      </c>
      <c r="J173" s="112">
        <f t="shared" si="12"/>
        <v>359.1</v>
      </c>
      <c r="K173" s="112">
        <f t="shared" si="13"/>
        <v>5399.1</v>
      </c>
    </row>
    <row r="174" s="101" customFormat="1" ht="37.2" spans="1:11">
      <c r="A174" s="108">
        <v>171</v>
      </c>
      <c r="B174" s="115" t="s">
        <v>1462</v>
      </c>
      <c r="C174" s="117" t="s">
        <v>1463</v>
      </c>
      <c r="D174" s="111" t="s">
        <v>15</v>
      </c>
      <c r="E174" s="61">
        <v>0.0102</v>
      </c>
      <c r="F174" s="61" t="s">
        <v>54</v>
      </c>
      <c r="G174" s="112">
        <f t="shared" si="15"/>
        <v>10200</v>
      </c>
      <c r="H174" s="61">
        <v>8287</v>
      </c>
      <c r="I174" s="61" t="s">
        <v>1143</v>
      </c>
      <c r="J174" s="112">
        <f t="shared" si="12"/>
        <v>1243.05</v>
      </c>
      <c r="K174" s="112">
        <f t="shared" si="13"/>
        <v>11443.05</v>
      </c>
    </row>
    <row r="175" s="101" customFormat="1" ht="25.2" spans="1:11">
      <c r="A175" s="108">
        <v>172</v>
      </c>
      <c r="B175" s="115" t="s">
        <v>1464</v>
      </c>
      <c r="C175" s="110" t="s">
        <v>1465</v>
      </c>
      <c r="D175" s="111" t="s">
        <v>15</v>
      </c>
      <c r="E175" s="61">
        <v>0.0053</v>
      </c>
      <c r="F175" s="61" t="s">
        <v>54</v>
      </c>
      <c r="G175" s="112">
        <f t="shared" si="15"/>
        <v>5300</v>
      </c>
      <c r="H175" s="61">
        <v>2992</v>
      </c>
      <c r="I175" s="61" t="s">
        <v>1143</v>
      </c>
      <c r="J175" s="112">
        <f t="shared" si="12"/>
        <v>448.8</v>
      </c>
      <c r="K175" s="112">
        <f t="shared" si="13"/>
        <v>5748.8</v>
      </c>
    </row>
    <row r="176" s="101" customFormat="1" ht="37.2" spans="1:11">
      <c r="A176" s="108">
        <v>173</v>
      </c>
      <c r="B176" s="76" t="s">
        <v>1466</v>
      </c>
      <c r="C176" s="119" t="s">
        <v>1467</v>
      </c>
      <c r="D176" s="111" t="s">
        <v>15</v>
      </c>
      <c r="E176" s="61">
        <v>0.012</v>
      </c>
      <c r="F176" s="61" t="s">
        <v>54</v>
      </c>
      <c r="G176" s="112">
        <f t="shared" si="15"/>
        <v>12000</v>
      </c>
      <c r="H176" s="61">
        <v>3013</v>
      </c>
      <c r="I176" s="61" t="s">
        <v>1143</v>
      </c>
      <c r="J176" s="112">
        <f t="shared" si="12"/>
        <v>451.95</v>
      </c>
      <c r="K176" s="112">
        <f t="shared" si="13"/>
        <v>12451.95</v>
      </c>
    </row>
    <row r="177" s="101" customFormat="1" ht="37.2" spans="1:11">
      <c r="A177" s="108">
        <v>174</v>
      </c>
      <c r="B177" s="114" t="s">
        <v>1468</v>
      </c>
      <c r="C177" s="110" t="s">
        <v>1469</v>
      </c>
      <c r="D177" s="111" t="s">
        <v>15</v>
      </c>
      <c r="E177" s="61">
        <v>0.0108</v>
      </c>
      <c r="F177" s="61" t="s">
        <v>54</v>
      </c>
      <c r="G177" s="112">
        <f t="shared" si="15"/>
        <v>10800</v>
      </c>
      <c r="H177" s="61">
        <v>8464</v>
      </c>
      <c r="I177" s="61" t="s">
        <v>1143</v>
      </c>
      <c r="J177" s="112">
        <f t="shared" si="12"/>
        <v>1269.6</v>
      </c>
      <c r="K177" s="112">
        <f t="shared" si="13"/>
        <v>12069.6</v>
      </c>
    </row>
    <row r="178" s="101" customFormat="1" ht="37.2" spans="1:11">
      <c r="A178" s="108">
        <v>175</v>
      </c>
      <c r="B178" s="76" t="s">
        <v>1470</v>
      </c>
      <c r="C178" s="119" t="s">
        <v>1471</v>
      </c>
      <c r="D178" s="111" t="s">
        <v>15</v>
      </c>
      <c r="E178" s="61">
        <v>0.00826</v>
      </c>
      <c r="F178" s="61" t="s">
        <v>54</v>
      </c>
      <c r="G178" s="112">
        <f t="shared" si="15"/>
        <v>8260</v>
      </c>
      <c r="H178" s="61">
        <v>0</v>
      </c>
      <c r="I178" s="61" t="s">
        <v>1143</v>
      </c>
      <c r="J178" s="113">
        <f t="shared" si="12"/>
        <v>0</v>
      </c>
      <c r="K178" s="112">
        <f t="shared" si="13"/>
        <v>8260</v>
      </c>
    </row>
    <row r="179" s="101" customFormat="1" ht="25.2" spans="1:11">
      <c r="A179" s="108">
        <v>176</v>
      </c>
      <c r="B179" s="115" t="s">
        <v>1472</v>
      </c>
      <c r="C179" s="110" t="s">
        <v>1473</v>
      </c>
      <c r="D179" s="111" t="s">
        <v>15</v>
      </c>
      <c r="E179" s="61">
        <f>20.14/1000</f>
        <v>0.02014</v>
      </c>
      <c r="F179" s="61" t="s">
        <v>54</v>
      </c>
      <c r="G179" s="112">
        <f>IF(E179*1000000&gt;20000,20000,E179*1000000)</f>
        <v>20000</v>
      </c>
      <c r="H179" s="61">
        <v>0</v>
      </c>
      <c r="I179" s="61" t="s">
        <v>1143</v>
      </c>
      <c r="J179" s="113">
        <f t="shared" si="12"/>
        <v>0</v>
      </c>
      <c r="K179" s="112">
        <f t="shared" si="13"/>
        <v>20000</v>
      </c>
    </row>
    <row r="180" s="101" customFormat="1" ht="37.2" spans="1:11">
      <c r="A180" s="108">
        <v>177</v>
      </c>
      <c r="B180" s="76" t="s">
        <v>1474</v>
      </c>
      <c r="C180" s="119" t="s">
        <v>1475</v>
      </c>
      <c r="D180" s="111" t="s">
        <v>15</v>
      </c>
      <c r="E180" s="61">
        <v>0.015</v>
      </c>
      <c r="F180" s="61" t="s">
        <v>54</v>
      </c>
      <c r="G180" s="112">
        <f t="shared" ref="G180:G186" si="16">E180*1000000</f>
        <v>15000</v>
      </c>
      <c r="H180" s="61">
        <v>0</v>
      </c>
      <c r="I180" s="61" t="s">
        <v>1143</v>
      </c>
      <c r="J180" s="113">
        <f t="shared" si="12"/>
        <v>0</v>
      </c>
      <c r="K180" s="112">
        <f t="shared" si="13"/>
        <v>15000</v>
      </c>
    </row>
    <row r="181" s="101" customFormat="1" ht="38.4" spans="1:11">
      <c r="A181" s="108">
        <v>178</v>
      </c>
      <c r="B181" s="76" t="s">
        <v>1476</v>
      </c>
      <c r="C181" s="119" t="s">
        <v>1477</v>
      </c>
      <c r="D181" s="111" t="s">
        <v>15</v>
      </c>
      <c r="E181" s="61">
        <v>0.00318</v>
      </c>
      <c r="F181" s="61" t="s">
        <v>54</v>
      </c>
      <c r="G181" s="112">
        <f t="shared" si="16"/>
        <v>3180</v>
      </c>
      <c r="H181" s="61">
        <v>0</v>
      </c>
      <c r="I181" s="61" t="s">
        <v>1143</v>
      </c>
      <c r="J181" s="113">
        <f t="shared" si="12"/>
        <v>0</v>
      </c>
      <c r="K181" s="112">
        <f t="shared" si="13"/>
        <v>3180</v>
      </c>
    </row>
    <row r="182" s="101" customFormat="1" ht="37.2" spans="1:11">
      <c r="A182" s="108">
        <v>179</v>
      </c>
      <c r="B182" s="115" t="s">
        <v>1478</v>
      </c>
      <c r="C182" s="117" t="s">
        <v>1479</v>
      </c>
      <c r="D182" s="111" t="s">
        <v>15</v>
      </c>
      <c r="E182" s="61">
        <v>0.01908</v>
      </c>
      <c r="F182" s="61" t="s">
        <v>54</v>
      </c>
      <c r="G182" s="112">
        <f t="shared" si="16"/>
        <v>19080</v>
      </c>
      <c r="H182" s="61">
        <v>2515</v>
      </c>
      <c r="I182" s="61" t="s">
        <v>1143</v>
      </c>
      <c r="J182" s="112">
        <f t="shared" si="12"/>
        <v>377.25</v>
      </c>
      <c r="K182" s="112">
        <f t="shared" si="13"/>
        <v>19457.25</v>
      </c>
    </row>
    <row r="183" s="101" customFormat="1" ht="37.2" spans="1:11">
      <c r="A183" s="108">
        <v>180</v>
      </c>
      <c r="B183" s="111" t="s">
        <v>1480</v>
      </c>
      <c r="C183" s="121" t="s">
        <v>1481</v>
      </c>
      <c r="D183" s="111" t="s">
        <v>15</v>
      </c>
      <c r="E183" s="61">
        <v>0.00336</v>
      </c>
      <c r="F183" s="61" t="s">
        <v>54</v>
      </c>
      <c r="G183" s="112">
        <f t="shared" si="16"/>
        <v>3360</v>
      </c>
      <c r="H183" s="61">
        <v>1364</v>
      </c>
      <c r="I183" s="61" t="s">
        <v>1143</v>
      </c>
      <c r="J183" s="112">
        <f t="shared" si="12"/>
        <v>204.6</v>
      </c>
      <c r="K183" s="112">
        <f t="shared" si="13"/>
        <v>3564.6</v>
      </c>
    </row>
    <row r="184" s="101" customFormat="1" ht="25.2" spans="1:11">
      <c r="A184" s="108">
        <v>181</v>
      </c>
      <c r="B184" s="115" t="s">
        <v>1482</v>
      </c>
      <c r="C184" s="117" t="s">
        <v>1483</v>
      </c>
      <c r="D184" s="111" t="s">
        <v>15</v>
      </c>
      <c r="E184" s="61">
        <v>0.008215</v>
      </c>
      <c r="F184" s="61" t="s">
        <v>54</v>
      </c>
      <c r="G184" s="112">
        <f t="shared" si="16"/>
        <v>8215</v>
      </c>
      <c r="H184" s="61">
        <v>3953</v>
      </c>
      <c r="I184" s="61" t="s">
        <v>1143</v>
      </c>
      <c r="J184" s="112">
        <f t="shared" si="12"/>
        <v>592.95</v>
      </c>
      <c r="K184" s="112">
        <f t="shared" si="13"/>
        <v>8807.95</v>
      </c>
    </row>
    <row r="185" s="101" customFormat="1" ht="37.2" spans="1:11">
      <c r="A185" s="108">
        <v>182</v>
      </c>
      <c r="B185" s="115" t="s">
        <v>1484</v>
      </c>
      <c r="C185" s="117" t="s">
        <v>1485</v>
      </c>
      <c r="D185" s="111" t="s">
        <v>15</v>
      </c>
      <c r="E185" s="61">
        <v>0.01325</v>
      </c>
      <c r="F185" s="61" t="s">
        <v>54</v>
      </c>
      <c r="G185" s="112">
        <f t="shared" si="16"/>
        <v>13250</v>
      </c>
      <c r="H185" s="61">
        <v>7006</v>
      </c>
      <c r="I185" s="61" t="s">
        <v>1143</v>
      </c>
      <c r="J185" s="112">
        <f t="shared" si="12"/>
        <v>1050.9</v>
      </c>
      <c r="K185" s="112">
        <f t="shared" si="13"/>
        <v>14300.9</v>
      </c>
    </row>
    <row r="186" s="101" customFormat="1" ht="37.2" spans="1:11">
      <c r="A186" s="108">
        <v>183</v>
      </c>
      <c r="B186" s="111" t="s">
        <v>1274</v>
      </c>
      <c r="C186" s="121" t="s">
        <v>1486</v>
      </c>
      <c r="D186" s="111" t="s">
        <v>15</v>
      </c>
      <c r="E186" s="61">
        <v>0.0053</v>
      </c>
      <c r="F186" s="61" t="s">
        <v>54</v>
      </c>
      <c r="G186" s="112">
        <f t="shared" si="16"/>
        <v>5300</v>
      </c>
      <c r="H186" s="61">
        <v>2401</v>
      </c>
      <c r="I186" s="61" t="s">
        <v>1143</v>
      </c>
      <c r="J186" s="112">
        <f t="shared" si="12"/>
        <v>360.15</v>
      </c>
      <c r="K186" s="112">
        <f t="shared" si="13"/>
        <v>5660.15</v>
      </c>
    </row>
    <row r="187" s="101" customFormat="1" ht="25.2" spans="1:11">
      <c r="A187" s="108">
        <v>184</v>
      </c>
      <c r="B187" s="76" t="s">
        <v>1487</v>
      </c>
      <c r="C187" s="119" t="s">
        <v>1488</v>
      </c>
      <c r="D187" s="111" t="s">
        <v>15</v>
      </c>
      <c r="E187" s="61">
        <v>0.02014</v>
      </c>
      <c r="F187" s="61" t="s">
        <v>54</v>
      </c>
      <c r="G187" s="112">
        <f>IF(E187*1000000&gt;20000,20000,E187*1000000)</f>
        <v>20000</v>
      </c>
      <c r="H187" s="61">
        <v>0</v>
      </c>
      <c r="I187" s="61" t="s">
        <v>1143</v>
      </c>
      <c r="J187" s="113">
        <f t="shared" si="12"/>
        <v>0</v>
      </c>
      <c r="K187" s="112">
        <f t="shared" si="13"/>
        <v>20000</v>
      </c>
    </row>
    <row r="188" s="101" customFormat="1" ht="37.2" spans="1:11">
      <c r="A188" s="108">
        <v>185</v>
      </c>
      <c r="B188" s="111" t="s">
        <v>1489</v>
      </c>
      <c r="C188" s="119" t="s">
        <v>1490</v>
      </c>
      <c r="D188" s="111" t="s">
        <v>15</v>
      </c>
      <c r="E188" s="61">
        <v>0.0192</v>
      </c>
      <c r="F188" s="61" t="s">
        <v>54</v>
      </c>
      <c r="G188" s="112">
        <f t="shared" ref="G188:G197" si="17">E188*1000000</f>
        <v>19200</v>
      </c>
      <c r="H188" s="61">
        <v>1481</v>
      </c>
      <c r="I188" s="61" t="s">
        <v>1143</v>
      </c>
      <c r="J188" s="112">
        <f t="shared" si="12"/>
        <v>222.15</v>
      </c>
      <c r="K188" s="112">
        <f t="shared" si="13"/>
        <v>19422.15</v>
      </c>
    </row>
    <row r="189" s="101" customFormat="1" ht="37.2" spans="1:11">
      <c r="A189" s="108">
        <v>186</v>
      </c>
      <c r="B189" s="111" t="s">
        <v>1491</v>
      </c>
      <c r="C189" s="119" t="s">
        <v>1492</v>
      </c>
      <c r="D189" s="111" t="s">
        <v>15</v>
      </c>
      <c r="E189" s="61">
        <v>0.0096</v>
      </c>
      <c r="F189" s="61" t="s">
        <v>54</v>
      </c>
      <c r="G189" s="112">
        <f t="shared" si="17"/>
        <v>9600</v>
      </c>
      <c r="H189" s="61">
        <v>683</v>
      </c>
      <c r="I189" s="61" t="s">
        <v>1143</v>
      </c>
      <c r="J189" s="112">
        <f t="shared" si="12"/>
        <v>102.45</v>
      </c>
      <c r="K189" s="112">
        <f t="shared" si="13"/>
        <v>9702.45</v>
      </c>
    </row>
    <row r="190" s="101" customFormat="1" ht="37.2" spans="1:11">
      <c r="A190" s="108">
        <v>187</v>
      </c>
      <c r="B190" s="115" t="s">
        <v>1493</v>
      </c>
      <c r="C190" s="117" t="s">
        <v>1494</v>
      </c>
      <c r="D190" s="111" t="s">
        <v>15</v>
      </c>
      <c r="E190" s="61">
        <v>0.00558</v>
      </c>
      <c r="F190" s="61" t="s">
        <v>54</v>
      </c>
      <c r="G190" s="112">
        <f t="shared" si="17"/>
        <v>5580</v>
      </c>
      <c r="H190" s="61">
        <v>2750</v>
      </c>
      <c r="I190" s="61" t="s">
        <v>1143</v>
      </c>
      <c r="J190" s="112">
        <f t="shared" si="12"/>
        <v>412.5</v>
      </c>
      <c r="K190" s="112">
        <f t="shared" si="13"/>
        <v>5992.5</v>
      </c>
    </row>
    <row r="191" s="101" customFormat="1" ht="37.2" spans="1:11">
      <c r="A191" s="108">
        <v>188</v>
      </c>
      <c r="B191" s="115" t="s">
        <v>1495</v>
      </c>
      <c r="C191" s="110" t="s">
        <v>1496</v>
      </c>
      <c r="D191" s="111" t="s">
        <v>15</v>
      </c>
      <c r="E191" s="61">
        <v>0.01504</v>
      </c>
      <c r="F191" s="61" t="s">
        <v>54</v>
      </c>
      <c r="G191" s="112">
        <f t="shared" si="17"/>
        <v>15040</v>
      </c>
      <c r="H191" s="61">
        <v>0</v>
      </c>
      <c r="I191" s="61" t="s">
        <v>1143</v>
      </c>
      <c r="J191" s="113">
        <f t="shared" si="12"/>
        <v>0</v>
      </c>
      <c r="K191" s="112">
        <f t="shared" si="13"/>
        <v>15040</v>
      </c>
    </row>
    <row r="192" s="101" customFormat="1" ht="26.4" spans="1:11">
      <c r="A192" s="108">
        <v>189</v>
      </c>
      <c r="B192" s="115" t="s">
        <v>1497</v>
      </c>
      <c r="C192" s="110" t="s">
        <v>1498</v>
      </c>
      <c r="D192" s="111" t="s">
        <v>15</v>
      </c>
      <c r="E192" s="61">
        <v>0.011925</v>
      </c>
      <c r="F192" s="61" t="s">
        <v>54</v>
      </c>
      <c r="G192" s="112">
        <f t="shared" si="17"/>
        <v>11925</v>
      </c>
      <c r="H192" s="61">
        <v>7768</v>
      </c>
      <c r="I192" s="61" t="s">
        <v>1143</v>
      </c>
      <c r="J192" s="112">
        <f t="shared" si="12"/>
        <v>1165.2</v>
      </c>
      <c r="K192" s="112">
        <f t="shared" si="13"/>
        <v>13090.2</v>
      </c>
    </row>
    <row r="193" s="101" customFormat="1" ht="37.2" spans="1:11">
      <c r="A193" s="108">
        <v>190</v>
      </c>
      <c r="B193" s="115" t="s">
        <v>1499</v>
      </c>
      <c r="C193" s="110" t="s">
        <v>1500</v>
      </c>
      <c r="D193" s="111" t="s">
        <v>15</v>
      </c>
      <c r="E193" s="61">
        <v>0.00558</v>
      </c>
      <c r="F193" s="61" t="s">
        <v>54</v>
      </c>
      <c r="G193" s="112">
        <f t="shared" si="17"/>
        <v>5580</v>
      </c>
      <c r="H193" s="61">
        <v>4168</v>
      </c>
      <c r="I193" s="61" t="s">
        <v>1143</v>
      </c>
      <c r="J193" s="112">
        <f t="shared" si="12"/>
        <v>625.2</v>
      </c>
      <c r="K193" s="112">
        <f t="shared" si="13"/>
        <v>6205.2</v>
      </c>
    </row>
    <row r="194" s="101" customFormat="1" ht="37.2" spans="1:11">
      <c r="A194" s="108">
        <v>191</v>
      </c>
      <c r="B194" s="115" t="s">
        <v>1501</v>
      </c>
      <c r="C194" s="117" t="s">
        <v>1502</v>
      </c>
      <c r="D194" s="111" t="s">
        <v>15</v>
      </c>
      <c r="E194" s="61">
        <v>0.01988</v>
      </c>
      <c r="F194" s="61" t="s">
        <v>54</v>
      </c>
      <c r="G194" s="112">
        <f t="shared" si="17"/>
        <v>19880</v>
      </c>
      <c r="H194" s="61">
        <v>14826</v>
      </c>
      <c r="I194" s="61" t="s">
        <v>1143</v>
      </c>
      <c r="J194" s="112">
        <f t="shared" si="12"/>
        <v>2223.9</v>
      </c>
      <c r="K194" s="112">
        <f t="shared" si="13"/>
        <v>22103.9</v>
      </c>
    </row>
    <row r="195" s="101" customFormat="1" ht="37.2" spans="1:11">
      <c r="A195" s="108">
        <v>192</v>
      </c>
      <c r="B195" s="115" t="s">
        <v>1503</v>
      </c>
      <c r="C195" s="117" t="s">
        <v>1504</v>
      </c>
      <c r="D195" s="111" t="s">
        <v>15</v>
      </c>
      <c r="E195" s="61">
        <v>0.00575</v>
      </c>
      <c r="F195" s="61" t="s">
        <v>54</v>
      </c>
      <c r="G195" s="112">
        <f t="shared" si="17"/>
        <v>5750</v>
      </c>
      <c r="H195" s="61">
        <v>723</v>
      </c>
      <c r="I195" s="61" t="s">
        <v>1143</v>
      </c>
      <c r="J195" s="112">
        <f t="shared" si="12"/>
        <v>108.45</v>
      </c>
      <c r="K195" s="112">
        <f t="shared" si="13"/>
        <v>5858.45</v>
      </c>
    </row>
    <row r="196" s="101" customFormat="1" ht="37.2" spans="1:11">
      <c r="A196" s="108">
        <v>193</v>
      </c>
      <c r="B196" s="76" t="s">
        <v>1505</v>
      </c>
      <c r="C196" s="119" t="s">
        <v>1506</v>
      </c>
      <c r="D196" s="111" t="s">
        <v>15</v>
      </c>
      <c r="E196" s="61">
        <v>0.01026</v>
      </c>
      <c r="F196" s="61" t="s">
        <v>54</v>
      </c>
      <c r="G196" s="112">
        <f t="shared" si="17"/>
        <v>10260</v>
      </c>
      <c r="H196" s="61">
        <v>0</v>
      </c>
      <c r="I196" s="61" t="s">
        <v>1143</v>
      </c>
      <c r="J196" s="113">
        <f t="shared" ref="J196:J259" si="18">H196*0.15</f>
        <v>0</v>
      </c>
      <c r="K196" s="112">
        <f t="shared" ref="K196:K259" si="19">G196+J196</f>
        <v>10260</v>
      </c>
    </row>
    <row r="197" s="101" customFormat="1" ht="37.2" spans="1:11">
      <c r="A197" s="108">
        <v>194</v>
      </c>
      <c r="B197" s="76" t="s">
        <v>1507</v>
      </c>
      <c r="C197" s="119" t="s">
        <v>1508</v>
      </c>
      <c r="D197" s="111" t="s">
        <v>15</v>
      </c>
      <c r="E197" s="61">
        <v>0.01045</v>
      </c>
      <c r="F197" s="61" t="s">
        <v>54</v>
      </c>
      <c r="G197" s="112">
        <f t="shared" si="17"/>
        <v>10450</v>
      </c>
      <c r="H197" s="61">
        <v>0</v>
      </c>
      <c r="I197" s="61" t="s">
        <v>1143</v>
      </c>
      <c r="J197" s="113">
        <f t="shared" si="18"/>
        <v>0</v>
      </c>
      <c r="K197" s="112">
        <f t="shared" si="19"/>
        <v>10450</v>
      </c>
    </row>
    <row r="198" s="102" customFormat="1" ht="60" spans="1:11">
      <c r="A198" s="108">
        <v>195</v>
      </c>
      <c r="B198" s="76" t="s">
        <v>1509</v>
      </c>
      <c r="C198" s="119" t="s">
        <v>1510</v>
      </c>
      <c r="D198" s="111" t="s">
        <v>783</v>
      </c>
      <c r="E198" s="61">
        <v>0.04617</v>
      </c>
      <c r="F198" s="61" t="s">
        <v>784</v>
      </c>
      <c r="G198" s="112">
        <f>IF(E198*20000&gt;400000,400000,E198*20000)</f>
        <v>923.4</v>
      </c>
      <c r="H198" s="61">
        <v>6251</v>
      </c>
      <c r="I198" s="61" t="s">
        <v>1143</v>
      </c>
      <c r="J198" s="112">
        <f t="shared" si="18"/>
        <v>937.65</v>
      </c>
      <c r="K198" s="112">
        <f t="shared" si="19"/>
        <v>1861.05</v>
      </c>
    </row>
    <row r="199" s="101" customFormat="1" ht="25.2" spans="1:11">
      <c r="A199" s="108">
        <v>196</v>
      </c>
      <c r="B199" s="115" t="s">
        <v>1511</v>
      </c>
      <c r="C199" s="117" t="s">
        <v>1512</v>
      </c>
      <c r="D199" s="111" t="s">
        <v>15</v>
      </c>
      <c r="E199" s="61">
        <v>0.0054</v>
      </c>
      <c r="F199" s="61" t="s">
        <v>54</v>
      </c>
      <c r="G199" s="112">
        <f t="shared" ref="G199:G205" si="20">E199*1000000</f>
        <v>5400</v>
      </c>
      <c r="H199" s="61">
        <v>3351</v>
      </c>
      <c r="I199" s="61" t="s">
        <v>1143</v>
      </c>
      <c r="J199" s="112">
        <f t="shared" si="18"/>
        <v>502.65</v>
      </c>
      <c r="K199" s="112">
        <f t="shared" si="19"/>
        <v>5902.65</v>
      </c>
    </row>
    <row r="200" s="101" customFormat="1" ht="37.2" spans="1:11">
      <c r="A200" s="108">
        <v>197</v>
      </c>
      <c r="B200" s="114" t="s">
        <v>1513</v>
      </c>
      <c r="C200" s="110" t="s">
        <v>1514</v>
      </c>
      <c r="D200" s="111" t="s">
        <v>15</v>
      </c>
      <c r="E200" s="61">
        <v>0.02014</v>
      </c>
      <c r="F200" s="61" t="s">
        <v>54</v>
      </c>
      <c r="G200" s="112">
        <f>IF(E200*1000000&gt;20000,20000,E200*1000000)</f>
        <v>20000</v>
      </c>
      <c r="H200" s="61">
        <v>17075</v>
      </c>
      <c r="I200" s="61" t="s">
        <v>1143</v>
      </c>
      <c r="J200" s="112">
        <f t="shared" si="18"/>
        <v>2561.25</v>
      </c>
      <c r="K200" s="112">
        <f t="shared" si="19"/>
        <v>22561.25</v>
      </c>
    </row>
    <row r="201" s="101" customFormat="1" ht="37.2" spans="1:11">
      <c r="A201" s="108">
        <v>198</v>
      </c>
      <c r="B201" s="115" t="s">
        <v>1515</v>
      </c>
      <c r="C201" s="117" t="s">
        <v>1516</v>
      </c>
      <c r="D201" s="111" t="s">
        <v>15</v>
      </c>
      <c r="E201" s="61">
        <v>0.00483</v>
      </c>
      <c r="F201" s="61" t="s">
        <v>54</v>
      </c>
      <c r="G201" s="112">
        <f t="shared" si="20"/>
        <v>4830</v>
      </c>
      <c r="H201" s="61">
        <v>3472</v>
      </c>
      <c r="I201" s="61" t="s">
        <v>1143</v>
      </c>
      <c r="J201" s="112">
        <f t="shared" si="18"/>
        <v>520.8</v>
      </c>
      <c r="K201" s="112">
        <f t="shared" si="19"/>
        <v>5350.8</v>
      </c>
    </row>
    <row r="202" s="101" customFormat="1" ht="37.2" spans="1:11">
      <c r="A202" s="108">
        <v>199</v>
      </c>
      <c r="B202" s="115" t="s">
        <v>1517</v>
      </c>
      <c r="C202" s="117" t="s">
        <v>1518</v>
      </c>
      <c r="D202" s="111" t="s">
        <v>15</v>
      </c>
      <c r="E202" s="61">
        <v>0.01064</v>
      </c>
      <c r="F202" s="61" t="s">
        <v>54</v>
      </c>
      <c r="G202" s="112">
        <f t="shared" si="20"/>
        <v>10640</v>
      </c>
      <c r="H202" s="61">
        <v>7918</v>
      </c>
      <c r="I202" s="61" t="s">
        <v>1143</v>
      </c>
      <c r="J202" s="112">
        <f t="shared" si="18"/>
        <v>1187.7</v>
      </c>
      <c r="K202" s="112">
        <f t="shared" si="19"/>
        <v>11827.7</v>
      </c>
    </row>
    <row r="203" s="101" customFormat="1" ht="38.4" spans="1:11">
      <c r="A203" s="108">
        <v>200</v>
      </c>
      <c r="B203" s="76" t="s">
        <v>1519</v>
      </c>
      <c r="C203" s="119" t="s">
        <v>1520</v>
      </c>
      <c r="D203" s="111" t="s">
        <v>15</v>
      </c>
      <c r="E203" s="61">
        <v>0.009405</v>
      </c>
      <c r="F203" s="61" t="s">
        <v>54</v>
      </c>
      <c r="G203" s="112">
        <f t="shared" si="20"/>
        <v>9405</v>
      </c>
      <c r="H203" s="61">
        <v>0</v>
      </c>
      <c r="I203" s="61" t="s">
        <v>1143</v>
      </c>
      <c r="J203" s="113">
        <f t="shared" si="18"/>
        <v>0</v>
      </c>
      <c r="K203" s="112">
        <f t="shared" si="19"/>
        <v>9405</v>
      </c>
    </row>
    <row r="204" s="101" customFormat="1" ht="38.4" spans="1:11">
      <c r="A204" s="108">
        <v>201</v>
      </c>
      <c r="B204" s="76" t="s">
        <v>1521</v>
      </c>
      <c r="C204" s="119" t="s">
        <v>1520</v>
      </c>
      <c r="D204" s="111" t="s">
        <v>15</v>
      </c>
      <c r="E204" s="61">
        <v>0</v>
      </c>
      <c r="F204" s="61" t="s">
        <v>54</v>
      </c>
      <c r="G204" s="113">
        <f t="shared" si="20"/>
        <v>0</v>
      </c>
      <c r="H204" s="61">
        <v>1371</v>
      </c>
      <c r="I204" s="61" t="s">
        <v>1143</v>
      </c>
      <c r="J204" s="112">
        <f t="shared" si="18"/>
        <v>205.65</v>
      </c>
      <c r="K204" s="112">
        <f t="shared" si="19"/>
        <v>205.65</v>
      </c>
    </row>
    <row r="205" s="101" customFormat="1" ht="37.2" spans="1:11">
      <c r="A205" s="108">
        <v>202</v>
      </c>
      <c r="B205" s="76" t="s">
        <v>1522</v>
      </c>
      <c r="C205" s="119" t="s">
        <v>1523</v>
      </c>
      <c r="D205" s="111" t="s">
        <v>15</v>
      </c>
      <c r="E205" s="61">
        <v>0.015105</v>
      </c>
      <c r="F205" s="61" t="s">
        <v>54</v>
      </c>
      <c r="G205" s="112">
        <f t="shared" si="20"/>
        <v>15105</v>
      </c>
      <c r="H205" s="61">
        <v>0</v>
      </c>
      <c r="I205" s="61" t="s">
        <v>1143</v>
      </c>
      <c r="J205" s="113">
        <f t="shared" si="18"/>
        <v>0</v>
      </c>
      <c r="K205" s="112">
        <f t="shared" si="19"/>
        <v>15105</v>
      </c>
    </row>
    <row r="206" s="101" customFormat="1" ht="37.2" spans="1:11">
      <c r="A206" s="108">
        <v>203</v>
      </c>
      <c r="B206" s="76" t="s">
        <v>1524</v>
      </c>
      <c r="C206" s="118" t="s">
        <v>1525</v>
      </c>
      <c r="D206" s="111" t="s">
        <v>15</v>
      </c>
      <c r="E206" s="61">
        <v>0.020235</v>
      </c>
      <c r="F206" s="61" t="s">
        <v>54</v>
      </c>
      <c r="G206" s="112">
        <f>IF(E206*1000000&gt;20000,20000,E206*1000000)</f>
        <v>20000</v>
      </c>
      <c r="H206" s="61">
        <v>6304</v>
      </c>
      <c r="I206" s="61" t="s">
        <v>1143</v>
      </c>
      <c r="J206" s="112">
        <f t="shared" si="18"/>
        <v>945.6</v>
      </c>
      <c r="K206" s="112">
        <f t="shared" si="19"/>
        <v>20945.6</v>
      </c>
    </row>
    <row r="207" s="101" customFormat="1" ht="37.2" spans="1:11">
      <c r="A207" s="108">
        <v>204</v>
      </c>
      <c r="B207" s="76" t="s">
        <v>1526</v>
      </c>
      <c r="C207" s="118" t="s">
        <v>1527</v>
      </c>
      <c r="D207" s="111" t="s">
        <v>15</v>
      </c>
      <c r="E207" s="61">
        <v>0.00413</v>
      </c>
      <c r="F207" s="61" t="s">
        <v>54</v>
      </c>
      <c r="G207" s="112">
        <f t="shared" ref="G207:G226" si="21">E207*1000000</f>
        <v>4130</v>
      </c>
      <c r="H207" s="61">
        <v>626</v>
      </c>
      <c r="I207" s="61" t="s">
        <v>1143</v>
      </c>
      <c r="J207" s="112">
        <f t="shared" si="18"/>
        <v>93.9</v>
      </c>
      <c r="K207" s="112">
        <f t="shared" si="19"/>
        <v>4223.9</v>
      </c>
    </row>
    <row r="208" s="101" customFormat="1" ht="37.2" spans="1:11">
      <c r="A208" s="108">
        <v>205</v>
      </c>
      <c r="B208" s="76" t="s">
        <v>1528</v>
      </c>
      <c r="C208" s="119" t="s">
        <v>1529</v>
      </c>
      <c r="D208" s="111" t="s">
        <v>15</v>
      </c>
      <c r="E208" s="61">
        <v>0.01988</v>
      </c>
      <c r="F208" s="61" t="s">
        <v>54</v>
      </c>
      <c r="G208" s="112">
        <f t="shared" si="21"/>
        <v>19880</v>
      </c>
      <c r="H208" s="61">
        <v>0</v>
      </c>
      <c r="I208" s="61" t="s">
        <v>1143</v>
      </c>
      <c r="J208" s="113">
        <f t="shared" si="18"/>
        <v>0</v>
      </c>
      <c r="K208" s="112">
        <f t="shared" si="19"/>
        <v>19880</v>
      </c>
    </row>
    <row r="209" s="101" customFormat="1" ht="37.2" spans="1:11">
      <c r="A209" s="108">
        <v>206</v>
      </c>
      <c r="B209" s="76" t="s">
        <v>1530</v>
      </c>
      <c r="C209" s="119" t="s">
        <v>1531</v>
      </c>
      <c r="D209" s="111" t="s">
        <v>15</v>
      </c>
      <c r="E209" s="61">
        <v>0.01428</v>
      </c>
      <c r="F209" s="61" t="s">
        <v>54</v>
      </c>
      <c r="G209" s="112">
        <f t="shared" si="21"/>
        <v>14280</v>
      </c>
      <c r="H209" s="61">
        <v>0</v>
      </c>
      <c r="I209" s="61" t="s">
        <v>1143</v>
      </c>
      <c r="J209" s="113">
        <f t="shared" si="18"/>
        <v>0</v>
      </c>
      <c r="K209" s="112">
        <f t="shared" si="19"/>
        <v>14280</v>
      </c>
    </row>
    <row r="210" s="101" customFormat="1" ht="25.2" spans="1:11">
      <c r="A210" s="108">
        <v>207</v>
      </c>
      <c r="B210" s="115" t="s">
        <v>1532</v>
      </c>
      <c r="C210" s="110" t="s">
        <v>1533</v>
      </c>
      <c r="D210" s="111" t="s">
        <v>15</v>
      </c>
      <c r="E210" s="61">
        <v>0.0092</v>
      </c>
      <c r="F210" s="61" t="s">
        <v>54</v>
      </c>
      <c r="G210" s="112">
        <f t="shared" si="21"/>
        <v>9200</v>
      </c>
      <c r="H210" s="61">
        <v>6741</v>
      </c>
      <c r="I210" s="61" t="s">
        <v>1143</v>
      </c>
      <c r="J210" s="112">
        <f t="shared" si="18"/>
        <v>1011.15</v>
      </c>
      <c r="K210" s="112">
        <f t="shared" si="19"/>
        <v>10211.15</v>
      </c>
    </row>
    <row r="211" s="101" customFormat="1" ht="25.2" spans="1:11">
      <c r="A211" s="108">
        <v>208</v>
      </c>
      <c r="B211" s="115" t="s">
        <v>1534</v>
      </c>
      <c r="C211" s="110" t="s">
        <v>1535</v>
      </c>
      <c r="D211" s="111" t="s">
        <v>15</v>
      </c>
      <c r="E211" s="61">
        <v>0.0033</v>
      </c>
      <c r="F211" s="61" t="s">
        <v>54</v>
      </c>
      <c r="G211" s="112">
        <f t="shared" si="21"/>
        <v>3300</v>
      </c>
      <c r="H211" s="61">
        <v>2075</v>
      </c>
      <c r="I211" s="61" t="s">
        <v>1143</v>
      </c>
      <c r="J211" s="112">
        <f t="shared" si="18"/>
        <v>311.25</v>
      </c>
      <c r="K211" s="112">
        <f t="shared" si="19"/>
        <v>3611.25</v>
      </c>
    </row>
    <row r="212" s="101" customFormat="1" ht="37.2" spans="1:11">
      <c r="A212" s="108">
        <v>209</v>
      </c>
      <c r="B212" s="76" t="s">
        <v>1536</v>
      </c>
      <c r="C212" s="119" t="s">
        <v>1537</v>
      </c>
      <c r="D212" s="111" t="s">
        <v>15</v>
      </c>
      <c r="E212" s="61">
        <v>0.01568</v>
      </c>
      <c r="F212" s="61" t="s">
        <v>54</v>
      </c>
      <c r="G212" s="112">
        <f t="shared" si="21"/>
        <v>15680</v>
      </c>
      <c r="H212" s="61">
        <v>0</v>
      </c>
      <c r="I212" s="61" t="s">
        <v>1143</v>
      </c>
      <c r="J212" s="113">
        <f t="shared" si="18"/>
        <v>0</v>
      </c>
      <c r="K212" s="112">
        <f t="shared" si="19"/>
        <v>15680</v>
      </c>
    </row>
    <row r="213" s="101" customFormat="1" ht="37.2" spans="1:11">
      <c r="A213" s="108">
        <v>210</v>
      </c>
      <c r="B213" s="115" t="s">
        <v>1538</v>
      </c>
      <c r="C213" s="117" t="s">
        <v>1539</v>
      </c>
      <c r="D213" s="111" t="s">
        <v>15</v>
      </c>
      <c r="E213" s="61">
        <v>0.00594</v>
      </c>
      <c r="F213" s="61" t="s">
        <v>54</v>
      </c>
      <c r="G213" s="112">
        <f t="shared" si="21"/>
        <v>5940</v>
      </c>
      <c r="H213" s="61">
        <v>2160</v>
      </c>
      <c r="I213" s="61" t="s">
        <v>1143</v>
      </c>
      <c r="J213" s="112">
        <f t="shared" si="18"/>
        <v>324</v>
      </c>
      <c r="K213" s="112">
        <f t="shared" si="19"/>
        <v>6264</v>
      </c>
    </row>
    <row r="214" s="101" customFormat="1" ht="25.2" spans="1:11">
      <c r="A214" s="108">
        <v>211</v>
      </c>
      <c r="B214" s="114" t="s">
        <v>1540</v>
      </c>
      <c r="C214" s="110" t="s">
        <v>1541</v>
      </c>
      <c r="D214" s="111" t="s">
        <v>15</v>
      </c>
      <c r="E214" s="61">
        <v>0.0066</v>
      </c>
      <c r="F214" s="61" t="s">
        <v>54</v>
      </c>
      <c r="G214" s="112">
        <f t="shared" si="21"/>
        <v>6600</v>
      </c>
      <c r="H214" s="61">
        <v>5987</v>
      </c>
      <c r="I214" s="61" t="s">
        <v>1143</v>
      </c>
      <c r="J214" s="112">
        <f t="shared" si="18"/>
        <v>898.05</v>
      </c>
      <c r="K214" s="112">
        <f t="shared" si="19"/>
        <v>7498.05</v>
      </c>
    </row>
    <row r="215" s="101" customFormat="1" ht="37.2" spans="1:11">
      <c r="A215" s="108">
        <v>212</v>
      </c>
      <c r="B215" s="115" t="s">
        <v>1542</v>
      </c>
      <c r="C215" s="117" t="s">
        <v>1543</v>
      </c>
      <c r="D215" s="111" t="s">
        <v>15</v>
      </c>
      <c r="E215" s="61">
        <v>0.0112</v>
      </c>
      <c r="F215" s="61" t="s">
        <v>54</v>
      </c>
      <c r="G215" s="112">
        <f t="shared" si="21"/>
        <v>11200</v>
      </c>
      <c r="H215" s="61">
        <v>4011</v>
      </c>
      <c r="I215" s="61" t="s">
        <v>1143</v>
      </c>
      <c r="J215" s="112">
        <f t="shared" si="18"/>
        <v>601.65</v>
      </c>
      <c r="K215" s="112">
        <f t="shared" si="19"/>
        <v>11801.65</v>
      </c>
    </row>
    <row r="216" s="101" customFormat="1" ht="25.2" spans="1:11">
      <c r="A216" s="108">
        <v>213</v>
      </c>
      <c r="B216" s="115" t="s">
        <v>1544</v>
      </c>
      <c r="C216" s="117" t="s">
        <v>1545</v>
      </c>
      <c r="D216" s="111" t="s">
        <v>15</v>
      </c>
      <c r="E216" s="61">
        <v>0.0112</v>
      </c>
      <c r="F216" s="61" t="s">
        <v>54</v>
      </c>
      <c r="G216" s="112">
        <f t="shared" si="21"/>
        <v>11200</v>
      </c>
      <c r="H216" s="61">
        <v>5892</v>
      </c>
      <c r="I216" s="61" t="s">
        <v>1143</v>
      </c>
      <c r="J216" s="112">
        <f t="shared" si="18"/>
        <v>883.8</v>
      </c>
      <c r="K216" s="112">
        <f t="shared" si="19"/>
        <v>12083.8</v>
      </c>
    </row>
    <row r="217" s="101" customFormat="1" ht="37.2" spans="1:11">
      <c r="A217" s="108">
        <v>214</v>
      </c>
      <c r="B217" s="76" t="s">
        <v>1546</v>
      </c>
      <c r="C217" s="119" t="s">
        <v>1547</v>
      </c>
      <c r="D217" s="111" t="s">
        <v>15</v>
      </c>
      <c r="E217" s="61">
        <v>0.01083</v>
      </c>
      <c r="F217" s="61" t="s">
        <v>54</v>
      </c>
      <c r="G217" s="112">
        <f t="shared" si="21"/>
        <v>10830</v>
      </c>
      <c r="H217" s="61">
        <v>0</v>
      </c>
      <c r="I217" s="61" t="s">
        <v>1143</v>
      </c>
      <c r="J217" s="113">
        <f t="shared" si="18"/>
        <v>0</v>
      </c>
      <c r="K217" s="112">
        <f t="shared" si="19"/>
        <v>10830</v>
      </c>
    </row>
    <row r="218" s="101" customFormat="1" ht="25.2" spans="1:11">
      <c r="A218" s="108">
        <v>215</v>
      </c>
      <c r="B218" s="76" t="s">
        <v>1546</v>
      </c>
      <c r="C218" s="119" t="s">
        <v>1548</v>
      </c>
      <c r="D218" s="111" t="s">
        <v>15</v>
      </c>
      <c r="E218" s="61">
        <v>0.00636</v>
      </c>
      <c r="F218" s="61" t="s">
        <v>54</v>
      </c>
      <c r="G218" s="112">
        <f t="shared" si="21"/>
        <v>6360</v>
      </c>
      <c r="H218" s="61">
        <v>0</v>
      </c>
      <c r="I218" s="61" t="s">
        <v>1143</v>
      </c>
      <c r="J218" s="113">
        <f t="shared" si="18"/>
        <v>0</v>
      </c>
      <c r="K218" s="112">
        <f t="shared" si="19"/>
        <v>6360</v>
      </c>
    </row>
    <row r="219" s="101" customFormat="1" ht="37.2" spans="1:11">
      <c r="A219" s="108">
        <v>216</v>
      </c>
      <c r="B219" s="114" t="s">
        <v>1549</v>
      </c>
      <c r="C219" s="110" t="s">
        <v>1550</v>
      </c>
      <c r="D219" s="111" t="s">
        <v>15</v>
      </c>
      <c r="E219" s="61">
        <v>0.0112</v>
      </c>
      <c r="F219" s="61" t="s">
        <v>54</v>
      </c>
      <c r="G219" s="112">
        <f t="shared" si="21"/>
        <v>11200</v>
      </c>
      <c r="H219" s="61">
        <v>9706</v>
      </c>
      <c r="I219" s="61" t="s">
        <v>1143</v>
      </c>
      <c r="J219" s="112">
        <f t="shared" si="18"/>
        <v>1455.9</v>
      </c>
      <c r="K219" s="112">
        <f t="shared" si="19"/>
        <v>12655.9</v>
      </c>
    </row>
    <row r="220" s="101" customFormat="1" ht="25.2" spans="1:11">
      <c r="A220" s="108">
        <v>217</v>
      </c>
      <c r="B220" s="114" t="s">
        <v>1551</v>
      </c>
      <c r="C220" s="110" t="s">
        <v>1552</v>
      </c>
      <c r="D220" s="111" t="s">
        <v>15</v>
      </c>
      <c r="E220" s="61">
        <v>0.0044</v>
      </c>
      <c r="F220" s="61" t="s">
        <v>54</v>
      </c>
      <c r="G220" s="112">
        <f t="shared" si="21"/>
        <v>4400</v>
      </c>
      <c r="H220" s="61">
        <v>3976</v>
      </c>
      <c r="I220" s="61" t="s">
        <v>1143</v>
      </c>
      <c r="J220" s="112">
        <f t="shared" si="18"/>
        <v>596.4</v>
      </c>
      <c r="K220" s="112">
        <f t="shared" si="19"/>
        <v>4996.4</v>
      </c>
    </row>
    <row r="221" s="101" customFormat="1" ht="37.2" spans="1:11">
      <c r="A221" s="108">
        <v>218</v>
      </c>
      <c r="B221" s="76" t="s">
        <v>1553</v>
      </c>
      <c r="C221" s="119" t="s">
        <v>1554</v>
      </c>
      <c r="D221" s="111" t="s">
        <v>15</v>
      </c>
      <c r="E221" s="61">
        <v>0.01824</v>
      </c>
      <c r="F221" s="61" t="s">
        <v>54</v>
      </c>
      <c r="G221" s="112">
        <f t="shared" si="21"/>
        <v>18240</v>
      </c>
      <c r="H221" s="61">
        <v>0</v>
      </c>
      <c r="I221" s="61" t="s">
        <v>1143</v>
      </c>
      <c r="J221" s="113">
        <f t="shared" si="18"/>
        <v>0</v>
      </c>
      <c r="K221" s="112">
        <f t="shared" si="19"/>
        <v>18240</v>
      </c>
    </row>
    <row r="222" s="101" customFormat="1" ht="25.2" spans="1:11">
      <c r="A222" s="108">
        <v>219</v>
      </c>
      <c r="B222" s="115" t="s">
        <v>1555</v>
      </c>
      <c r="C222" s="117" t="s">
        <v>1556</v>
      </c>
      <c r="D222" s="111" t="s">
        <v>15</v>
      </c>
      <c r="E222" s="61">
        <v>0.01008</v>
      </c>
      <c r="F222" s="61" t="s">
        <v>54</v>
      </c>
      <c r="G222" s="112">
        <f t="shared" si="21"/>
        <v>10080</v>
      </c>
      <c r="H222" s="61">
        <v>6159</v>
      </c>
      <c r="I222" s="61" t="s">
        <v>1143</v>
      </c>
      <c r="J222" s="112">
        <f t="shared" si="18"/>
        <v>923.85</v>
      </c>
      <c r="K222" s="112">
        <f t="shared" si="19"/>
        <v>11003.85</v>
      </c>
    </row>
    <row r="223" s="101" customFormat="1" ht="37.2" spans="1:11">
      <c r="A223" s="108">
        <v>220</v>
      </c>
      <c r="B223" s="115" t="s">
        <v>1557</v>
      </c>
      <c r="C223" s="117" t="s">
        <v>1558</v>
      </c>
      <c r="D223" s="111" t="s">
        <v>15</v>
      </c>
      <c r="E223" s="61">
        <v>0.01421</v>
      </c>
      <c r="F223" s="61" t="s">
        <v>54</v>
      </c>
      <c r="G223" s="112">
        <f t="shared" si="21"/>
        <v>14210</v>
      </c>
      <c r="H223" s="61">
        <v>8036</v>
      </c>
      <c r="I223" s="61" t="s">
        <v>1143</v>
      </c>
      <c r="J223" s="112">
        <f t="shared" si="18"/>
        <v>1205.4</v>
      </c>
      <c r="K223" s="112">
        <f t="shared" si="19"/>
        <v>15415.4</v>
      </c>
    </row>
    <row r="224" s="101" customFormat="1" ht="37.2" spans="1:11">
      <c r="A224" s="108">
        <v>221</v>
      </c>
      <c r="B224" s="76" t="s">
        <v>1559</v>
      </c>
      <c r="C224" s="119" t="s">
        <v>1560</v>
      </c>
      <c r="D224" s="111" t="s">
        <v>15</v>
      </c>
      <c r="E224" s="61">
        <v>0.00812</v>
      </c>
      <c r="F224" s="61" t="s">
        <v>54</v>
      </c>
      <c r="G224" s="112">
        <f t="shared" si="21"/>
        <v>8120</v>
      </c>
      <c r="H224" s="61">
        <v>1589</v>
      </c>
      <c r="I224" s="61" t="s">
        <v>1143</v>
      </c>
      <c r="J224" s="112">
        <f t="shared" si="18"/>
        <v>238.35</v>
      </c>
      <c r="K224" s="112">
        <f t="shared" si="19"/>
        <v>8358.35</v>
      </c>
    </row>
    <row r="225" s="101" customFormat="1" ht="25.2" spans="1:11">
      <c r="A225" s="108">
        <v>222</v>
      </c>
      <c r="B225" s="115" t="s">
        <v>1561</v>
      </c>
      <c r="C225" s="117" t="s">
        <v>1562</v>
      </c>
      <c r="D225" s="111" t="s">
        <v>15</v>
      </c>
      <c r="E225" s="61">
        <v>0.00406</v>
      </c>
      <c r="F225" s="61" t="s">
        <v>54</v>
      </c>
      <c r="G225" s="112">
        <f t="shared" si="21"/>
        <v>4060</v>
      </c>
      <c r="H225" s="61">
        <v>3269</v>
      </c>
      <c r="I225" s="61" t="s">
        <v>1143</v>
      </c>
      <c r="J225" s="112">
        <f t="shared" si="18"/>
        <v>490.35</v>
      </c>
      <c r="K225" s="112">
        <f t="shared" si="19"/>
        <v>4550.35</v>
      </c>
    </row>
    <row r="226" s="101" customFormat="1" ht="37.2" spans="1:11">
      <c r="A226" s="108">
        <v>223</v>
      </c>
      <c r="B226" s="115" t="s">
        <v>1563</v>
      </c>
      <c r="C226" s="117" t="s">
        <v>1564</v>
      </c>
      <c r="D226" s="111" t="s">
        <v>15</v>
      </c>
      <c r="E226" s="61">
        <v>0.00812</v>
      </c>
      <c r="F226" s="61" t="s">
        <v>54</v>
      </c>
      <c r="G226" s="112">
        <f t="shared" si="21"/>
        <v>8120</v>
      </c>
      <c r="H226" s="61">
        <v>5508</v>
      </c>
      <c r="I226" s="61" t="s">
        <v>1143</v>
      </c>
      <c r="J226" s="112">
        <f t="shared" si="18"/>
        <v>826.2</v>
      </c>
      <c r="K226" s="112">
        <f t="shared" si="19"/>
        <v>8946.2</v>
      </c>
    </row>
    <row r="227" s="101" customFormat="1" ht="37.2" spans="1:11">
      <c r="A227" s="108">
        <v>224</v>
      </c>
      <c r="B227" s="76" t="s">
        <v>1565</v>
      </c>
      <c r="C227" s="119" t="s">
        <v>1566</v>
      </c>
      <c r="D227" s="111" t="s">
        <v>15</v>
      </c>
      <c r="E227" s="61">
        <v>0.02262</v>
      </c>
      <c r="F227" s="61" t="s">
        <v>54</v>
      </c>
      <c r="G227" s="112">
        <f>IF(E227*1000000&gt;20000,20000,E227*1000000)</f>
        <v>20000</v>
      </c>
      <c r="H227" s="61">
        <v>3831</v>
      </c>
      <c r="I227" s="61" t="s">
        <v>1143</v>
      </c>
      <c r="J227" s="112">
        <f t="shared" si="18"/>
        <v>574.65</v>
      </c>
      <c r="K227" s="112">
        <f t="shared" si="19"/>
        <v>20574.65</v>
      </c>
    </row>
    <row r="228" s="101" customFormat="1" ht="37.2" spans="1:11">
      <c r="A228" s="108">
        <v>225</v>
      </c>
      <c r="B228" s="76" t="s">
        <v>1567</v>
      </c>
      <c r="C228" s="118" t="s">
        <v>1568</v>
      </c>
      <c r="D228" s="111" t="s">
        <v>15</v>
      </c>
      <c r="E228" s="61">
        <v>0.01827</v>
      </c>
      <c r="F228" s="61" t="s">
        <v>54</v>
      </c>
      <c r="G228" s="112">
        <f t="shared" ref="G228:G232" si="22">E228*1000000</f>
        <v>18270</v>
      </c>
      <c r="H228" s="61">
        <v>1997</v>
      </c>
      <c r="I228" s="61" t="s">
        <v>1143</v>
      </c>
      <c r="J228" s="112">
        <f t="shared" si="18"/>
        <v>299.55</v>
      </c>
      <c r="K228" s="112">
        <f t="shared" si="19"/>
        <v>18569.55</v>
      </c>
    </row>
    <row r="229" s="101" customFormat="1" ht="26.4" spans="1:11">
      <c r="A229" s="108">
        <v>226</v>
      </c>
      <c r="B229" s="115" t="s">
        <v>1569</v>
      </c>
      <c r="C229" s="117" t="s">
        <v>1570</v>
      </c>
      <c r="D229" s="111" t="s">
        <v>15</v>
      </c>
      <c r="E229" s="61">
        <v>0.015675</v>
      </c>
      <c r="F229" s="61" t="s">
        <v>54</v>
      </c>
      <c r="G229" s="112">
        <f t="shared" si="22"/>
        <v>15675</v>
      </c>
      <c r="H229" s="61">
        <v>9017</v>
      </c>
      <c r="I229" s="61" t="s">
        <v>1143</v>
      </c>
      <c r="J229" s="112">
        <f t="shared" si="18"/>
        <v>1352.55</v>
      </c>
      <c r="K229" s="112">
        <f t="shared" si="19"/>
        <v>17027.55</v>
      </c>
    </row>
    <row r="230" s="101" customFormat="1" ht="37.2" spans="1:11">
      <c r="A230" s="108">
        <v>227</v>
      </c>
      <c r="B230" s="115" t="s">
        <v>1571</v>
      </c>
      <c r="C230" s="110" t="s">
        <v>1572</v>
      </c>
      <c r="D230" s="111" t="s">
        <v>15</v>
      </c>
      <c r="E230" s="61">
        <v>0.00944</v>
      </c>
      <c r="F230" s="61" t="s">
        <v>54</v>
      </c>
      <c r="G230" s="112">
        <f t="shared" si="22"/>
        <v>9440</v>
      </c>
      <c r="H230" s="61">
        <v>4542</v>
      </c>
      <c r="I230" s="61" t="s">
        <v>1143</v>
      </c>
      <c r="J230" s="112">
        <f t="shared" si="18"/>
        <v>681.3</v>
      </c>
      <c r="K230" s="112">
        <f t="shared" si="19"/>
        <v>10121.3</v>
      </c>
    </row>
    <row r="231" s="101" customFormat="1" ht="37.2" spans="1:11">
      <c r="A231" s="108">
        <v>228</v>
      </c>
      <c r="B231" s="115" t="s">
        <v>1573</v>
      </c>
      <c r="C231" s="117" t="s">
        <v>1574</v>
      </c>
      <c r="D231" s="111" t="s">
        <v>15</v>
      </c>
      <c r="E231" s="61">
        <v>0.00522</v>
      </c>
      <c r="F231" s="61" t="s">
        <v>54</v>
      </c>
      <c r="G231" s="112">
        <f t="shared" si="22"/>
        <v>5220</v>
      </c>
      <c r="H231" s="61">
        <v>3737</v>
      </c>
      <c r="I231" s="61" t="s">
        <v>1143</v>
      </c>
      <c r="J231" s="112">
        <f t="shared" si="18"/>
        <v>560.55</v>
      </c>
      <c r="K231" s="112">
        <f t="shared" si="19"/>
        <v>5780.55</v>
      </c>
    </row>
    <row r="232" s="101" customFormat="1" ht="37.2" spans="1:11">
      <c r="A232" s="108">
        <v>229</v>
      </c>
      <c r="B232" s="76" t="s">
        <v>1575</v>
      </c>
      <c r="C232" s="118" t="s">
        <v>1576</v>
      </c>
      <c r="D232" s="111" t="s">
        <v>15</v>
      </c>
      <c r="E232" s="61">
        <v>0.00609</v>
      </c>
      <c r="F232" s="61" t="s">
        <v>54</v>
      </c>
      <c r="G232" s="112">
        <f t="shared" si="22"/>
        <v>6090</v>
      </c>
      <c r="H232" s="61">
        <v>1162</v>
      </c>
      <c r="I232" s="61" t="s">
        <v>1143</v>
      </c>
      <c r="J232" s="112">
        <f t="shared" si="18"/>
        <v>174.3</v>
      </c>
      <c r="K232" s="112">
        <f t="shared" si="19"/>
        <v>6264.3</v>
      </c>
    </row>
    <row r="233" s="101" customFormat="1" ht="37.2" spans="1:11">
      <c r="A233" s="108">
        <v>230</v>
      </c>
      <c r="B233" s="115" t="s">
        <v>1577</v>
      </c>
      <c r="C233" s="110" t="s">
        <v>1578</v>
      </c>
      <c r="D233" s="111" t="s">
        <v>15</v>
      </c>
      <c r="E233" s="61">
        <v>0.0207</v>
      </c>
      <c r="F233" s="61" t="s">
        <v>54</v>
      </c>
      <c r="G233" s="112">
        <f>IF(E233*1000000&gt;20000,20000,E233*1000000)</f>
        <v>20000</v>
      </c>
      <c r="H233" s="61">
        <v>8583</v>
      </c>
      <c r="I233" s="61" t="s">
        <v>1143</v>
      </c>
      <c r="J233" s="112">
        <f t="shared" si="18"/>
        <v>1287.45</v>
      </c>
      <c r="K233" s="112">
        <f t="shared" si="19"/>
        <v>21287.45</v>
      </c>
    </row>
    <row r="234" s="101" customFormat="1" ht="25.2" spans="1:11">
      <c r="A234" s="108">
        <v>231</v>
      </c>
      <c r="B234" s="76" t="s">
        <v>1579</v>
      </c>
      <c r="C234" s="119" t="s">
        <v>1580</v>
      </c>
      <c r="D234" s="111" t="s">
        <v>15</v>
      </c>
      <c r="E234" s="61">
        <v>0.00945</v>
      </c>
      <c r="F234" s="61" t="s">
        <v>54</v>
      </c>
      <c r="G234" s="112">
        <f t="shared" ref="G234:G249" si="23">E234*1000000</f>
        <v>9450</v>
      </c>
      <c r="H234" s="61">
        <v>1366</v>
      </c>
      <c r="I234" s="61" t="s">
        <v>1143</v>
      </c>
      <c r="J234" s="112">
        <f t="shared" si="18"/>
        <v>204.9</v>
      </c>
      <c r="K234" s="112">
        <f t="shared" si="19"/>
        <v>9654.9</v>
      </c>
    </row>
    <row r="235" s="101" customFormat="1" ht="25.2" spans="1:11">
      <c r="A235" s="108">
        <v>232</v>
      </c>
      <c r="B235" s="115" t="s">
        <v>1581</v>
      </c>
      <c r="C235" s="117" t="s">
        <v>1582</v>
      </c>
      <c r="D235" s="111" t="s">
        <v>15</v>
      </c>
      <c r="E235" s="61">
        <v>0.01113</v>
      </c>
      <c r="F235" s="61" t="s">
        <v>54</v>
      </c>
      <c r="G235" s="112">
        <f t="shared" si="23"/>
        <v>11130</v>
      </c>
      <c r="H235" s="61">
        <v>5708</v>
      </c>
      <c r="I235" s="61" t="s">
        <v>1143</v>
      </c>
      <c r="J235" s="112">
        <f t="shared" si="18"/>
        <v>856.2</v>
      </c>
      <c r="K235" s="112">
        <f t="shared" si="19"/>
        <v>11986.2</v>
      </c>
    </row>
    <row r="236" s="101" customFormat="1" ht="37.2" spans="1:11">
      <c r="A236" s="108">
        <v>233</v>
      </c>
      <c r="B236" s="115" t="s">
        <v>1583</v>
      </c>
      <c r="C236" s="110" t="s">
        <v>1584</v>
      </c>
      <c r="D236" s="111" t="s">
        <v>15</v>
      </c>
      <c r="E236" s="61">
        <v>0.014045</v>
      </c>
      <c r="F236" s="61" t="s">
        <v>54</v>
      </c>
      <c r="G236" s="112">
        <f t="shared" si="23"/>
        <v>14045</v>
      </c>
      <c r="H236" s="61">
        <v>4891</v>
      </c>
      <c r="I236" s="61" t="s">
        <v>1143</v>
      </c>
      <c r="J236" s="112">
        <f t="shared" si="18"/>
        <v>733.65</v>
      </c>
      <c r="K236" s="112">
        <f t="shared" si="19"/>
        <v>14778.65</v>
      </c>
    </row>
    <row r="237" s="101" customFormat="1" ht="25.2" spans="1:11">
      <c r="A237" s="108">
        <v>234</v>
      </c>
      <c r="B237" s="115" t="s">
        <v>1585</v>
      </c>
      <c r="C237" s="117" t="s">
        <v>1586</v>
      </c>
      <c r="D237" s="111" t="s">
        <v>15</v>
      </c>
      <c r="E237" s="61">
        <v>0.007245</v>
      </c>
      <c r="F237" s="61" t="s">
        <v>54</v>
      </c>
      <c r="G237" s="112">
        <f t="shared" si="23"/>
        <v>7245</v>
      </c>
      <c r="H237" s="61">
        <v>1691</v>
      </c>
      <c r="I237" s="61" t="s">
        <v>1143</v>
      </c>
      <c r="J237" s="112">
        <f t="shared" si="18"/>
        <v>253.65</v>
      </c>
      <c r="K237" s="112">
        <f t="shared" si="19"/>
        <v>7498.65</v>
      </c>
    </row>
    <row r="238" s="101" customFormat="1" ht="37.2" spans="1:11">
      <c r="A238" s="108">
        <v>235</v>
      </c>
      <c r="B238" s="115" t="s">
        <v>1587</v>
      </c>
      <c r="C238" s="117" t="s">
        <v>1588</v>
      </c>
      <c r="D238" s="111" t="s">
        <v>15</v>
      </c>
      <c r="E238" s="61">
        <v>0.01794</v>
      </c>
      <c r="F238" s="61" t="s">
        <v>54</v>
      </c>
      <c r="G238" s="112">
        <f t="shared" si="23"/>
        <v>17940</v>
      </c>
      <c r="H238" s="61">
        <v>0</v>
      </c>
      <c r="I238" s="61" t="s">
        <v>1143</v>
      </c>
      <c r="J238" s="113">
        <f t="shared" si="18"/>
        <v>0</v>
      </c>
      <c r="K238" s="112">
        <f t="shared" si="19"/>
        <v>17940</v>
      </c>
    </row>
    <row r="239" s="101" customFormat="1" ht="25.2" spans="1:11">
      <c r="A239" s="108">
        <v>236</v>
      </c>
      <c r="B239" s="115" t="s">
        <v>1589</v>
      </c>
      <c r="C239" s="117" t="s">
        <v>1590</v>
      </c>
      <c r="D239" s="111" t="s">
        <v>15</v>
      </c>
      <c r="E239" s="61">
        <v>0.00486</v>
      </c>
      <c r="F239" s="61" t="s">
        <v>54</v>
      </c>
      <c r="G239" s="112">
        <f t="shared" si="23"/>
        <v>4860</v>
      </c>
      <c r="H239" s="61">
        <v>2914</v>
      </c>
      <c r="I239" s="61" t="s">
        <v>1143</v>
      </c>
      <c r="J239" s="112">
        <f t="shared" si="18"/>
        <v>437.1</v>
      </c>
      <c r="K239" s="112">
        <f t="shared" si="19"/>
        <v>5297.1</v>
      </c>
    </row>
    <row r="240" s="101" customFormat="1" ht="37.2" spans="1:11">
      <c r="A240" s="108">
        <v>237</v>
      </c>
      <c r="B240" s="76" t="s">
        <v>1591</v>
      </c>
      <c r="C240" s="119" t="s">
        <v>1592</v>
      </c>
      <c r="D240" s="111" t="s">
        <v>15</v>
      </c>
      <c r="E240" s="61">
        <v>0.00648</v>
      </c>
      <c r="F240" s="61" t="s">
        <v>54</v>
      </c>
      <c r="G240" s="112">
        <f t="shared" si="23"/>
        <v>6480</v>
      </c>
      <c r="H240" s="61">
        <v>0</v>
      </c>
      <c r="I240" s="61" t="s">
        <v>1143</v>
      </c>
      <c r="J240" s="113">
        <f t="shared" si="18"/>
        <v>0</v>
      </c>
      <c r="K240" s="112">
        <f t="shared" si="19"/>
        <v>6480</v>
      </c>
    </row>
    <row r="241" s="101" customFormat="1" ht="37.2" spans="1:11">
      <c r="A241" s="108">
        <v>238</v>
      </c>
      <c r="B241" s="76" t="s">
        <v>1593</v>
      </c>
      <c r="C241" s="118" t="s">
        <v>1594</v>
      </c>
      <c r="D241" s="111" t="s">
        <v>15</v>
      </c>
      <c r="E241" s="61">
        <v>0.00756</v>
      </c>
      <c r="F241" s="61" t="s">
        <v>54</v>
      </c>
      <c r="G241" s="112">
        <f t="shared" si="23"/>
        <v>7560</v>
      </c>
      <c r="H241" s="61">
        <v>0</v>
      </c>
      <c r="I241" s="61" t="s">
        <v>1143</v>
      </c>
      <c r="J241" s="113">
        <f t="shared" si="18"/>
        <v>0</v>
      </c>
      <c r="K241" s="112">
        <f t="shared" si="19"/>
        <v>7560</v>
      </c>
    </row>
    <row r="242" s="101" customFormat="1" ht="37.2" spans="1:11">
      <c r="A242" s="108">
        <v>239</v>
      </c>
      <c r="B242" s="111" t="s">
        <v>1595</v>
      </c>
      <c r="C242" s="119" t="s">
        <v>1596</v>
      </c>
      <c r="D242" s="111" t="s">
        <v>15</v>
      </c>
      <c r="E242" s="61">
        <v>0.017405</v>
      </c>
      <c r="F242" s="61" t="s">
        <v>54</v>
      </c>
      <c r="G242" s="112">
        <f t="shared" si="23"/>
        <v>17405</v>
      </c>
      <c r="H242" s="61">
        <v>0</v>
      </c>
      <c r="I242" s="61" t="s">
        <v>1143</v>
      </c>
      <c r="J242" s="113">
        <f t="shared" si="18"/>
        <v>0</v>
      </c>
      <c r="K242" s="112">
        <f t="shared" si="19"/>
        <v>17405</v>
      </c>
    </row>
    <row r="243" s="101" customFormat="1" ht="37.2" spans="1:11">
      <c r="A243" s="108">
        <v>240</v>
      </c>
      <c r="B243" s="115" t="s">
        <v>1597</v>
      </c>
      <c r="C243" s="110" t="s">
        <v>1598</v>
      </c>
      <c r="D243" s="111" t="s">
        <v>15</v>
      </c>
      <c r="E243" s="61">
        <v>0.01485</v>
      </c>
      <c r="F243" s="61" t="s">
        <v>54</v>
      </c>
      <c r="G243" s="112">
        <f t="shared" si="23"/>
        <v>14850</v>
      </c>
      <c r="H243" s="61">
        <v>0</v>
      </c>
      <c r="I243" s="61" t="s">
        <v>1143</v>
      </c>
      <c r="J243" s="113">
        <f t="shared" si="18"/>
        <v>0</v>
      </c>
      <c r="K243" s="112">
        <f t="shared" si="19"/>
        <v>14850</v>
      </c>
    </row>
    <row r="244" s="101" customFormat="1" ht="26.4" spans="1:11">
      <c r="A244" s="108">
        <v>241</v>
      </c>
      <c r="B244" s="115" t="s">
        <v>1599</v>
      </c>
      <c r="C244" s="117" t="s">
        <v>1600</v>
      </c>
      <c r="D244" s="111" t="s">
        <v>15</v>
      </c>
      <c r="E244" s="61">
        <v>0.011925</v>
      </c>
      <c r="F244" s="61" t="s">
        <v>54</v>
      </c>
      <c r="G244" s="112">
        <f t="shared" si="23"/>
        <v>11925</v>
      </c>
      <c r="H244" s="61">
        <v>0</v>
      </c>
      <c r="I244" s="61" t="s">
        <v>1143</v>
      </c>
      <c r="J244" s="113">
        <f t="shared" si="18"/>
        <v>0</v>
      </c>
      <c r="K244" s="112">
        <f t="shared" si="19"/>
        <v>11925</v>
      </c>
    </row>
    <row r="245" s="101" customFormat="1" ht="37.2" spans="1:11">
      <c r="A245" s="108">
        <v>242</v>
      </c>
      <c r="B245" s="76" t="s">
        <v>1601</v>
      </c>
      <c r="C245" s="119" t="s">
        <v>1602</v>
      </c>
      <c r="D245" s="111" t="s">
        <v>15</v>
      </c>
      <c r="E245" s="61">
        <v>0.0154</v>
      </c>
      <c r="F245" s="61" t="s">
        <v>54</v>
      </c>
      <c r="G245" s="112">
        <f t="shared" si="23"/>
        <v>15400</v>
      </c>
      <c r="H245" s="61">
        <v>0</v>
      </c>
      <c r="I245" s="61" t="s">
        <v>1143</v>
      </c>
      <c r="J245" s="113">
        <f t="shared" si="18"/>
        <v>0</v>
      </c>
      <c r="K245" s="112">
        <f t="shared" si="19"/>
        <v>15400</v>
      </c>
    </row>
    <row r="246" s="101" customFormat="1" ht="37.2" spans="1:11">
      <c r="A246" s="108">
        <v>243</v>
      </c>
      <c r="B246" s="115" t="s">
        <v>1603</v>
      </c>
      <c r="C246" s="110" t="s">
        <v>1604</v>
      </c>
      <c r="D246" s="111" t="s">
        <v>15</v>
      </c>
      <c r="E246" s="61">
        <v>0.0058</v>
      </c>
      <c r="F246" s="61" t="s">
        <v>54</v>
      </c>
      <c r="G246" s="112">
        <f t="shared" si="23"/>
        <v>5800</v>
      </c>
      <c r="H246" s="61">
        <v>0</v>
      </c>
      <c r="I246" s="61" t="s">
        <v>1143</v>
      </c>
      <c r="J246" s="113">
        <f t="shared" si="18"/>
        <v>0</v>
      </c>
      <c r="K246" s="112">
        <f t="shared" si="19"/>
        <v>5800</v>
      </c>
    </row>
    <row r="247" s="101" customFormat="1" ht="37.2" spans="1:11">
      <c r="A247" s="108">
        <v>244</v>
      </c>
      <c r="B247" s="115" t="s">
        <v>1605</v>
      </c>
      <c r="C247" s="110" t="s">
        <v>1606</v>
      </c>
      <c r="D247" s="111" t="s">
        <v>15</v>
      </c>
      <c r="E247" s="61">
        <v>0.00318</v>
      </c>
      <c r="F247" s="61" t="s">
        <v>54</v>
      </c>
      <c r="G247" s="112">
        <f t="shared" si="23"/>
        <v>3180</v>
      </c>
      <c r="H247" s="61">
        <v>0</v>
      </c>
      <c r="I247" s="61" t="s">
        <v>1143</v>
      </c>
      <c r="J247" s="113">
        <f t="shared" si="18"/>
        <v>0</v>
      </c>
      <c r="K247" s="112">
        <f t="shared" si="19"/>
        <v>3180</v>
      </c>
    </row>
    <row r="248" s="101" customFormat="1" ht="37.2" spans="1:11">
      <c r="A248" s="108">
        <v>245</v>
      </c>
      <c r="B248" s="115" t="s">
        <v>1607</v>
      </c>
      <c r="C248" s="117" t="s">
        <v>1608</v>
      </c>
      <c r="D248" s="111" t="s">
        <v>15</v>
      </c>
      <c r="E248" s="61">
        <v>0.01593</v>
      </c>
      <c r="F248" s="61" t="s">
        <v>54</v>
      </c>
      <c r="G248" s="112">
        <f t="shared" si="23"/>
        <v>15930</v>
      </c>
      <c r="H248" s="61">
        <v>6051</v>
      </c>
      <c r="I248" s="61" t="s">
        <v>1143</v>
      </c>
      <c r="J248" s="112">
        <f t="shared" si="18"/>
        <v>907.65</v>
      </c>
      <c r="K248" s="112">
        <f t="shared" si="19"/>
        <v>16837.65</v>
      </c>
    </row>
    <row r="249" s="101" customFormat="1" ht="37.2" spans="1:11">
      <c r="A249" s="108">
        <v>246</v>
      </c>
      <c r="B249" s="115" t="s">
        <v>1609</v>
      </c>
      <c r="C249" s="110" t="s">
        <v>1610</v>
      </c>
      <c r="D249" s="111" t="s">
        <v>15</v>
      </c>
      <c r="E249" s="61">
        <v>0.01113</v>
      </c>
      <c r="F249" s="61" t="s">
        <v>54</v>
      </c>
      <c r="G249" s="112">
        <f t="shared" si="23"/>
        <v>11130</v>
      </c>
      <c r="H249" s="61">
        <v>9010</v>
      </c>
      <c r="I249" s="61" t="s">
        <v>1143</v>
      </c>
      <c r="J249" s="112">
        <f t="shared" si="18"/>
        <v>1351.5</v>
      </c>
      <c r="K249" s="112">
        <f t="shared" si="19"/>
        <v>12481.5</v>
      </c>
    </row>
    <row r="250" s="101" customFormat="1" ht="37.2" spans="1:11">
      <c r="A250" s="108">
        <v>247</v>
      </c>
      <c r="B250" s="76" t="s">
        <v>1611</v>
      </c>
      <c r="C250" s="119" t="s">
        <v>1612</v>
      </c>
      <c r="D250" s="111" t="s">
        <v>15</v>
      </c>
      <c r="E250" s="61">
        <v>0.02379</v>
      </c>
      <c r="F250" s="61" t="s">
        <v>54</v>
      </c>
      <c r="G250" s="112">
        <f>IF(E250*1000000&gt;20000,20000,E250*1000000)</f>
        <v>20000</v>
      </c>
      <c r="H250" s="61">
        <v>0</v>
      </c>
      <c r="I250" s="61" t="s">
        <v>1143</v>
      </c>
      <c r="J250" s="113">
        <f t="shared" si="18"/>
        <v>0</v>
      </c>
      <c r="K250" s="112">
        <f t="shared" si="19"/>
        <v>20000</v>
      </c>
    </row>
    <row r="251" s="101" customFormat="1" ht="37.2" spans="1:11">
      <c r="A251" s="108">
        <v>248</v>
      </c>
      <c r="B251" s="76" t="s">
        <v>1613</v>
      </c>
      <c r="C251" s="118" t="s">
        <v>1614</v>
      </c>
      <c r="D251" s="111" t="s">
        <v>15</v>
      </c>
      <c r="E251" s="61">
        <v>0.017385</v>
      </c>
      <c r="F251" s="61" t="s">
        <v>54</v>
      </c>
      <c r="G251" s="112">
        <f t="shared" ref="G251:G271" si="24">E251*1000000</f>
        <v>17385</v>
      </c>
      <c r="H251" s="61">
        <v>3575</v>
      </c>
      <c r="I251" s="61" t="s">
        <v>1143</v>
      </c>
      <c r="J251" s="112">
        <f t="shared" si="18"/>
        <v>536.25</v>
      </c>
      <c r="K251" s="112">
        <f t="shared" si="19"/>
        <v>17921.25</v>
      </c>
    </row>
    <row r="252" s="101" customFormat="1" ht="25.2" spans="1:11">
      <c r="A252" s="108">
        <v>249</v>
      </c>
      <c r="B252" s="115" t="s">
        <v>1615</v>
      </c>
      <c r="C252" s="110" t="s">
        <v>1616</v>
      </c>
      <c r="D252" s="111" t="s">
        <v>15</v>
      </c>
      <c r="E252" s="61">
        <v>0</v>
      </c>
      <c r="F252" s="61" t="s">
        <v>54</v>
      </c>
      <c r="G252" s="113">
        <f t="shared" si="24"/>
        <v>0</v>
      </c>
      <c r="H252" s="61">
        <v>2861</v>
      </c>
      <c r="I252" s="61" t="s">
        <v>1143</v>
      </c>
      <c r="J252" s="112">
        <f t="shared" si="18"/>
        <v>429.15</v>
      </c>
      <c r="K252" s="112">
        <f t="shared" si="19"/>
        <v>429.15</v>
      </c>
    </row>
    <row r="253" s="101" customFormat="1" ht="25.2" spans="1:11">
      <c r="A253" s="108">
        <v>250</v>
      </c>
      <c r="B253" s="116" t="s">
        <v>1617</v>
      </c>
      <c r="C253" s="110" t="s">
        <v>1616</v>
      </c>
      <c r="D253" s="111" t="s">
        <v>15</v>
      </c>
      <c r="E253" s="61">
        <v>0.01403</v>
      </c>
      <c r="F253" s="61" t="s">
        <v>54</v>
      </c>
      <c r="G253" s="112">
        <f t="shared" si="24"/>
        <v>14030</v>
      </c>
      <c r="H253" s="61">
        <v>0</v>
      </c>
      <c r="I253" s="61" t="s">
        <v>1143</v>
      </c>
      <c r="J253" s="113">
        <f t="shared" si="18"/>
        <v>0</v>
      </c>
      <c r="K253" s="112">
        <f t="shared" si="19"/>
        <v>14030</v>
      </c>
    </row>
    <row r="254" s="101" customFormat="1" ht="37.2" spans="1:11">
      <c r="A254" s="108">
        <v>251</v>
      </c>
      <c r="B254" s="115" t="s">
        <v>1618</v>
      </c>
      <c r="C254" s="117" t="s">
        <v>1619</v>
      </c>
      <c r="D254" s="111" t="s">
        <v>15</v>
      </c>
      <c r="E254" s="61">
        <v>0</v>
      </c>
      <c r="F254" s="61" t="s">
        <v>54</v>
      </c>
      <c r="G254" s="113">
        <f t="shared" si="24"/>
        <v>0</v>
      </c>
      <c r="H254" s="61">
        <v>1680</v>
      </c>
      <c r="I254" s="61" t="s">
        <v>1143</v>
      </c>
      <c r="J254" s="112">
        <f t="shared" si="18"/>
        <v>252</v>
      </c>
      <c r="K254" s="112">
        <f t="shared" si="19"/>
        <v>252</v>
      </c>
    </row>
    <row r="255" s="101" customFormat="1" ht="37.2" spans="1:11">
      <c r="A255" s="108">
        <v>252</v>
      </c>
      <c r="B255" s="116" t="s">
        <v>1620</v>
      </c>
      <c r="C255" s="117" t="s">
        <v>1619</v>
      </c>
      <c r="D255" s="111" t="s">
        <v>15</v>
      </c>
      <c r="E255" s="61">
        <v>0.01403</v>
      </c>
      <c r="F255" s="61" t="s">
        <v>54</v>
      </c>
      <c r="G255" s="112">
        <f t="shared" si="24"/>
        <v>14030</v>
      </c>
      <c r="H255" s="61">
        <v>0</v>
      </c>
      <c r="I255" s="61" t="s">
        <v>1143</v>
      </c>
      <c r="J255" s="113">
        <f t="shared" si="18"/>
        <v>0</v>
      </c>
      <c r="K255" s="112">
        <f t="shared" si="19"/>
        <v>14030</v>
      </c>
    </row>
    <row r="256" s="101" customFormat="1" ht="37.2" spans="1:11">
      <c r="A256" s="108">
        <v>253</v>
      </c>
      <c r="B256" s="76" t="s">
        <v>1621</v>
      </c>
      <c r="C256" s="119" t="s">
        <v>1622</v>
      </c>
      <c r="D256" s="111" t="s">
        <v>15</v>
      </c>
      <c r="E256" s="61">
        <v>0.0054</v>
      </c>
      <c r="F256" s="61" t="s">
        <v>54</v>
      </c>
      <c r="G256" s="112">
        <f t="shared" si="24"/>
        <v>5400</v>
      </c>
      <c r="H256" s="61">
        <v>0</v>
      </c>
      <c r="I256" s="61" t="s">
        <v>1143</v>
      </c>
      <c r="J256" s="113">
        <f t="shared" si="18"/>
        <v>0</v>
      </c>
      <c r="K256" s="112">
        <f t="shared" si="19"/>
        <v>5400</v>
      </c>
    </row>
    <row r="257" s="101" customFormat="1" ht="37.2" spans="1:11">
      <c r="A257" s="108">
        <v>254</v>
      </c>
      <c r="B257" s="76" t="s">
        <v>1623</v>
      </c>
      <c r="C257" s="119" t="s">
        <v>1622</v>
      </c>
      <c r="D257" s="111" t="s">
        <v>15</v>
      </c>
      <c r="E257" s="61">
        <v>0</v>
      </c>
      <c r="F257" s="61" t="s">
        <v>54</v>
      </c>
      <c r="G257" s="113">
        <f t="shared" si="24"/>
        <v>0</v>
      </c>
      <c r="H257" s="61">
        <v>1793</v>
      </c>
      <c r="I257" s="61" t="s">
        <v>1143</v>
      </c>
      <c r="J257" s="112">
        <f t="shared" si="18"/>
        <v>268.95</v>
      </c>
      <c r="K257" s="112">
        <f t="shared" si="19"/>
        <v>268.95</v>
      </c>
    </row>
    <row r="258" s="101" customFormat="1" ht="37.2" spans="1:11">
      <c r="A258" s="108">
        <v>255</v>
      </c>
      <c r="B258" s="76" t="s">
        <v>1624</v>
      </c>
      <c r="C258" s="119" t="s">
        <v>1625</v>
      </c>
      <c r="D258" s="111" t="s">
        <v>15</v>
      </c>
      <c r="E258" s="61">
        <v>0.00754</v>
      </c>
      <c r="F258" s="61" t="s">
        <v>54</v>
      </c>
      <c r="G258" s="112">
        <f t="shared" si="24"/>
        <v>7540</v>
      </c>
      <c r="H258" s="61">
        <v>0</v>
      </c>
      <c r="I258" s="61" t="s">
        <v>1143</v>
      </c>
      <c r="J258" s="113">
        <f t="shared" si="18"/>
        <v>0</v>
      </c>
      <c r="K258" s="112">
        <f t="shared" si="19"/>
        <v>7540</v>
      </c>
    </row>
    <row r="259" s="101" customFormat="1" ht="37.2" spans="1:11">
      <c r="A259" s="108">
        <v>256</v>
      </c>
      <c r="B259" s="76" t="s">
        <v>1626</v>
      </c>
      <c r="C259" s="119" t="s">
        <v>1627</v>
      </c>
      <c r="D259" s="111" t="s">
        <v>15</v>
      </c>
      <c r="E259" s="61">
        <v>0.00725</v>
      </c>
      <c r="F259" s="61" t="s">
        <v>54</v>
      </c>
      <c r="G259" s="112">
        <f t="shared" si="24"/>
        <v>7250</v>
      </c>
      <c r="H259" s="61">
        <v>0</v>
      </c>
      <c r="I259" s="61" t="s">
        <v>1143</v>
      </c>
      <c r="J259" s="113">
        <f t="shared" si="18"/>
        <v>0</v>
      </c>
      <c r="K259" s="112">
        <f t="shared" si="19"/>
        <v>7250</v>
      </c>
    </row>
    <row r="260" s="101" customFormat="1" ht="37.2" spans="1:11">
      <c r="A260" s="108">
        <v>257</v>
      </c>
      <c r="B260" s="76" t="s">
        <v>1628</v>
      </c>
      <c r="C260" s="119" t="s">
        <v>1629</v>
      </c>
      <c r="D260" s="111" t="s">
        <v>15</v>
      </c>
      <c r="E260" s="61">
        <v>0.01998</v>
      </c>
      <c r="F260" s="61" t="s">
        <v>54</v>
      </c>
      <c r="G260" s="112">
        <f t="shared" si="24"/>
        <v>19980</v>
      </c>
      <c r="H260" s="61">
        <v>0</v>
      </c>
      <c r="I260" s="61" t="s">
        <v>1143</v>
      </c>
      <c r="J260" s="113">
        <f t="shared" ref="J260:J323" si="25">H260*0.15</f>
        <v>0</v>
      </c>
      <c r="K260" s="112">
        <f t="shared" ref="K260:K323" si="26">G260+J260</f>
        <v>19980</v>
      </c>
    </row>
    <row r="261" s="101" customFormat="1" ht="37.2" spans="1:11">
      <c r="A261" s="108">
        <v>258</v>
      </c>
      <c r="B261" s="76" t="s">
        <v>1630</v>
      </c>
      <c r="C261" s="119" t="s">
        <v>1629</v>
      </c>
      <c r="D261" s="111" t="s">
        <v>15</v>
      </c>
      <c r="E261" s="61">
        <v>0</v>
      </c>
      <c r="F261" s="61" t="s">
        <v>54</v>
      </c>
      <c r="G261" s="113">
        <f t="shared" si="24"/>
        <v>0</v>
      </c>
      <c r="H261" s="61">
        <v>2500</v>
      </c>
      <c r="I261" s="61" t="s">
        <v>1143</v>
      </c>
      <c r="J261" s="112">
        <f t="shared" si="25"/>
        <v>375</v>
      </c>
      <c r="K261" s="112">
        <f t="shared" si="26"/>
        <v>375</v>
      </c>
    </row>
    <row r="262" s="101" customFormat="1" ht="25.2" spans="1:11">
      <c r="A262" s="108">
        <v>259</v>
      </c>
      <c r="B262" s="76" t="s">
        <v>1631</v>
      </c>
      <c r="C262" s="118" t="s">
        <v>1632</v>
      </c>
      <c r="D262" s="111" t="s">
        <v>15</v>
      </c>
      <c r="E262" s="61">
        <v>0.01265</v>
      </c>
      <c r="F262" s="61" t="s">
        <v>54</v>
      </c>
      <c r="G262" s="112">
        <f t="shared" si="24"/>
        <v>12650</v>
      </c>
      <c r="H262" s="61">
        <v>4022</v>
      </c>
      <c r="I262" s="61" t="s">
        <v>1143</v>
      </c>
      <c r="J262" s="112">
        <f t="shared" si="25"/>
        <v>603.3</v>
      </c>
      <c r="K262" s="112">
        <f t="shared" si="26"/>
        <v>13253.3</v>
      </c>
    </row>
    <row r="263" s="101" customFormat="1" ht="25.2" spans="1:11">
      <c r="A263" s="108">
        <v>260</v>
      </c>
      <c r="B263" s="76" t="s">
        <v>1633</v>
      </c>
      <c r="C263" s="118" t="s">
        <v>1634</v>
      </c>
      <c r="D263" s="111" t="s">
        <v>15</v>
      </c>
      <c r="E263" s="61">
        <v>0.00575</v>
      </c>
      <c r="F263" s="61" t="s">
        <v>54</v>
      </c>
      <c r="G263" s="112">
        <f t="shared" si="24"/>
        <v>5750</v>
      </c>
      <c r="H263" s="61">
        <v>2347</v>
      </c>
      <c r="I263" s="61" t="s">
        <v>1143</v>
      </c>
      <c r="J263" s="112">
        <f t="shared" si="25"/>
        <v>352.05</v>
      </c>
      <c r="K263" s="112">
        <f t="shared" si="26"/>
        <v>6102.05</v>
      </c>
    </row>
    <row r="264" s="101" customFormat="1" ht="37.2" spans="1:11">
      <c r="A264" s="108">
        <v>261</v>
      </c>
      <c r="B264" s="115" t="s">
        <v>1635</v>
      </c>
      <c r="C264" s="110" t="s">
        <v>1636</v>
      </c>
      <c r="D264" s="111" t="s">
        <v>15</v>
      </c>
      <c r="E264" s="61">
        <v>0.0115</v>
      </c>
      <c r="F264" s="61" t="s">
        <v>54</v>
      </c>
      <c r="G264" s="112">
        <f t="shared" si="24"/>
        <v>11500</v>
      </c>
      <c r="H264" s="61">
        <v>5683</v>
      </c>
      <c r="I264" s="61" t="s">
        <v>1143</v>
      </c>
      <c r="J264" s="112">
        <f t="shared" si="25"/>
        <v>852.45</v>
      </c>
      <c r="K264" s="112">
        <f t="shared" si="26"/>
        <v>12352.45</v>
      </c>
    </row>
    <row r="265" s="101" customFormat="1" ht="37.2" spans="1:11">
      <c r="A265" s="108">
        <v>262</v>
      </c>
      <c r="B265" s="114" t="s">
        <v>1637</v>
      </c>
      <c r="C265" s="110" t="s">
        <v>1638</v>
      </c>
      <c r="D265" s="111" t="s">
        <v>15</v>
      </c>
      <c r="E265" s="61">
        <v>0.00344</v>
      </c>
      <c r="F265" s="61" t="s">
        <v>54</v>
      </c>
      <c r="G265" s="112">
        <f t="shared" si="24"/>
        <v>3440</v>
      </c>
      <c r="H265" s="61">
        <v>3210</v>
      </c>
      <c r="I265" s="61" t="s">
        <v>1143</v>
      </c>
      <c r="J265" s="112">
        <f t="shared" si="25"/>
        <v>481.5</v>
      </c>
      <c r="K265" s="112">
        <f t="shared" si="26"/>
        <v>3921.5</v>
      </c>
    </row>
    <row r="266" s="101" customFormat="1" ht="37.2" spans="1:11">
      <c r="A266" s="108">
        <v>263</v>
      </c>
      <c r="B266" s="115" t="s">
        <v>1639</v>
      </c>
      <c r="C266" s="110" t="s">
        <v>1640</v>
      </c>
      <c r="D266" s="111" t="s">
        <v>15</v>
      </c>
      <c r="E266" s="61">
        <v>0.00855</v>
      </c>
      <c r="F266" s="61" t="s">
        <v>54</v>
      </c>
      <c r="G266" s="112">
        <f t="shared" si="24"/>
        <v>8550</v>
      </c>
      <c r="H266" s="61">
        <v>6347</v>
      </c>
      <c r="I266" s="61" t="s">
        <v>1143</v>
      </c>
      <c r="J266" s="112">
        <f t="shared" si="25"/>
        <v>952.05</v>
      </c>
      <c r="K266" s="112">
        <f t="shared" si="26"/>
        <v>9502.05</v>
      </c>
    </row>
    <row r="267" s="101" customFormat="1" ht="37.2" spans="1:11">
      <c r="A267" s="108">
        <v>264</v>
      </c>
      <c r="B267" s="115" t="s">
        <v>1641</v>
      </c>
      <c r="C267" s="110" t="s">
        <v>1642</v>
      </c>
      <c r="D267" s="111" t="s">
        <v>15</v>
      </c>
      <c r="E267" s="61">
        <v>0.01518</v>
      </c>
      <c r="F267" s="61" t="s">
        <v>54</v>
      </c>
      <c r="G267" s="112">
        <f t="shared" si="24"/>
        <v>15180</v>
      </c>
      <c r="H267" s="61">
        <v>9063</v>
      </c>
      <c r="I267" s="61" t="s">
        <v>1143</v>
      </c>
      <c r="J267" s="112">
        <f t="shared" si="25"/>
        <v>1359.45</v>
      </c>
      <c r="K267" s="112">
        <f t="shared" si="26"/>
        <v>16539.45</v>
      </c>
    </row>
    <row r="268" s="101" customFormat="1" ht="37.2" spans="1:11">
      <c r="A268" s="108">
        <v>265</v>
      </c>
      <c r="B268" s="76" t="s">
        <v>1643</v>
      </c>
      <c r="C268" s="118" t="s">
        <v>1644</v>
      </c>
      <c r="D268" s="111" t="s">
        <v>15</v>
      </c>
      <c r="E268" s="61">
        <v>0.01265</v>
      </c>
      <c r="F268" s="61" t="s">
        <v>54</v>
      </c>
      <c r="G268" s="112">
        <f t="shared" si="24"/>
        <v>12650</v>
      </c>
      <c r="H268" s="61">
        <v>5247</v>
      </c>
      <c r="I268" s="61" t="s">
        <v>1143</v>
      </c>
      <c r="J268" s="112">
        <f t="shared" si="25"/>
        <v>787.05</v>
      </c>
      <c r="K268" s="112">
        <f t="shared" si="26"/>
        <v>13437.05</v>
      </c>
    </row>
    <row r="269" s="101" customFormat="1" ht="25.2" spans="1:11">
      <c r="A269" s="108">
        <v>266</v>
      </c>
      <c r="B269" s="76" t="s">
        <v>1645</v>
      </c>
      <c r="C269" s="119" t="s">
        <v>1646</v>
      </c>
      <c r="D269" s="111" t="s">
        <v>15</v>
      </c>
      <c r="E269" s="61">
        <v>0.01075</v>
      </c>
      <c r="F269" s="61" t="s">
        <v>54</v>
      </c>
      <c r="G269" s="112">
        <f t="shared" si="24"/>
        <v>10750</v>
      </c>
      <c r="H269" s="61">
        <v>7274</v>
      </c>
      <c r="I269" s="61" t="s">
        <v>1143</v>
      </c>
      <c r="J269" s="112">
        <f t="shared" si="25"/>
        <v>1091.1</v>
      </c>
      <c r="K269" s="112">
        <f t="shared" si="26"/>
        <v>11841.1</v>
      </c>
    </row>
    <row r="270" s="101" customFormat="1" ht="37.2" spans="1:11">
      <c r="A270" s="108">
        <v>267</v>
      </c>
      <c r="B270" s="76" t="s">
        <v>1647</v>
      </c>
      <c r="C270" s="119" t="s">
        <v>1648</v>
      </c>
      <c r="D270" s="111" t="s">
        <v>15</v>
      </c>
      <c r="E270" s="61">
        <v>0.008855</v>
      </c>
      <c r="F270" s="61" t="s">
        <v>54</v>
      </c>
      <c r="G270" s="112">
        <f t="shared" si="24"/>
        <v>8855</v>
      </c>
      <c r="H270" s="61">
        <v>308</v>
      </c>
      <c r="I270" s="61" t="s">
        <v>1143</v>
      </c>
      <c r="J270" s="112">
        <f t="shared" si="25"/>
        <v>46.2</v>
      </c>
      <c r="K270" s="112">
        <f t="shared" si="26"/>
        <v>8901.2</v>
      </c>
    </row>
    <row r="271" s="101" customFormat="1" ht="37.2" spans="1:11">
      <c r="A271" s="108">
        <v>268</v>
      </c>
      <c r="B271" s="115" t="s">
        <v>1649</v>
      </c>
      <c r="C271" s="117" t="s">
        <v>1650</v>
      </c>
      <c r="D271" s="111" t="s">
        <v>15</v>
      </c>
      <c r="E271" s="61">
        <v>0.01904</v>
      </c>
      <c r="F271" s="61" t="s">
        <v>54</v>
      </c>
      <c r="G271" s="112">
        <f t="shared" si="24"/>
        <v>19040</v>
      </c>
      <c r="H271" s="61">
        <v>9663</v>
      </c>
      <c r="I271" s="61" t="s">
        <v>1143</v>
      </c>
      <c r="J271" s="112">
        <f t="shared" si="25"/>
        <v>1449.45</v>
      </c>
      <c r="K271" s="112">
        <f t="shared" si="26"/>
        <v>20489.45</v>
      </c>
    </row>
    <row r="272" s="101" customFormat="1" ht="37.2" spans="1:11">
      <c r="A272" s="108">
        <v>269</v>
      </c>
      <c r="B272" s="115" t="s">
        <v>1649</v>
      </c>
      <c r="C272" s="117" t="s">
        <v>1651</v>
      </c>
      <c r="D272" s="111" t="s">
        <v>15</v>
      </c>
      <c r="E272" s="61">
        <v>0.02716</v>
      </c>
      <c r="F272" s="61" t="s">
        <v>54</v>
      </c>
      <c r="G272" s="112">
        <f>IF(E272*1000000&gt;20000,20000,E272*1000000)</f>
        <v>20000</v>
      </c>
      <c r="H272" s="61">
        <v>17839</v>
      </c>
      <c r="I272" s="61" t="s">
        <v>1143</v>
      </c>
      <c r="J272" s="112">
        <f t="shared" si="25"/>
        <v>2675.85</v>
      </c>
      <c r="K272" s="112">
        <f t="shared" si="26"/>
        <v>22675.85</v>
      </c>
    </row>
    <row r="273" s="101" customFormat="1" ht="37.2" spans="1:11">
      <c r="A273" s="108">
        <v>270</v>
      </c>
      <c r="B273" s="109" t="s">
        <v>1652</v>
      </c>
      <c r="C273" s="110" t="s">
        <v>1653</v>
      </c>
      <c r="D273" s="111" t="s">
        <v>15</v>
      </c>
      <c r="E273" s="61">
        <v>0.01904</v>
      </c>
      <c r="F273" s="61" t="s">
        <v>54</v>
      </c>
      <c r="G273" s="112">
        <f t="shared" ref="G273:G278" si="27">E273*1000000</f>
        <v>19040</v>
      </c>
      <c r="H273" s="61">
        <v>0</v>
      </c>
      <c r="I273" s="61" t="s">
        <v>1143</v>
      </c>
      <c r="J273" s="113">
        <f t="shared" si="25"/>
        <v>0</v>
      </c>
      <c r="K273" s="112">
        <f t="shared" si="26"/>
        <v>19040</v>
      </c>
    </row>
    <row r="274" s="101" customFormat="1" ht="37.2" spans="1:11">
      <c r="A274" s="108">
        <v>271</v>
      </c>
      <c r="B274" s="114" t="s">
        <v>1293</v>
      </c>
      <c r="C274" s="110" t="s">
        <v>1653</v>
      </c>
      <c r="D274" s="111" t="s">
        <v>15</v>
      </c>
      <c r="E274" s="61">
        <v>0</v>
      </c>
      <c r="F274" s="61" t="s">
        <v>54</v>
      </c>
      <c r="G274" s="113">
        <f t="shared" si="27"/>
        <v>0</v>
      </c>
      <c r="H274" s="61">
        <v>14049</v>
      </c>
      <c r="I274" s="61" t="s">
        <v>1143</v>
      </c>
      <c r="J274" s="112">
        <f t="shared" si="25"/>
        <v>2107.35</v>
      </c>
      <c r="K274" s="112">
        <f t="shared" si="26"/>
        <v>2107.35</v>
      </c>
    </row>
    <row r="275" s="101" customFormat="1" ht="37.2" spans="1:11">
      <c r="A275" s="108">
        <v>272</v>
      </c>
      <c r="B275" s="116" t="s">
        <v>1654</v>
      </c>
      <c r="C275" s="117" t="s">
        <v>1655</v>
      </c>
      <c r="D275" s="111" t="s">
        <v>15</v>
      </c>
      <c r="E275" s="61">
        <v>0.00896</v>
      </c>
      <c r="F275" s="61" t="s">
        <v>54</v>
      </c>
      <c r="G275" s="112">
        <f t="shared" si="27"/>
        <v>8960</v>
      </c>
      <c r="H275" s="61">
        <v>0</v>
      </c>
      <c r="I275" s="61" t="s">
        <v>1143</v>
      </c>
      <c r="J275" s="113">
        <f t="shared" si="25"/>
        <v>0</v>
      </c>
      <c r="K275" s="112">
        <f t="shared" si="26"/>
        <v>8960</v>
      </c>
    </row>
    <row r="276" s="101" customFormat="1" ht="37.2" spans="1:11">
      <c r="A276" s="108">
        <v>273</v>
      </c>
      <c r="B276" s="115" t="s">
        <v>1656</v>
      </c>
      <c r="C276" s="117" t="s">
        <v>1655</v>
      </c>
      <c r="D276" s="111" t="s">
        <v>15</v>
      </c>
      <c r="E276" s="61">
        <v>0</v>
      </c>
      <c r="F276" s="61" t="s">
        <v>54</v>
      </c>
      <c r="G276" s="113">
        <f t="shared" si="27"/>
        <v>0</v>
      </c>
      <c r="H276" s="61">
        <v>5433</v>
      </c>
      <c r="I276" s="61" t="s">
        <v>1143</v>
      </c>
      <c r="J276" s="112">
        <f t="shared" si="25"/>
        <v>814.95</v>
      </c>
      <c r="K276" s="112">
        <f t="shared" si="26"/>
        <v>814.95</v>
      </c>
    </row>
    <row r="277" s="101" customFormat="1" ht="37.2" spans="1:11">
      <c r="A277" s="108">
        <v>274</v>
      </c>
      <c r="B277" s="76" t="s">
        <v>1657</v>
      </c>
      <c r="C277" s="119" t="s">
        <v>1658</v>
      </c>
      <c r="D277" s="111" t="s">
        <v>15</v>
      </c>
      <c r="E277" s="61">
        <v>0</v>
      </c>
      <c r="F277" s="61" t="s">
        <v>54</v>
      </c>
      <c r="G277" s="113">
        <f t="shared" si="27"/>
        <v>0</v>
      </c>
      <c r="H277" s="61">
        <v>2995</v>
      </c>
      <c r="I277" s="61" t="s">
        <v>1143</v>
      </c>
      <c r="J277" s="112">
        <f t="shared" si="25"/>
        <v>449.25</v>
      </c>
      <c r="K277" s="112">
        <f t="shared" si="26"/>
        <v>449.25</v>
      </c>
    </row>
    <row r="278" s="101" customFormat="1" ht="37.2" spans="1:11">
      <c r="A278" s="108">
        <v>275</v>
      </c>
      <c r="B278" s="76" t="s">
        <v>1659</v>
      </c>
      <c r="C278" s="119" t="s">
        <v>1658</v>
      </c>
      <c r="D278" s="111" t="s">
        <v>15</v>
      </c>
      <c r="E278" s="61">
        <v>0.008835</v>
      </c>
      <c r="F278" s="61" t="s">
        <v>54</v>
      </c>
      <c r="G278" s="112">
        <f t="shared" si="27"/>
        <v>8835</v>
      </c>
      <c r="H278" s="61">
        <v>0</v>
      </c>
      <c r="I278" s="61" t="s">
        <v>1143</v>
      </c>
      <c r="J278" s="113">
        <f t="shared" si="25"/>
        <v>0</v>
      </c>
      <c r="K278" s="112">
        <f t="shared" si="26"/>
        <v>8835</v>
      </c>
    </row>
    <row r="279" s="101" customFormat="1" ht="37.2" spans="1:11">
      <c r="A279" s="108">
        <v>276</v>
      </c>
      <c r="B279" s="76" t="s">
        <v>1659</v>
      </c>
      <c r="C279" s="119" t="s">
        <v>1660</v>
      </c>
      <c r="D279" s="111" t="s">
        <v>15</v>
      </c>
      <c r="E279" s="61">
        <v>0.020235</v>
      </c>
      <c r="F279" s="61" t="s">
        <v>54</v>
      </c>
      <c r="G279" s="112">
        <f>IF(E279*1000000&gt;20000,20000,E279*1000000)</f>
        <v>20000</v>
      </c>
      <c r="H279" s="61">
        <v>0</v>
      </c>
      <c r="I279" s="61" t="s">
        <v>1143</v>
      </c>
      <c r="J279" s="113">
        <f t="shared" si="25"/>
        <v>0</v>
      </c>
      <c r="K279" s="112">
        <f t="shared" si="26"/>
        <v>20000</v>
      </c>
    </row>
    <row r="280" s="101" customFormat="1" ht="37.2" spans="1:11">
      <c r="A280" s="108">
        <v>277</v>
      </c>
      <c r="B280" s="76" t="s">
        <v>1657</v>
      </c>
      <c r="C280" s="119" t="s">
        <v>1660</v>
      </c>
      <c r="D280" s="111" t="s">
        <v>15</v>
      </c>
      <c r="E280" s="61">
        <v>0</v>
      </c>
      <c r="F280" s="61" t="s">
        <v>54</v>
      </c>
      <c r="G280" s="113">
        <f t="shared" ref="G280:G287" si="28">E280*1000000</f>
        <v>0</v>
      </c>
      <c r="H280" s="61">
        <v>3275</v>
      </c>
      <c r="I280" s="61" t="s">
        <v>1143</v>
      </c>
      <c r="J280" s="112">
        <f t="shared" si="25"/>
        <v>491.25</v>
      </c>
      <c r="K280" s="112">
        <f t="shared" si="26"/>
        <v>491.25</v>
      </c>
    </row>
    <row r="281" s="101" customFormat="1" ht="25.2" spans="1:11">
      <c r="A281" s="108">
        <v>278</v>
      </c>
      <c r="B281" s="76" t="s">
        <v>1661</v>
      </c>
      <c r="C281" s="119" t="s">
        <v>1662</v>
      </c>
      <c r="D281" s="111" t="s">
        <v>15</v>
      </c>
      <c r="E281" s="61">
        <v>0.01736</v>
      </c>
      <c r="F281" s="61" t="s">
        <v>54</v>
      </c>
      <c r="G281" s="112">
        <f t="shared" si="28"/>
        <v>17360</v>
      </c>
      <c r="H281" s="61">
        <v>1651</v>
      </c>
      <c r="I281" s="61" t="s">
        <v>1143</v>
      </c>
      <c r="J281" s="112">
        <f t="shared" si="25"/>
        <v>247.65</v>
      </c>
      <c r="K281" s="112">
        <f t="shared" si="26"/>
        <v>17607.65</v>
      </c>
    </row>
    <row r="282" s="101" customFormat="1" ht="37.2" spans="1:11">
      <c r="A282" s="108">
        <v>279</v>
      </c>
      <c r="B282" s="115" t="s">
        <v>1663</v>
      </c>
      <c r="C282" s="117" t="s">
        <v>1664</v>
      </c>
      <c r="D282" s="111" t="s">
        <v>15</v>
      </c>
      <c r="E282" s="61">
        <v>0.00342</v>
      </c>
      <c r="F282" s="61" t="s">
        <v>54</v>
      </c>
      <c r="G282" s="112">
        <f t="shared" si="28"/>
        <v>3420</v>
      </c>
      <c r="H282" s="61">
        <v>1846</v>
      </c>
      <c r="I282" s="61" t="s">
        <v>1143</v>
      </c>
      <c r="J282" s="112">
        <f t="shared" si="25"/>
        <v>276.9</v>
      </c>
      <c r="K282" s="112">
        <f t="shared" si="26"/>
        <v>3696.9</v>
      </c>
    </row>
    <row r="283" s="101" customFormat="1" ht="25.2" spans="1:11">
      <c r="A283" s="108">
        <v>280</v>
      </c>
      <c r="B283" s="76" t="s">
        <v>1665</v>
      </c>
      <c r="C283" s="119" t="s">
        <v>1666</v>
      </c>
      <c r="D283" s="111" t="s">
        <v>15</v>
      </c>
      <c r="E283" s="61">
        <v>0.0114</v>
      </c>
      <c r="F283" s="61" t="s">
        <v>54</v>
      </c>
      <c r="G283" s="112">
        <f t="shared" si="28"/>
        <v>11400</v>
      </c>
      <c r="H283" s="61">
        <v>4306</v>
      </c>
      <c r="I283" s="61" t="s">
        <v>1143</v>
      </c>
      <c r="J283" s="112">
        <f t="shared" si="25"/>
        <v>645.9</v>
      </c>
      <c r="K283" s="112">
        <f t="shared" si="26"/>
        <v>12045.9</v>
      </c>
    </row>
    <row r="284" s="101" customFormat="1" ht="37.2" spans="1:11">
      <c r="A284" s="108">
        <v>281</v>
      </c>
      <c r="B284" s="76" t="s">
        <v>1667</v>
      </c>
      <c r="C284" s="119" t="s">
        <v>1668</v>
      </c>
      <c r="D284" s="111" t="s">
        <v>15</v>
      </c>
      <c r="E284" s="61">
        <v>0.01254</v>
      </c>
      <c r="F284" s="61" t="s">
        <v>54</v>
      </c>
      <c r="G284" s="112">
        <f t="shared" si="28"/>
        <v>12540</v>
      </c>
      <c r="H284" s="61">
        <v>2967</v>
      </c>
      <c r="I284" s="61" t="s">
        <v>1143</v>
      </c>
      <c r="J284" s="112">
        <f t="shared" si="25"/>
        <v>445.05</v>
      </c>
      <c r="K284" s="112">
        <f t="shared" si="26"/>
        <v>12985.05</v>
      </c>
    </row>
    <row r="285" s="101" customFormat="1" ht="37.2" spans="1:11">
      <c r="A285" s="108">
        <v>282</v>
      </c>
      <c r="B285" s="76" t="s">
        <v>1669</v>
      </c>
      <c r="C285" s="119" t="s">
        <v>1670</v>
      </c>
      <c r="D285" s="111" t="s">
        <v>15</v>
      </c>
      <c r="E285" s="61">
        <v>0.01568</v>
      </c>
      <c r="F285" s="61" t="s">
        <v>54</v>
      </c>
      <c r="G285" s="112">
        <f t="shared" si="28"/>
        <v>15680</v>
      </c>
      <c r="H285" s="61">
        <v>0</v>
      </c>
      <c r="I285" s="61" t="s">
        <v>1143</v>
      </c>
      <c r="J285" s="113">
        <f t="shared" si="25"/>
        <v>0</v>
      </c>
      <c r="K285" s="112">
        <f t="shared" si="26"/>
        <v>15680</v>
      </c>
    </row>
    <row r="286" s="101" customFormat="1" ht="37.2" spans="1:11">
      <c r="A286" s="108">
        <v>283</v>
      </c>
      <c r="B286" s="115" t="s">
        <v>1671</v>
      </c>
      <c r="C286" s="117" t="s">
        <v>1672</v>
      </c>
      <c r="D286" s="111" t="s">
        <v>15</v>
      </c>
      <c r="E286" s="61">
        <v>0.01218</v>
      </c>
      <c r="F286" s="61" t="s">
        <v>54</v>
      </c>
      <c r="G286" s="112">
        <f t="shared" si="28"/>
        <v>12180</v>
      </c>
      <c r="H286" s="61">
        <v>4435</v>
      </c>
      <c r="I286" s="61" t="s">
        <v>1143</v>
      </c>
      <c r="J286" s="112">
        <f t="shared" si="25"/>
        <v>665.25</v>
      </c>
      <c r="K286" s="112">
        <f t="shared" si="26"/>
        <v>12845.25</v>
      </c>
    </row>
    <row r="287" s="101" customFormat="1" ht="37.2" spans="1:11">
      <c r="A287" s="108">
        <v>284</v>
      </c>
      <c r="B287" s="115" t="s">
        <v>1673</v>
      </c>
      <c r="C287" s="117" t="s">
        <v>1674</v>
      </c>
      <c r="D287" s="111" t="s">
        <v>15</v>
      </c>
      <c r="E287" s="61">
        <v>0.00342</v>
      </c>
      <c r="F287" s="61" t="s">
        <v>54</v>
      </c>
      <c r="G287" s="112">
        <f t="shared" si="28"/>
        <v>3420</v>
      </c>
      <c r="H287" s="61">
        <v>1095</v>
      </c>
      <c r="I287" s="61" t="s">
        <v>1143</v>
      </c>
      <c r="J287" s="112">
        <f t="shared" si="25"/>
        <v>164.25</v>
      </c>
      <c r="K287" s="112">
        <f t="shared" si="26"/>
        <v>3584.25</v>
      </c>
    </row>
    <row r="288" s="101" customFormat="1" ht="25.2" spans="1:11">
      <c r="A288" s="108">
        <v>285</v>
      </c>
      <c r="B288" s="115" t="s">
        <v>1675</v>
      </c>
      <c r="C288" s="110" t="s">
        <v>1676</v>
      </c>
      <c r="D288" s="111" t="s">
        <v>15</v>
      </c>
      <c r="E288" s="61">
        <v>0.02016</v>
      </c>
      <c r="F288" s="61" t="s">
        <v>54</v>
      </c>
      <c r="G288" s="112">
        <f>IF(E288*1000000&gt;20000,20000,E288*1000000)</f>
        <v>20000</v>
      </c>
      <c r="H288" s="61">
        <v>0</v>
      </c>
      <c r="I288" s="61" t="s">
        <v>1143</v>
      </c>
      <c r="J288" s="113">
        <f t="shared" si="25"/>
        <v>0</v>
      </c>
      <c r="K288" s="112">
        <f t="shared" si="26"/>
        <v>20000</v>
      </c>
    </row>
    <row r="289" s="101" customFormat="1" ht="37.2" spans="1:11">
      <c r="A289" s="108">
        <v>286</v>
      </c>
      <c r="B289" s="76" t="s">
        <v>1474</v>
      </c>
      <c r="C289" s="119" t="s">
        <v>1677</v>
      </c>
      <c r="D289" s="111" t="s">
        <v>15</v>
      </c>
      <c r="E289" s="61">
        <v>0.018</v>
      </c>
      <c r="F289" s="61" t="s">
        <v>54</v>
      </c>
      <c r="G289" s="112">
        <f t="shared" ref="G289:G298" si="29">E289*1000000</f>
        <v>18000</v>
      </c>
      <c r="H289" s="61">
        <v>2246</v>
      </c>
      <c r="I289" s="61" t="s">
        <v>1143</v>
      </c>
      <c r="J289" s="112">
        <f t="shared" si="25"/>
        <v>336.9</v>
      </c>
      <c r="K289" s="112">
        <f t="shared" si="26"/>
        <v>18336.9</v>
      </c>
    </row>
    <row r="290" s="101" customFormat="1" ht="37.2" spans="1:11">
      <c r="A290" s="108">
        <v>287</v>
      </c>
      <c r="B290" s="76" t="s">
        <v>1678</v>
      </c>
      <c r="C290" s="118" t="s">
        <v>1679</v>
      </c>
      <c r="D290" s="111" t="s">
        <v>15</v>
      </c>
      <c r="E290" s="61">
        <v>0.014455</v>
      </c>
      <c r="F290" s="61" t="s">
        <v>54</v>
      </c>
      <c r="G290" s="112">
        <f t="shared" si="29"/>
        <v>14455</v>
      </c>
      <c r="H290" s="61">
        <v>4262</v>
      </c>
      <c r="I290" s="61" t="s">
        <v>1143</v>
      </c>
      <c r="J290" s="112">
        <f t="shared" si="25"/>
        <v>639.3</v>
      </c>
      <c r="K290" s="112">
        <f t="shared" si="26"/>
        <v>15094.3</v>
      </c>
    </row>
    <row r="291" s="101" customFormat="1" ht="37.2" spans="1:11">
      <c r="A291" s="108">
        <v>288</v>
      </c>
      <c r="B291" s="76" t="s">
        <v>1680</v>
      </c>
      <c r="C291" s="118" t="s">
        <v>1681</v>
      </c>
      <c r="D291" s="111" t="s">
        <v>15</v>
      </c>
      <c r="E291" s="61">
        <v>0.012685</v>
      </c>
      <c r="F291" s="61" t="s">
        <v>54</v>
      </c>
      <c r="G291" s="112">
        <f t="shared" si="29"/>
        <v>12685</v>
      </c>
      <c r="H291" s="61">
        <v>5995</v>
      </c>
      <c r="I291" s="61" t="s">
        <v>1143</v>
      </c>
      <c r="J291" s="112">
        <f t="shared" si="25"/>
        <v>899.25</v>
      </c>
      <c r="K291" s="112">
        <f t="shared" si="26"/>
        <v>13584.25</v>
      </c>
    </row>
    <row r="292" s="101" customFormat="1" ht="37.2" spans="1:11">
      <c r="A292" s="108">
        <v>289</v>
      </c>
      <c r="B292" s="76" t="s">
        <v>1682</v>
      </c>
      <c r="C292" s="118" t="s">
        <v>1683</v>
      </c>
      <c r="D292" s="111" t="s">
        <v>15</v>
      </c>
      <c r="E292" s="61">
        <v>0.01121</v>
      </c>
      <c r="F292" s="61" t="s">
        <v>54</v>
      </c>
      <c r="G292" s="112">
        <f t="shared" si="29"/>
        <v>11210</v>
      </c>
      <c r="H292" s="61">
        <v>3338</v>
      </c>
      <c r="I292" s="61" t="s">
        <v>1143</v>
      </c>
      <c r="J292" s="112">
        <f t="shared" si="25"/>
        <v>500.7</v>
      </c>
      <c r="K292" s="112">
        <f t="shared" si="26"/>
        <v>11710.7</v>
      </c>
    </row>
    <row r="293" s="101" customFormat="1" ht="37.2" spans="1:11">
      <c r="A293" s="108">
        <v>290</v>
      </c>
      <c r="B293" s="76" t="s">
        <v>1684</v>
      </c>
      <c r="C293" s="119" t="s">
        <v>1685</v>
      </c>
      <c r="D293" s="111" t="s">
        <v>15</v>
      </c>
      <c r="E293" s="61">
        <v>0.01428</v>
      </c>
      <c r="F293" s="61" t="s">
        <v>54</v>
      </c>
      <c r="G293" s="112">
        <f t="shared" si="29"/>
        <v>14280</v>
      </c>
      <c r="H293" s="61">
        <v>1393</v>
      </c>
      <c r="I293" s="61" t="s">
        <v>1143</v>
      </c>
      <c r="J293" s="112">
        <f t="shared" si="25"/>
        <v>208.95</v>
      </c>
      <c r="K293" s="112">
        <f t="shared" si="26"/>
        <v>14488.95</v>
      </c>
    </row>
    <row r="294" s="101" customFormat="1" ht="25.2" spans="1:11">
      <c r="A294" s="108">
        <v>291</v>
      </c>
      <c r="B294" s="115" t="s">
        <v>1686</v>
      </c>
      <c r="C294" s="117" t="s">
        <v>1687</v>
      </c>
      <c r="D294" s="111" t="s">
        <v>15</v>
      </c>
      <c r="E294" s="61">
        <v>0.0168</v>
      </c>
      <c r="F294" s="61" t="s">
        <v>54</v>
      </c>
      <c r="G294" s="112">
        <f t="shared" si="29"/>
        <v>16800</v>
      </c>
      <c r="H294" s="61">
        <v>7820</v>
      </c>
      <c r="I294" s="61" t="s">
        <v>1143</v>
      </c>
      <c r="J294" s="112">
        <f t="shared" si="25"/>
        <v>1173</v>
      </c>
      <c r="K294" s="112">
        <f t="shared" si="26"/>
        <v>17973</v>
      </c>
    </row>
    <row r="295" s="101" customFormat="1" ht="37.2" spans="1:11">
      <c r="A295" s="108">
        <v>292</v>
      </c>
      <c r="B295" s="76" t="s">
        <v>1688</v>
      </c>
      <c r="C295" s="119" t="s">
        <v>1689</v>
      </c>
      <c r="D295" s="111" t="s">
        <v>15</v>
      </c>
      <c r="E295" s="61">
        <v>0.01197</v>
      </c>
      <c r="F295" s="61" t="s">
        <v>54</v>
      </c>
      <c r="G295" s="112">
        <f t="shared" si="29"/>
        <v>11970</v>
      </c>
      <c r="H295" s="61">
        <v>819</v>
      </c>
      <c r="I295" s="61" t="s">
        <v>1143</v>
      </c>
      <c r="J295" s="112">
        <f t="shared" si="25"/>
        <v>122.85</v>
      </c>
      <c r="K295" s="112">
        <f t="shared" si="26"/>
        <v>12092.85</v>
      </c>
    </row>
    <row r="296" s="101" customFormat="1" ht="37.2" spans="1:11">
      <c r="A296" s="108">
        <v>293</v>
      </c>
      <c r="B296" s="76" t="s">
        <v>1690</v>
      </c>
      <c r="C296" s="119" t="s">
        <v>1691</v>
      </c>
      <c r="D296" s="111" t="s">
        <v>15</v>
      </c>
      <c r="E296" s="61">
        <v>0.006555</v>
      </c>
      <c r="F296" s="61" t="s">
        <v>54</v>
      </c>
      <c r="G296" s="112">
        <f t="shared" si="29"/>
        <v>6555</v>
      </c>
      <c r="H296" s="61">
        <v>0</v>
      </c>
      <c r="I296" s="61" t="s">
        <v>1143</v>
      </c>
      <c r="J296" s="113">
        <f t="shared" si="25"/>
        <v>0</v>
      </c>
      <c r="K296" s="112">
        <f t="shared" si="26"/>
        <v>6555</v>
      </c>
    </row>
    <row r="297" s="101" customFormat="1" ht="37.2" spans="1:11">
      <c r="A297" s="108">
        <v>294</v>
      </c>
      <c r="B297" s="115" t="s">
        <v>1179</v>
      </c>
      <c r="C297" s="117" t="s">
        <v>1692</v>
      </c>
      <c r="D297" s="111" t="s">
        <v>15</v>
      </c>
      <c r="E297" s="61">
        <v>0.0114</v>
      </c>
      <c r="F297" s="61" t="s">
        <v>54</v>
      </c>
      <c r="G297" s="112">
        <f t="shared" si="29"/>
        <v>11400</v>
      </c>
      <c r="H297" s="61">
        <v>5035</v>
      </c>
      <c r="I297" s="61" t="s">
        <v>1143</v>
      </c>
      <c r="J297" s="112">
        <f t="shared" si="25"/>
        <v>755.25</v>
      </c>
      <c r="K297" s="112">
        <f t="shared" si="26"/>
        <v>12155.25</v>
      </c>
    </row>
    <row r="298" s="101" customFormat="1" ht="37.2" spans="1:11">
      <c r="A298" s="108">
        <v>295</v>
      </c>
      <c r="B298" s="76" t="s">
        <v>1693</v>
      </c>
      <c r="C298" s="119" t="s">
        <v>1694</v>
      </c>
      <c r="D298" s="111" t="s">
        <v>15</v>
      </c>
      <c r="E298" s="61">
        <v>0.0171</v>
      </c>
      <c r="F298" s="61" t="s">
        <v>54</v>
      </c>
      <c r="G298" s="112">
        <f t="shared" si="29"/>
        <v>17100</v>
      </c>
      <c r="H298" s="61">
        <v>2187</v>
      </c>
      <c r="I298" s="61" t="s">
        <v>1143</v>
      </c>
      <c r="J298" s="112">
        <f t="shared" si="25"/>
        <v>328.05</v>
      </c>
      <c r="K298" s="112">
        <f t="shared" si="26"/>
        <v>17428.05</v>
      </c>
    </row>
    <row r="299" s="101" customFormat="1" ht="37.2" spans="1:11">
      <c r="A299" s="108">
        <v>296</v>
      </c>
      <c r="B299" s="76" t="s">
        <v>1695</v>
      </c>
      <c r="C299" s="119" t="s">
        <v>1696</v>
      </c>
      <c r="D299" s="111" t="s">
        <v>15</v>
      </c>
      <c r="E299" s="61">
        <v>0.032775</v>
      </c>
      <c r="F299" s="61" t="s">
        <v>54</v>
      </c>
      <c r="G299" s="112">
        <f>IF(E299*1000000&gt;20000,20000,E299*1000000)</f>
        <v>20000</v>
      </c>
      <c r="H299" s="61">
        <v>3731</v>
      </c>
      <c r="I299" s="61" t="s">
        <v>1143</v>
      </c>
      <c r="J299" s="112">
        <f t="shared" si="25"/>
        <v>559.65</v>
      </c>
      <c r="K299" s="112">
        <f t="shared" si="26"/>
        <v>20559.65</v>
      </c>
    </row>
    <row r="300" s="102" customFormat="1" ht="48" spans="1:11">
      <c r="A300" s="108">
        <v>297</v>
      </c>
      <c r="B300" s="76" t="s">
        <v>1697</v>
      </c>
      <c r="C300" s="119" t="s">
        <v>1698</v>
      </c>
      <c r="D300" s="111" t="s">
        <v>783</v>
      </c>
      <c r="E300" s="61">
        <v>0.0324</v>
      </c>
      <c r="F300" s="61" t="s">
        <v>784</v>
      </c>
      <c r="G300" s="112">
        <f t="shared" ref="G300:G303" si="30">IF(E300*20000&gt;400000,400000,E300*20000)</f>
        <v>648</v>
      </c>
      <c r="H300" s="61">
        <v>6903</v>
      </c>
      <c r="I300" s="61" t="s">
        <v>1143</v>
      </c>
      <c r="J300" s="112">
        <f t="shared" si="25"/>
        <v>1035.45</v>
      </c>
      <c r="K300" s="112">
        <f t="shared" si="26"/>
        <v>1683.45</v>
      </c>
    </row>
    <row r="301" s="102" customFormat="1" ht="60" spans="1:11">
      <c r="A301" s="108">
        <v>298</v>
      </c>
      <c r="B301" s="76" t="s">
        <v>1699</v>
      </c>
      <c r="C301" s="119" t="s">
        <v>1700</v>
      </c>
      <c r="D301" s="111" t="s">
        <v>783</v>
      </c>
      <c r="E301" s="61">
        <v>0.11229</v>
      </c>
      <c r="F301" s="61" t="s">
        <v>784</v>
      </c>
      <c r="G301" s="112">
        <f t="shared" si="30"/>
        <v>2245.8</v>
      </c>
      <c r="H301" s="61">
        <v>41198</v>
      </c>
      <c r="I301" s="61" t="s">
        <v>1143</v>
      </c>
      <c r="J301" s="112">
        <f t="shared" si="25"/>
        <v>6179.7</v>
      </c>
      <c r="K301" s="112">
        <f t="shared" si="26"/>
        <v>8425.5</v>
      </c>
    </row>
    <row r="302" s="102" customFormat="1" ht="72" spans="1:11">
      <c r="A302" s="108">
        <v>299</v>
      </c>
      <c r="B302" s="76" t="s">
        <v>1701</v>
      </c>
      <c r="C302" s="119" t="s">
        <v>1702</v>
      </c>
      <c r="D302" s="111" t="s">
        <v>783</v>
      </c>
      <c r="E302" s="61">
        <v>0.0945</v>
      </c>
      <c r="F302" s="61" t="s">
        <v>784</v>
      </c>
      <c r="G302" s="112">
        <f t="shared" si="30"/>
        <v>1890</v>
      </c>
      <c r="H302" s="61">
        <v>23134</v>
      </c>
      <c r="I302" s="61" t="s">
        <v>1143</v>
      </c>
      <c r="J302" s="112">
        <f t="shared" si="25"/>
        <v>3470.1</v>
      </c>
      <c r="K302" s="112">
        <f t="shared" si="26"/>
        <v>5360.1</v>
      </c>
    </row>
    <row r="303" s="102" customFormat="1" ht="60" spans="1:11">
      <c r="A303" s="108">
        <v>300</v>
      </c>
      <c r="B303" s="76" t="s">
        <v>1703</v>
      </c>
      <c r="C303" s="119" t="s">
        <v>1704</v>
      </c>
      <c r="D303" s="111" t="s">
        <v>783</v>
      </c>
      <c r="E303" s="61">
        <v>0.50004</v>
      </c>
      <c r="F303" s="61" t="s">
        <v>784</v>
      </c>
      <c r="G303" s="112">
        <f t="shared" si="30"/>
        <v>10000.8</v>
      </c>
      <c r="H303" s="61">
        <v>0</v>
      </c>
      <c r="I303" s="61" t="s">
        <v>1143</v>
      </c>
      <c r="J303" s="113">
        <f t="shared" si="25"/>
        <v>0</v>
      </c>
      <c r="K303" s="112">
        <f t="shared" si="26"/>
        <v>10000.8</v>
      </c>
    </row>
    <row r="304" s="101" customFormat="1" ht="37.2" spans="1:11">
      <c r="A304" s="108">
        <v>301</v>
      </c>
      <c r="B304" s="115" t="s">
        <v>1705</v>
      </c>
      <c r="C304" s="117" t="s">
        <v>1706</v>
      </c>
      <c r="D304" s="111" t="s">
        <v>15</v>
      </c>
      <c r="E304" s="61">
        <v>0.00812</v>
      </c>
      <c r="F304" s="61" t="s">
        <v>54</v>
      </c>
      <c r="G304" s="112">
        <f t="shared" ref="G304:G327" si="31">E304*1000000</f>
        <v>8120</v>
      </c>
      <c r="H304" s="61">
        <v>5925</v>
      </c>
      <c r="I304" s="61" t="s">
        <v>1143</v>
      </c>
      <c r="J304" s="112">
        <f t="shared" si="25"/>
        <v>888.75</v>
      </c>
      <c r="K304" s="112">
        <f t="shared" si="26"/>
        <v>9008.75</v>
      </c>
    </row>
    <row r="305" s="101" customFormat="1" ht="37.2" spans="1:11">
      <c r="A305" s="108">
        <v>302</v>
      </c>
      <c r="B305" s="76" t="s">
        <v>1707</v>
      </c>
      <c r="C305" s="119" t="s">
        <v>1708</v>
      </c>
      <c r="D305" s="111" t="s">
        <v>15</v>
      </c>
      <c r="E305" s="61">
        <v>0.01176</v>
      </c>
      <c r="F305" s="61" t="s">
        <v>54</v>
      </c>
      <c r="G305" s="112">
        <f t="shared" si="31"/>
        <v>11760</v>
      </c>
      <c r="H305" s="61">
        <v>5303</v>
      </c>
      <c r="I305" s="61" t="s">
        <v>1143</v>
      </c>
      <c r="J305" s="112">
        <f t="shared" si="25"/>
        <v>795.45</v>
      </c>
      <c r="K305" s="112">
        <f t="shared" si="26"/>
        <v>12555.45</v>
      </c>
    </row>
    <row r="306" s="101" customFormat="1" ht="37.2" spans="1:11">
      <c r="A306" s="108">
        <v>303</v>
      </c>
      <c r="B306" s="115" t="s">
        <v>1709</v>
      </c>
      <c r="C306" s="110" t="s">
        <v>1710</v>
      </c>
      <c r="D306" s="111" t="s">
        <v>15</v>
      </c>
      <c r="E306" s="61">
        <v>0.0042</v>
      </c>
      <c r="F306" s="61" t="s">
        <v>54</v>
      </c>
      <c r="G306" s="112">
        <f t="shared" si="31"/>
        <v>4200</v>
      </c>
      <c r="H306" s="61">
        <v>0</v>
      </c>
      <c r="I306" s="61" t="s">
        <v>1143</v>
      </c>
      <c r="J306" s="113">
        <f t="shared" si="25"/>
        <v>0</v>
      </c>
      <c r="K306" s="112">
        <f t="shared" si="26"/>
        <v>4200</v>
      </c>
    </row>
    <row r="307" s="101" customFormat="1" ht="37.2" spans="1:11">
      <c r="A307" s="108">
        <v>304</v>
      </c>
      <c r="B307" s="76" t="s">
        <v>1711</v>
      </c>
      <c r="C307" s="118" t="s">
        <v>1712</v>
      </c>
      <c r="D307" s="111" t="s">
        <v>15</v>
      </c>
      <c r="E307" s="61">
        <v>0.01972</v>
      </c>
      <c r="F307" s="61" t="s">
        <v>54</v>
      </c>
      <c r="G307" s="112">
        <f t="shared" si="31"/>
        <v>19720</v>
      </c>
      <c r="H307" s="61">
        <v>5862</v>
      </c>
      <c r="I307" s="61" t="s">
        <v>1143</v>
      </c>
      <c r="J307" s="112">
        <f t="shared" si="25"/>
        <v>879.3</v>
      </c>
      <c r="K307" s="112">
        <f t="shared" si="26"/>
        <v>20599.3</v>
      </c>
    </row>
    <row r="308" s="101" customFormat="1" ht="37.2" spans="1:11">
      <c r="A308" s="108">
        <v>305</v>
      </c>
      <c r="B308" s="76" t="s">
        <v>1713</v>
      </c>
      <c r="C308" s="119" t="s">
        <v>1714</v>
      </c>
      <c r="D308" s="111" t="s">
        <v>15</v>
      </c>
      <c r="E308" s="61">
        <v>0.01008</v>
      </c>
      <c r="F308" s="61" t="s">
        <v>54</v>
      </c>
      <c r="G308" s="112">
        <f t="shared" si="31"/>
        <v>10080</v>
      </c>
      <c r="H308" s="61">
        <v>0</v>
      </c>
      <c r="I308" s="61" t="s">
        <v>1143</v>
      </c>
      <c r="J308" s="113">
        <f t="shared" si="25"/>
        <v>0</v>
      </c>
      <c r="K308" s="112">
        <f t="shared" si="26"/>
        <v>10080</v>
      </c>
    </row>
    <row r="309" s="101" customFormat="1" ht="37.2" spans="1:11">
      <c r="A309" s="108">
        <v>306</v>
      </c>
      <c r="B309" s="76" t="s">
        <v>1715</v>
      </c>
      <c r="C309" s="119" t="s">
        <v>1716</v>
      </c>
      <c r="D309" s="111" t="s">
        <v>15</v>
      </c>
      <c r="E309" s="61">
        <v>0.00896</v>
      </c>
      <c r="F309" s="61" t="s">
        <v>54</v>
      </c>
      <c r="G309" s="112">
        <f t="shared" si="31"/>
        <v>8960</v>
      </c>
      <c r="H309" s="61">
        <v>875</v>
      </c>
      <c r="I309" s="61" t="s">
        <v>1143</v>
      </c>
      <c r="J309" s="112">
        <f t="shared" si="25"/>
        <v>131.25</v>
      </c>
      <c r="K309" s="112">
        <f t="shared" si="26"/>
        <v>9091.25</v>
      </c>
    </row>
    <row r="310" s="101" customFormat="1" ht="25.2" spans="1:11">
      <c r="A310" s="108">
        <v>307</v>
      </c>
      <c r="B310" s="76" t="s">
        <v>1717</v>
      </c>
      <c r="C310" s="119" t="s">
        <v>1718</v>
      </c>
      <c r="D310" s="111" t="s">
        <v>15</v>
      </c>
      <c r="E310" s="61">
        <v>0.00812</v>
      </c>
      <c r="F310" s="61" t="s">
        <v>54</v>
      </c>
      <c r="G310" s="112">
        <f t="shared" si="31"/>
        <v>8120</v>
      </c>
      <c r="H310" s="61">
        <v>994</v>
      </c>
      <c r="I310" s="61" t="s">
        <v>1143</v>
      </c>
      <c r="J310" s="112">
        <f t="shared" si="25"/>
        <v>149.1</v>
      </c>
      <c r="K310" s="112">
        <f t="shared" si="26"/>
        <v>8269.1</v>
      </c>
    </row>
    <row r="311" s="101" customFormat="1" ht="37.2" spans="1:11">
      <c r="A311" s="108">
        <v>308</v>
      </c>
      <c r="B311" s="76" t="s">
        <v>1719</v>
      </c>
      <c r="C311" s="119" t="s">
        <v>1720</v>
      </c>
      <c r="D311" s="111" t="s">
        <v>15</v>
      </c>
      <c r="E311" s="61">
        <v>0.0126</v>
      </c>
      <c r="F311" s="61" t="s">
        <v>54</v>
      </c>
      <c r="G311" s="112">
        <f t="shared" si="31"/>
        <v>12600</v>
      </c>
      <c r="H311" s="61">
        <v>1821</v>
      </c>
      <c r="I311" s="61" t="s">
        <v>1143</v>
      </c>
      <c r="J311" s="112">
        <f t="shared" si="25"/>
        <v>273.15</v>
      </c>
      <c r="K311" s="112">
        <f t="shared" si="26"/>
        <v>12873.15</v>
      </c>
    </row>
    <row r="312" s="101" customFormat="1" ht="25.2" spans="1:11">
      <c r="A312" s="108">
        <v>309</v>
      </c>
      <c r="B312" s="76" t="s">
        <v>1721</v>
      </c>
      <c r="C312" s="118" t="s">
        <v>1722</v>
      </c>
      <c r="D312" s="111" t="s">
        <v>15</v>
      </c>
      <c r="E312" s="61">
        <v>0.00756</v>
      </c>
      <c r="F312" s="61" t="s">
        <v>54</v>
      </c>
      <c r="G312" s="112">
        <f t="shared" si="31"/>
        <v>7560</v>
      </c>
      <c r="H312" s="61">
        <v>601</v>
      </c>
      <c r="I312" s="61" t="s">
        <v>1143</v>
      </c>
      <c r="J312" s="112">
        <f t="shared" si="25"/>
        <v>90.15</v>
      </c>
      <c r="K312" s="112">
        <f t="shared" si="26"/>
        <v>7650.15</v>
      </c>
    </row>
    <row r="313" s="101" customFormat="1" ht="37.2" spans="1:11">
      <c r="A313" s="108">
        <v>310</v>
      </c>
      <c r="B313" s="76" t="s">
        <v>1723</v>
      </c>
      <c r="C313" s="119" t="s">
        <v>1724</v>
      </c>
      <c r="D313" s="111" t="s">
        <v>15</v>
      </c>
      <c r="E313" s="61">
        <v>0.00986</v>
      </c>
      <c r="F313" s="61" t="s">
        <v>54</v>
      </c>
      <c r="G313" s="112">
        <f t="shared" si="31"/>
        <v>9860</v>
      </c>
      <c r="H313" s="61">
        <v>816</v>
      </c>
      <c r="I313" s="61" t="s">
        <v>1143</v>
      </c>
      <c r="J313" s="112">
        <f t="shared" si="25"/>
        <v>122.4</v>
      </c>
      <c r="K313" s="112">
        <f t="shared" si="26"/>
        <v>9982.4</v>
      </c>
    </row>
    <row r="314" s="101" customFormat="1" ht="37.2" spans="1:11">
      <c r="A314" s="108">
        <v>311</v>
      </c>
      <c r="B314" s="115" t="s">
        <v>1725</v>
      </c>
      <c r="C314" s="117" t="s">
        <v>1726</v>
      </c>
      <c r="D314" s="111" t="s">
        <v>15</v>
      </c>
      <c r="E314" s="61">
        <v>0.0114</v>
      </c>
      <c r="F314" s="61" t="s">
        <v>54</v>
      </c>
      <c r="G314" s="112">
        <f t="shared" si="31"/>
        <v>11400</v>
      </c>
      <c r="H314" s="61">
        <v>0</v>
      </c>
      <c r="I314" s="61" t="s">
        <v>1143</v>
      </c>
      <c r="J314" s="113">
        <f t="shared" si="25"/>
        <v>0</v>
      </c>
      <c r="K314" s="112">
        <f t="shared" si="26"/>
        <v>11400</v>
      </c>
    </row>
    <row r="315" s="101" customFormat="1" ht="25.2" spans="1:11">
      <c r="A315" s="108">
        <v>312</v>
      </c>
      <c r="B315" s="76" t="s">
        <v>1727</v>
      </c>
      <c r="C315" s="118" t="s">
        <v>1728</v>
      </c>
      <c r="D315" s="111" t="s">
        <v>15</v>
      </c>
      <c r="E315" s="61">
        <v>0.0126</v>
      </c>
      <c r="F315" s="61" t="s">
        <v>54</v>
      </c>
      <c r="G315" s="112">
        <f t="shared" si="31"/>
        <v>12600</v>
      </c>
      <c r="H315" s="61">
        <v>995</v>
      </c>
      <c r="I315" s="61" t="s">
        <v>1143</v>
      </c>
      <c r="J315" s="112">
        <f t="shared" si="25"/>
        <v>149.25</v>
      </c>
      <c r="K315" s="112">
        <f t="shared" si="26"/>
        <v>12749.25</v>
      </c>
    </row>
    <row r="316" s="101" customFormat="1" ht="37.2" spans="1:11">
      <c r="A316" s="108">
        <v>313</v>
      </c>
      <c r="B316" s="76" t="s">
        <v>1729</v>
      </c>
      <c r="C316" s="119" t="s">
        <v>1730</v>
      </c>
      <c r="D316" s="111" t="s">
        <v>15</v>
      </c>
      <c r="E316" s="61">
        <v>0.01254</v>
      </c>
      <c r="F316" s="61" t="s">
        <v>54</v>
      </c>
      <c r="G316" s="112">
        <f t="shared" si="31"/>
        <v>12540</v>
      </c>
      <c r="H316" s="61">
        <v>0</v>
      </c>
      <c r="I316" s="61" t="s">
        <v>1143</v>
      </c>
      <c r="J316" s="113">
        <f t="shared" si="25"/>
        <v>0</v>
      </c>
      <c r="K316" s="112">
        <f t="shared" si="26"/>
        <v>12540</v>
      </c>
    </row>
    <row r="317" s="101" customFormat="1" ht="25.2" spans="1:11">
      <c r="A317" s="108">
        <v>314</v>
      </c>
      <c r="B317" s="76" t="s">
        <v>1731</v>
      </c>
      <c r="C317" s="119" t="s">
        <v>1732</v>
      </c>
      <c r="D317" s="111" t="s">
        <v>15</v>
      </c>
      <c r="E317" s="61">
        <v>0.00456</v>
      </c>
      <c r="F317" s="61" t="s">
        <v>54</v>
      </c>
      <c r="G317" s="112">
        <f t="shared" si="31"/>
        <v>4560</v>
      </c>
      <c r="H317" s="61">
        <v>555</v>
      </c>
      <c r="I317" s="61" t="s">
        <v>1143</v>
      </c>
      <c r="J317" s="112">
        <f t="shared" si="25"/>
        <v>83.25</v>
      </c>
      <c r="K317" s="112">
        <f t="shared" si="26"/>
        <v>4643.25</v>
      </c>
    </row>
    <row r="318" s="101" customFormat="1" ht="37.2" spans="1:11">
      <c r="A318" s="108">
        <v>315</v>
      </c>
      <c r="B318" s="76" t="s">
        <v>1733</v>
      </c>
      <c r="C318" s="118" t="s">
        <v>1734</v>
      </c>
      <c r="D318" s="111" t="s">
        <v>15</v>
      </c>
      <c r="E318" s="61">
        <v>0.01815</v>
      </c>
      <c r="F318" s="61" t="s">
        <v>54</v>
      </c>
      <c r="G318" s="112">
        <f t="shared" si="31"/>
        <v>18150</v>
      </c>
      <c r="H318" s="61">
        <v>2910</v>
      </c>
      <c r="I318" s="61" t="s">
        <v>1143</v>
      </c>
      <c r="J318" s="112">
        <f t="shared" si="25"/>
        <v>436.5</v>
      </c>
      <c r="K318" s="112">
        <f t="shared" si="26"/>
        <v>18586.5</v>
      </c>
    </row>
    <row r="319" s="101" customFormat="1" ht="25.2" spans="1:11">
      <c r="A319" s="108">
        <v>316</v>
      </c>
      <c r="B319" s="76" t="s">
        <v>1735</v>
      </c>
      <c r="C319" s="118" t="s">
        <v>1736</v>
      </c>
      <c r="D319" s="111" t="s">
        <v>15</v>
      </c>
      <c r="E319" s="61">
        <v>0.01176</v>
      </c>
      <c r="F319" s="61" t="s">
        <v>54</v>
      </c>
      <c r="G319" s="112">
        <f t="shared" si="31"/>
        <v>11760</v>
      </c>
      <c r="H319" s="61">
        <v>12368</v>
      </c>
      <c r="I319" s="61" t="s">
        <v>1143</v>
      </c>
      <c r="J319" s="112">
        <f t="shared" si="25"/>
        <v>1855.2</v>
      </c>
      <c r="K319" s="112">
        <f t="shared" si="26"/>
        <v>13615.2</v>
      </c>
    </row>
    <row r="320" s="101" customFormat="1" ht="37.2" spans="1:11">
      <c r="A320" s="108">
        <v>317</v>
      </c>
      <c r="B320" s="76" t="s">
        <v>1737</v>
      </c>
      <c r="C320" s="119" t="s">
        <v>1738</v>
      </c>
      <c r="D320" s="111" t="s">
        <v>15</v>
      </c>
      <c r="E320" s="61">
        <v>0.01848</v>
      </c>
      <c r="F320" s="61" t="s">
        <v>54</v>
      </c>
      <c r="G320" s="112">
        <f t="shared" si="31"/>
        <v>18480</v>
      </c>
      <c r="H320" s="61">
        <v>0</v>
      </c>
      <c r="I320" s="61" t="s">
        <v>1143</v>
      </c>
      <c r="J320" s="113">
        <f t="shared" si="25"/>
        <v>0</v>
      </c>
      <c r="K320" s="112">
        <f t="shared" si="26"/>
        <v>18480</v>
      </c>
    </row>
    <row r="321" s="101" customFormat="1" ht="37.2" spans="1:11">
      <c r="A321" s="108">
        <v>318</v>
      </c>
      <c r="B321" s="115" t="s">
        <v>1739</v>
      </c>
      <c r="C321" s="117" t="s">
        <v>1740</v>
      </c>
      <c r="D321" s="111" t="s">
        <v>15</v>
      </c>
      <c r="E321" s="61">
        <v>0.0112</v>
      </c>
      <c r="F321" s="61" t="s">
        <v>54</v>
      </c>
      <c r="G321" s="112">
        <f t="shared" si="31"/>
        <v>11200</v>
      </c>
      <c r="H321" s="61">
        <v>4937</v>
      </c>
      <c r="I321" s="61" t="s">
        <v>1143</v>
      </c>
      <c r="J321" s="112">
        <f t="shared" si="25"/>
        <v>740.55</v>
      </c>
      <c r="K321" s="112">
        <f t="shared" si="26"/>
        <v>11940.55</v>
      </c>
    </row>
    <row r="322" s="101" customFormat="1" ht="26.4" spans="1:11">
      <c r="A322" s="108">
        <v>319</v>
      </c>
      <c r="B322" s="115" t="s">
        <v>1741</v>
      </c>
      <c r="C322" s="110" t="s">
        <v>1742</v>
      </c>
      <c r="D322" s="111" t="s">
        <v>15</v>
      </c>
      <c r="E322" s="61">
        <v>0.00495</v>
      </c>
      <c r="F322" s="61" t="s">
        <v>54</v>
      </c>
      <c r="G322" s="112">
        <f t="shared" si="31"/>
        <v>4950</v>
      </c>
      <c r="H322" s="61">
        <v>3152</v>
      </c>
      <c r="I322" s="61" t="s">
        <v>1143</v>
      </c>
      <c r="J322" s="112">
        <f t="shared" si="25"/>
        <v>472.8</v>
      </c>
      <c r="K322" s="112">
        <f t="shared" si="26"/>
        <v>5422.8</v>
      </c>
    </row>
    <row r="323" s="101" customFormat="1" ht="37.2" spans="1:11">
      <c r="A323" s="108">
        <v>320</v>
      </c>
      <c r="B323" s="76" t="s">
        <v>1743</v>
      </c>
      <c r="C323" s="119" t="s">
        <v>1744</v>
      </c>
      <c r="D323" s="111" t="s">
        <v>15</v>
      </c>
      <c r="E323" s="61">
        <v>0.0033</v>
      </c>
      <c r="F323" s="61" t="s">
        <v>54</v>
      </c>
      <c r="G323" s="112">
        <f t="shared" si="31"/>
        <v>3300</v>
      </c>
      <c r="H323" s="61">
        <v>629</v>
      </c>
      <c r="I323" s="61" t="s">
        <v>1143</v>
      </c>
      <c r="J323" s="112">
        <f t="shared" si="25"/>
        <v>94.35</v>
      </c>
      <c r="K323" s="112">
        <f t="shared" si="26"/>
        <v>3394.35</v>
      </c>
    </row>
    <row r="324" s="101" customFormat="1" ht="25.2" spans="1:11">
      <c r="A324" s="108">
        <v>321</v>
      </c>
      <c r="B324" s="76" t="s">
        <v>1745</v>
      </c>
      <c r="C324" s="119" t="s">
        <v>1746</v>
      </c>
      <c r="D324" s="111" t="s">
        <v>15</v>
      </c>
      <c r="E324" s="61">
        <v>0.016225</v>
      </c>
      <c r="F324" s="61" t="s">
        <v>54</v>
      </c>
      <c r="G324" s="112">
        <f t="shared" si="31"/>
        <v>16225</v>
      </c>
      <c r="H324" s="61">
        <v>0</v>
      </c>
      <c r="I324" s="61" t="s">
        <v>1143</v>
      </c>
      <c r="J324" s="113">
        <f t="shared" ref="J324:J387" si="32">H324*0.15</f>
        <v>0</v>
      </c>
      <c r="K324" s="112">
        <f t="shared" ref="K324:K387" si="33">G324+J324</f>
        <v>16225</v>
      </c>
    </row>
    <row r="325" s="101" customFormat="1" ht="37.2" spans="1:11">
      <c r="A325" s="108">
        <v>322</v>
      </c>
      <c r="B325" s="115" t="s">
        <v>1747</v>
      </c>
      <c r="C325" s="117" t="s">
        <v>1748</v>
      </c>
      <c r="D325" s="111" t="s">
        <v>15</v>
      </c>
      <c r="E325" s="61">
        <v>0.012255</v>
      </c>
      <c r="F325" s="61" t="s">
        <v>54</v>
      </c>
      <c r="G325" s="112">
        <f t="shared" si="31"/>
        <v>12255</v>
      </c>
      <c r="H325" s="61">
        <v>5786</v>
      </c>
      <c r="I325" s="61" t="s">
        <v>1143</v>
      </c>
      <c r="J325" s="112">
        <f t="shared" si="32"/>
        <v>867.9</v>
      </c>
      <c r="K325" s="112">
        <f t="shared" si="33"/>
        <v>13122.9</v>
      </c>
    </row>
    <row r="326" s="101" customFormat="1" ht="25.2" spans="1:11">
      <c r="A326" s="108">
        <v>323</v>
      </c>
      <c r="B326" s="76" t="s">
        <v>1749</v>
      </c>
      <c r="C326" s="118" t="s">
        <v>1750</v>
      </c>
      <c r="D326" s="111" t="s">
        <v>15</v>
      </c>
      <c r="E326" s="61">
        <v>0.0161</v>
      </c>
      <c r="F326" s="61" t="s">
        <v>54</v>
      </c>
      <c r="G326" s="112">
        <f t="shared" si="31"/>
        <v>16100</v>
      </c>
      <c r="H326" s="61">
        <v>5218</v>
      </c>
      <c r="I326" s="61" t="s">
        <v>1143</v>
      </c>
      <c r="J326" s="112">
        <f t="shared" si="32"/>
        <v>782.7</v>
      </c>
      <c r="K326" s="112">
        <f t="shared" si="33"/>
        <v>16882.7</v>
      </c>
    </row>
    <row r="327" s="101" customFormat="1" ht="37.2" spans="1:11">
      <c r="A327" s="108">
        <v>324</v>
      </c>
      <c r="B327" s="111" t="s">
        <v>1751</v>
      </c>
      <c r="C327" s="119" t="s">
        <v>1752</v>
      </c>
      <c r="D327" s="111" t="s">
        <v>15</v>
      </c>
      <c r="E327" s="61">
        <v>0.0053</v>
      </c>
      <c r="F327" s="61" t="s">
        <v>54</v>
      </c>
      <c r="G327" s="112">
        <f t="shared" si="31"/>
        <v>5300</v>
      </c>
      <c r="H327" s="61">
        <v>551</v>
      </c>
      <c r="I327" s="61" t="s">
        <v>1143</v>
      </c>
      <c r="J327" s="112">
        <f t="shared" si="32"/>
        <v>82.65</v>
      </c>
      <c r="K327" s="112">
        <f t="shared" si="33"/>
        <v>5382.65</v>
      </c>
    </row>
    <row r="328" s="101" customFormat="1" ht="37.2" spans="1:11">
      <c r="A328" s="108">
        <v>325</v>
      </c>
      <c r="B328" s="115" t="s">
        <v>1753</v>
      </c>
      <c r="C328" s="110" t="s">
        <v>1754</v>
      </c>
      <c r="D328" s="111" t="s">
        <v>15</v>
      </c>
      <c r="E328" s="61">
        <v>0.03009</v>
      </c>
      <c r="F328" s="61" t="s">
        <v>54</v>
      </c>
      <c r="G328" s="112">
        <f t="shared" ref="G328:G333" si="34">IF(E328*1000000&gt;20000,20000,E328*1000000)</f>
        <v>20000</v>
      </c>
      <c r="H328" s="61">
        <v>2679</v>
      </c>
      <c r="I328" s="61" t="s">
        <v>1143</v>
      </c>
      <c r="J328" s="112">
        <f t="shared" si="32"/>
        <v>401.85</v>
      </c>
      <c r="K328" s="112">
        <f t="shared" si="33"/>
        <v>20401.85</v>
      </c>
    </row>
    <row r="329" s="101" customFormat="1" ht="37.2" spans="1:11">
      <c r="A329" s="108">
        <v>326</v>
      </c>
      <c r="B329" s="76" t="s">
        <v>1755</v>
      </c>
      <c r="C329" s="118" t="s">
        <v>1756</v>
      </c>
      <c r="D329" s="111" t="s">
        <v>15</v>
      </c>
      <c r="E329" s="61">
        <v>0.0222</v>
      </c>
      <c r="F329" s="61" t="s">
        <v>54</v>
      </c>
      <c r="G329" s="112">
        <f t="shared" si="34"/>
        <v>20000</v>
      </c>
      <c r="H329" s="61">
        <v>0</v>
      </c>
      <c r="I329" s="61" t="s">
        <v>1143</v>
      </c>
      <c r="J329" s="113">
        <f t="shared" si="32"/>
        <v>0</v>
      </c>
      <c r="K329" s="112">
        <f t="shared" si="33"/>
        <v>20000</v>
      </c>
    </row>
    <row r="330" s="101" customFormat="1" ht="37.2" spans="1:11">
      <c r="A330" s="108">
        <v>327</v>
      </c>
      <c r="B330" s="76" t="s">
        <v>1757</v>
      </c>
      <c r="C330" s="119" t="s">
        <v>1758</v>
      </c>
      <c r="D330" s="111" t="s">
        <v>15</v>
      </c>
      <c r="E330" s="61">
        <v>0.013275</v>
      </c>
      <c r="F330" s="61" t="s">
        <v>54</v>
      </c>
      <c r="G330" s="112">
        <f t="shared" ref="G330:G332" si="35">E330*1000000</f>
        <v>13275</v>
      </c>
      <c r="H330" s="61">
        <v>0</v>
      </c>
      <c r="I330" s="61" t="s">
        <v>1143</v>
      </c>
      <c r="J330" s="113">
        <f t="shared" si="32"/>
        <v>0</v>
      </c>
      <c r="K330" s="112">
        <f t="shared" si="33"/>
        <v>13275</v>
      </c>
    </row>
    <row r="331" s="101" customFormat="1" ht="37.2" spans="1:11">
      <c r="A331" s="108">
        <v>328</v>
      </c>
      <c r="B331" s="76" t="s">
        <v>1759</v>
      </c>
      <c r="C331" s="119" t="s">
        <v>1758</v>
      </c>
      <c r="D331" s="111" t="s">
        <v>15</v>
      </c>
      <c r="E331" s="61">
        <v>0</v>
      </c>
      <c r="F331" s="61" t="s">
        <v>54</v>
      </c>
      <c r="G331" s="113">
        <f t="shared" si="35"/>
        <v>0</v>
      </c>
      <c r="H331" s="61">
        <v>2672</v>
      </c>
      <c r="I331" s="61" t="s">
        <v>1143</v>
      </c>
      <c r="J331" s="112">
        <f t="shared" si="32"/>
        <v>400.8</v>
      </c>
      <c r="K331" s="112">
        <f t="shared" si="33"/>
        <v>400.8</v>
      </c>
    </row>
    <row r="332" s="101" customFormat="1" ht="37.2" spans="1:11">
      <c r="A332" s="108">
        <v>329</v>
      </c>
      <c r="B332" s="76" t="s">
        <v>1760</v>
      </c>
      <c r="C332" s="119" t="s">
        <v>1761</v>
      </c>
      <c r="D332" s="111" t="s">
        <v>15</v>
      </c>
      <c r="E332" s="61">
        <v>0.009975</v>
      </c>
      <c r="F332" s="61" t="s">
        <v>54</v>
      </c>
      <c r="G332" s="112">
        <f t="shared" si="35"/>
        <v>9975</v>
      </c>
      <c r="H332" s="61">
        <v>0</v>
      </c>
      <c r="I332" s="61" t="s">
        <v>1143</v>
      </c>
      <c r="J332" s="113">
        <f t="shared" si="32"/>
        <v>0</v>
      </c>
      <c r="K332" s="112">
        <f t="shared" si="33"/>
        <v>9975</v>
      </c>
    </row>
    <row r="333" s="101" customFormat="1" ht="37.2" spans="1:11">
      <c r="A333" s="108">
        <v>330</v>
      </c>
      <c r="B333" s="76" t="s">
        <v>1762</v>
      </c>
      <c r="C333" s="119" t="s">
        <v>1763</v>
      </c>
      <c r="D333" s="111" t="s">
        <v>15</v>
      </c>
      <c r="E333" s="61">
        <v>0.024795</v>
      </c>
      <c r="F333" s="61" t="s">
        <v>54</v>
      </c>
      <c r="G333" s="112">
        <f t="shared" si="34"/>
        <v>20000</v>
      </c>
      <c r="H333" s="61">
        <v>0</v>
      </c>
      <c r="I333" s="61" t="s">
        <v>1143</v>
      </c>
      <c r="J333" s="113">
        <f t="shared" si="32"/>
        <v>0</v>
      </c>
      <c r="K333" s="112">
        <f t="shared" si="33"/>
        <v>20000</v>
      </c>
    </row>
    <row r="334" s="101" customFormat="1" ht="25.2" spans="1:11">
      <c r="A334" s="108">
        <v>331</v>
      </c>
      <c r="B334" s="76" t="s">
        <v>1764</v>
      </c>
      <c r="C334" s="119" t="s">
        <v>1765</v>
      </c>
      <c r="D334" s="111" t="s">
        <v>15</v>
      </c>
      <c r="E334" s="61">
        <v>0.00855</v>
      </c>
      <c r="F334" s="61" t="s">
        <v>54</v>
      </c>
      <c r="G334" s="112">
        <f t="shared" ref="G334:G353" si="36">E334*1000000</f>
        <v>8550</v>
      </c>
      <c r="H334" s="61">
        <v>0</v>
      </c>
      <c r="I334" s="61" t="s">
        <v>1143</v>
      </c>
      <c r="J334" s="113">
        <f t="shared" si="32"/>
        <v>0</v>
      </c>
      <c r="K334" s="112">
        <f t="shared" si="33"/>
        <v>8550</v>
      </c>
    </row>
    <row r="335" s="101" customFormat="1" ht="37.2" spans="1:11">
      <c r="A335" s="108">
        <v>332</v>
      </c>
      <c r="B335" s="76" t="s">
        <v>1766</v>
      </c>
      <c r="C335" s="119" t="s">
        <v>1767</v>
      </c>
      <c r="D335" s="111" t="s">
        <v>15</v>
      </c>
      <c r="E335" s="61">
        <v>0</v>
      </c>
      <c r="F335" s="61" t="s">
        <v>54</v>
      </c>
      <c r="G335" s="113">
        <f t="shared" si="36"/>
        <v>0</v>
      </c>
      <c r="H335" s="61">
        <v>3637</v>
      </c>
      <c r="I335" s="61" t="s">
        <v>1143</v>
      </c>
      <c r="J335" s="112">
        <f t="shared" si="32"/>
        <v>545.55</v>
      </c>
      <c r="K335" s="112">
        <f t="shared" si="33"/>
        <v>545.55</v>
      </c>
    </row>
    <row r="336" s="101" customFormat="1" ht="37.2" spans="1:11">
      <c r="A336" s="108">
        <v>333</v>
      </c>
      <c r="B336" s="76" t="s">
        <v>1768</v>
      </c>
      <c r="C336" s="119" t="s">
        <v>1767</v>
      </c>
      <c r="D336" s="111" t="s">
        <v>15</v>
      </c>
      <c r="E336" s="61">
        <v>0.0116</v>
      </c>
      <c r="F336" s="61" t="s">
        <v>54</v>
      </c>
      <c r="G336" s="112">
        <f t="shared" si="36"/>
        <v>11600</v>
      </c>
      <c r="H336" s="61">
        <v>0</v>
      </c>
      <c r="I336" s="61" t="s">
        <v>1143</v>
      </c>
      <c r="J336" s="113">
        <f t="shared" si="32"/>
        <v>0</v>
      </c>
      <c r="K336" s="112">
        <f t="shared" si="33"/>
        <v>11600</v>
      </c>
    </row>
    <row r="337" s="101" customFormat="1" ht="26.4" spans="1:11">
      <c r="A337" s="108">
        <v>334</v>
      </c>
      <c r="B337" s="115" t="s">
        <v>1769</v>
      </c>
      <c r="C337" s="117" t="s">
        <v>1770</v>
      </c>
      <c r="D337" s="111" t="s">
        <v>15</v>
      </c>
      <c r="E337" s="61">
        <v>0.0106</v>
      </c>
      <c r="F337" s="61" t="s">
        <v>54</v>
      </c>
      <c r="G337" s="112">
        <f t="shared" si="36"/>
        <v>10600</v>
      </c>
      <c r="H337" s="61">
        <v>6356</v>
      </c>
      <c r="I337" s="61" t="s">
        <v>1143</v>
      </c>
      <c r="J337" s="112">
        <f t="shared" si="32"/>
        <v>953.4</v>
      </c>
      <c r="K337" s="112">
        <f t="shared" si="33"/>
        <v>11553.4</v>
      </c>
    </row>
    <row r="338" s="101" customFormat="1" ht="37.2" spans="1:11">
      <c r="A338" s="108">
        <v>335</v>
      </c>
      <c r="B338" s="115" t="s">
        <v>1771</v>
      </c>
      <c r="C338" s="110" t="s">
        <v>1772</v>
      </c>
      <c r="D338" s="111" t="s">
        <v>15</v>
      </c>
      <c r="E338" s="61">
        <v>0.01479</v>
      </c>
      <c r="F338" s="61" t="s">
        <v>54</v>
      </c>
      <c r="G338" s="112">
        <f t="shared" si="36"/>
        <v>14790</v>
      </c>
      <c r="H338" s="61">
        <v>0</v>
      </c>
      <c r="I338" s="61" t="s">
        <v>1143</v>
      </c>
      <c r="J338" s="113">
        <f t="shared" si="32"/>
        <v>0</v>
      </c>
      <c r="K338" s="112">
        <f t="shared" si="33"/>
        <v>14790</v>
      </c>
    </row>
    <row r="339" s="101" customFormat="1" ht="37.2" spans="1:11">
      <c r="A339" s="108">
        <v>336</v>
      </c>
      <c r="B339" s="115" t="s">
        <v>1773</v>
      </c>
      <c r="C339" s="110" t="s">
        <v>1772</v>
      </c>
      <c r="D339" s="111" t="s">
        <v>15</v>
      </c>
      <c r="E339" s="61">
        <v>0</v>
      </c>
      <c r="F339" s="61" t="s">
        <v>54</v>
      </c>
      <c r="G339" s="113">
        <f t="shared" si="36"/>
        <v>0</v>
      </c>
      <c r="H339" s="61">
        <v>2069</v>
      </c>
      <c r="I339" s="61" t="s">
        <v>1143</v>
      </c>
      <c r="J339" s="112">
        <f t="shared" si="32"/>
        <v>310.35</v>
      </c>
      <c r="K339" s="112">
        <f t="shared" si="33"/>
        <v>310.35</v>
      </c>
    </row>
    <row r="340" s="101" customFormat="1" ht="25.2" spans="1:11">
      <c r="A340" s="108">
        <v>337</v>
      </c>
      <c r="B340" s="116" t="s">
        <v>1774</v>
      </c>
      <c r="C340" s="110" t="s">
        <v>1775</v>
      </c>
      <c r="D340" s="111" t="s">
        <v>15</v>
      </c>
      <c r="E340" s="61">
        <v>0.01305</v>
      </c>
      <c r="F340" s="61" t="s">
        <v>54</v>
      </c>
      <c r="G340" s="112">
        <f t="shared" si="36"/>
        <v>13050</v>
      </c>
      <c r="H340" s="61">
        <v>0</v>
      </c>
      <c r="I340" s="61" t="s">
        <v>1143</v>
      </c>
      <c r="J340" s="113">
        <f t="shared" si="32"/>
        <v>0</v>
      </c>
      <c r="K340" s="112">
        <f t="shared" si="33"/>
        <v>13050</v>
      </c>
    </row>
    <row r="341" s="101" customFormat="1" ht="25.2" spans="1:11">
      <c r="A341" s="108">
        <v>338</v>
      </c>
      <c r="B341" s="115" t="s">
        <v>1776</v>
      </c>
      <c r="C341" s="110" t="s">
        <v>1775</v>
      </c>
      <c r="D341" s="111" t="s">
        <v>15</v>
      </c>
      <c r="E341" s="61">
        <v>0</v>
      </c>
      <c r="F341" s="61" t="s">
        <v>54</v>
      </c>
      <c r="G341" s="113">
        <f t="shared" si="36"/>
        <v>0</v>
      </c>
      <c r="H341" s="61">
        <v>5905</v>
      </c>
      <c r="I341" s="61" t="s">
        <v>1143</v>
      </c>
      <c r="J341" s="112">
        <f t="shared" si="32"/>
        <v>885.75</v>
      </c>
      <c r="K341" s="112">
        <f t="shared" si="33"/>
        <v>885.75</v>
      </c>
    </row>
    <row r="342" s="101" customFormat="1" ht="37.2" spans="1:11">
      <c r="A342" s="108">
        <v>339</v>
      </c>
      <c r="B342" s="115" t="s">
        <v>1777</v>
      </c>
      <c r="C342" s="110" t="s">
        <v>1778</v>
      </c>
      <c r="D342" s="111" t="s">
        <v>15</v>
      </c>
      <c r="E342" s="61">
        <v>0.01836</v>
      </c>
      <c r="F342" s="61" t="s">
        <v>54</v>
      </c>
      <c r="G342" s="112">
        <f t="shared" si="36"/>
        <v>18360</v>
      </c>
      <c r="H342" s="61">
        <v>0</v>
      </c>
      <c r="I342" s="61" t="s">
        <v>1143</v>
      </c>
      <c r="J342" s="113">
        <f t="shared" si="32"/>
        <v>0</v>
      </c>
      <c r="K342" s="112">
        <f t="shared" si="33"/>
        <v>18360</v>
      </c>
    </row>
    <row r="343" s="101" customFormat="1" ht="37.2" spans="1:11">
      <c r="A343" s="108">
        <v>340</v>
      </c>
      <c r="B343" s="76" t="s">
        <v>1779</v>
      </c>
      <c r="C343" s="118" t="s">
        <v>1780</v>
      </c>
      <c r="D343" s="111" t="s">
        <v>15</v>
      </c>
      <c r="E343" s="61">
        <v>0.01296</v>
      </c>
      <c r="F343" s="61" t="s">
        <v>54</v>
      </c>
      <c r="G343" s="112">
        <f t="shared" si="36"/>
        <v>12960</v>
      </c>
      <c r="H343" s="61">
        <v>4093</v>
      </c>
      <c r="I343" s="61" t="s">
        <v>1143</v>
      </c>
      <c r="J343" s="112">
        <f t="shared" si="32"/>
        <v>613.95</v>
      </c>
      <c r="K343" s="112">
        <f t="shared" si="33"/>
        <v>13573.95</v>
      </c>
    </row>
    <row r="344" s="101" customFormat="1" ht="37.2" spans="1:11">
      <c r="A344" s="108">
        <v>341</v>
      </c>
      <c r="B344" s="116" t="s">
        <v>1781</v>
      </c>
      <c r="C344" s="117" t="s">
        <v>1782</v>
      </c>
      <c r="D344" s="111" t="s">
        <v>15</v>
      </c>
      <c r="E344" s="61">
        <v>0.01736</v>
      </c>
      <c r="F344" s="61" t="s">
        <v>54</v>
      </c>
      <c r="G344" s="112">
        <f t="shared" si="36"/>
        <v>17360</v>
      </c>
      <c r="H344" s="61">
        <v>0</v>
      </c>
      <c r="I344" s="61" t="s">
        <v>1143</v>
      </c>
      <c r="J344" s="113">
        <f t="shared" si="32"/>
        <v>0</v>
      </c>
      <c r="K344" s="112">
        <f t="shared" si="33"/>
        <v>17360</v>
      </c>
    </row>
    <row r="345" s="101" customFormat="1" ht="37.2" spans="1:11">
      <c r="A345" s="108">
        <v>342</v>
      </c>
      <c r="B345" s="115" t="s">
        <v>1783</v>
      </c>
      <c r="C345" s="117" t="s">
        <v>1782</v>
      </c>
      <c r="D345" s="111" t="s">
        <v>15</v>
      </c>
      <c r="E345" s="61">
        <v>0</v>
      </c>
      <c r="F345" s="61" t="s">
        <v>54</v>
      </c>
      <c r="G345" s="113">
        <f t="shared" si="36"/>
        <v>0</v>
      </c>
      <c r="H345" s="61">
        <v>5481</v>
      </c>
      <c r="I345" s="61" t="s">
        <v>1143</v>
      </c>
      <c r="J345" s="112">
        <f t="shared" si="32"/>
        <v>822.15</v>
      </c>
      <c r="K345" s="112">
        <f t="shared" si="33"/>
        <v>822.15</v>
      </c>
    </row>
    <row r="346" s="101" customFormat="1" ht="37.2" spans="1:11">
      <c r="A346" s="108">
        <v>343</v>
      </c>
      <c r="B346" s="76" t="s">
        <v>1784</v>
      </c>
      <c r="C346" s="118" t="s">
        <v>1785</v>
      </c>
      <c r="D346" s="111" t="s">
        <v>15</v>
      </c>
      <c r="E346" s="61">
        <v>0.015105</v>
      </c>
      <c r="F346" s="61" t="s">
        <v>54</v>
      </c>
      <c r="G346" s="112">
        <f t="shared" si="36"/>
        <v>15105</v>
      </c>
      <c r="H346" s="61">
        <v>863</v>
      </c>
      <c r="I346" s="61" t="s">
        <v>1143</v>
      </c>
      <c r="J346" s="112">
        <f t="shared" si="32"/>
        <v>129.45</v>
      </c>
      <c r="K346" s="112">
        <f t="shared" si="33"/>
        <v>15234.45</v>
      </c>
    </row>
    <row r="347" s="101" customFormat="1" ht="37.2" spans="1:11">
      <c r="A347" s="108">
        <v>344</v>
      </c>
      <c r="B347" s="76" t="s">
        <v>1786</v>
      </c>
      <c r="C347" s="119" t="s">
        <v>1787</v>
      </c>
      <c r="D347" s="111" t="s">
        <v>15</v>
      </c>
      <c r="E347" s="61">
        <v>0.01708</v>
      </c>
      <c r="F347" s="61" t="s">
        <v>54</v>
      </c>
      <c r="G347" s="112">
        <f t="shared" si="36"/>
        <v>17080</v>
      </c>
      <c r="H347" s="61">
        <v>0</v>
      </c>
      <c r="I347" s="61" t="s">
        <v>1143</v>
      </c>
      <c r="J347" s="113">
        <f t="shared" si="32"/>
        <v>0</v>
      </c>
      <c r="K347" s="112">
        <f t="shared" si="33"/>
        <v>17080</v>
      </c>
    </row>
    <row r="348" s="101" customFormat="1" ht="37.2" spans="1:11">
      <c r="A348" s="108">
        <v>345</v>
      </c>
      <c r="B348" s="76" t="s">
        <v>1788</v>
      </c>
      <c r="C348" s="118" t="s">
        <v>1789</v>
      </c>
      <c r="D348" s="111" t="s">
        <v>15</v>
      </c>
      <c r="E348" s="61">
        <v>0.013965</v>
      </c>
      <c r="F348" s="61" t="s">
        <v>54</v>
      </c>
      <c r="G348" s="112">
        <f t="shared" si="36"/>
        <v>13965</v>
      </c>
      <c r="H348" s="61">
        <v>4831</v>
      </c>
      <c r="I348" s="61" t="s">
        <v>1143</v>
      </c>
      <c r="J348" s="112">
        <f t="shared" si="32"/>
        <v>724.65</v>
      </c>
      <c r="K348" s="112">
        <f t="shared" si="33"/>
        <v>14689.65</v>
      </c>
    </row>
    <row r="349" s="101" customFormat="1" ht="37.2" spans="1:11">
      <c r="A349" s="108">
        <v>346</v>
      </c>
      <c r="B349" s="76" t="s">
        <v>1790</v>
      </c>
      <c r="C349" s="118" t="s">
        <v>1791</v>
      </c>
      <c r="D349" s="111" t="s">
        <v>15</v>
      </c>
      <c r="E349" s="61">
        <v>0.01008</v>
      </c>
      <c r="F349" s="61" t="s">
        <v>54</v>
      </c>
      <c r="G349" s="112">
        <f t="shared" si="36"/>
        <v>10080</v>
      </c>
      <c r="H349" s="61">
        <v>3762</v>
      </c>
      <c r="I349" s="61" t="s">
        <v>1143</v>
      </c>
      <c r="J349" s="112">
        <f t="shared" si="32"/>
        <v>564.3</v>
      </c>
      <c r="K349" s="112">
        <f t="shared" si="33"/>
        <v>10644.3</v>
      </c>
    </row>
    <row r="350" s="101" customFormat="1" ht="25.2" spans="1:11">
      <c r="A350" s="108">
        <v>347</v>
      </c>
      <c r="B350" s="114" t="s">
        <v>1792</v>
      </c>
      <c r="C350" s="110" t="s">
        <v>1793</v>
      </c>
      <c r="D350" s="111" t="s">
        <v>15</v>
      </c>
      <c r="E350" s="61">
        <v>0.01885</v>
      </c>
      <c r="F350" s="61" t="s">
        <v>54</v>
      </c>
      <c r="G350" s="112">
        <f t="shared" si="36"/>
        <v>18850</v>
      </c>
      <c r="H350" s="61">
        <v>16057</v>
      </c>
      <c r="I350" s="61" t="s">
        <v>1143</v>
      </c>
      <c r="J350" s="112">
        <f t="shared" si="32"/>
        <v>2408.55</v>
      </c>
      <c r="K350" s="112">
        <f t="shared" si="33"/>
        <v>21258.55</v>
      </c>
    </row>
    <row r="351" s="101" customFormat="1" ht="37.2" spans="1:11">
      <c r="A351" s="108">
        <v>348</v>
      </c>
      <c r="B351" s="115" t="s">
        <v>1794</v>
      </c>
      <c r="C351" s="117" t="s">
        <v>1795</v>
      </c>
      <c r="D351" s="111" t="s">
        <v>15</v>
      </c>
      <c r="E351" s="61">
        <v>0</v>
      </c>
      <c r="F351" s="61" t="s">
        <v>54</v>
      </c>
      <c r="G351" s="113">
        <f t="shared" si="36"/>
        <v>0</v>
      </c>
      <c r="H351" s="61">
        <v>4435</v>
      </c>
      <c r="I351" s="61" t="s">
        <v>1143</v>
      </c>
      <c r="J351" s="112">
        <f t="shared" si="32"/>
        <v>665.25</v>
      </c>
      <c r="K351" s="112">
        <f t="shared" si="33"/>
        <v>665.25</v>
      </c>
    </row>
    <row r="352" s="101" customFormat="1" ht="37.2" spans="1:11">
      <c r="A352" s="108">
        <v>349</v>
      </c>
      <c r="B352" s="116" t="s">
        <v>1796</v>
      </c>
      <c r="C352" s="117" t="s">
        <v>1795</v>
      </c>
      <c r="D352" s="111" t="s">
        <v>15</v>
      </c>
      <c r="E352" s="61">
        <v>0.01708</v>
      </c>
      <c r="F352" s="61" t="s">
        <v>54</v>
      </c>
      <c r="G352" s="112">
        <f t="shared" si="36"/>
        <v>17080</v>
      </c>
      <c r="H352" s="61">
        <v>0</v>
      </c>
      <c r="I352" s="61" t="s">
        <v>1143</v>
      </c>
      <c r="J352" s="113">
        <f t="shared" si="32"/>
        <v>0</v>
      </c>
      <c r="K352" s="112">
        <f t="shared" si="33"/>
        <v>17080</v>
      </c>
    </row>
    <row r="353" s="101" customFormat="1" ht="25.2" spans="1:11">
      <c r="A353" s="108">
        <v>350</v>
      </c>
      <c r="B353" s="76" t="s">
        <v>1797</v>
      </c>
      <c r="C353" s="119" t="s">
        <v>1798</v>
      </c>
      <c r="D353" s="111" t="s">
        <v>15</v>
      </c>
      <c r="E353" s="61">
        <v>0.01073</v>
      </c>
      <c r="F353" s="61" t="s">
        <v>54</v>
      </c>
      <c r="G353" s="112">
        <f t="shared" si="36"/>
        <v>10730</v>
      </c>
      <c r="H353" s="61">
        <v>0</v>
      </c>
      <c r="I353" s="61" t="s">
        <v>1143</v>
      </c>
      <c r="J353" s="113">
        <f t="shared" si="32"/>
        <v>0</v>
      </c>
      <c r="K353" s="112">
        <f t="shared" si="33"/>
        <v>10730</v>
      </c>
    </row>
    <row r="354" s="101" customFormat="1" ht="37.2" spans="1:11">
      <c r="A354" s="108">
        <v>351</v>
      </c>
      <c r="B354" s="76" t="s">
        <v>1198</v>
      </c>
      <c r="C354" s="119" t="s">
        <v>1799</v>
      </c>
      <c r="D354" s="111" t="s">
        <v>15</v>
      </c>
      <c r="E354" s="61">
        <v>0.02003</v>
      </c>
      <c r="F354" s="61" t="s">
        <v>54</v>
      </c>
      <c r="G354" s="112">
        <f>IF(E354*1000000&gt;20000,20000,E354*1000000)</f>
        <v>20000</v>
      </c>
      <c r="H354" s="61">
        <v>3223</v>
      </c>
      <c r="I354" s="61" t="s">
        <v>1143</v>
      </c>
      <c r="J354" s="112">
        <f t="shared" si="32"/>
        <v>483.45</v>
      </c>
      <c r="K354" s="112">
        <f t="shared" si="33"/>
        <v>20483.45</v>
      </c>
    </row>
    <row r="355" s="101" customFormat="1" ht="37.2" spans="1:11">
      <c r="A355" s="108">
        <v>352</v>
      </c>
      <c r="B355" s="76" t="s">
        <v>1800</v>
      </c>
      <c r="C355" s="119" t="s">
        <v>1801</v>
      </c>
      <c r="D355" s="111" t="s">
        <v>15</v>
      </c>
      <c r="E355" s="61">
        <v>0.00826</v>
      </c>
      <c r="F355" s="61" t="s">
        <v>54</v>
      </c>
      <c r="G355" s="112">
        <f t="shared" ref="G355:G361" si="37">E355*1000000</f>
        <v>8260</v>
      </c>
      <c r="H355" s="61">
        <v>1413</v>
      </c>
      <c r="I355" s="61" t="s">
        <v>1143</v>
      </c>
      <c r="J355" s="112">
        <f t="shared" si="32"/>
        <v>211.95</v>
      </c>
      <c r="K355" s="112">
        <f t="shared" si="33"/>
        <v>8471.95</v>
      </c>
    </row>
    <row r="356" s="101" customFormat="1" ht="25.2" spans="1:11">
      <c r="A356" s="108">
        <v>353</v>
      </c>
      <c r="B356" s="76" t="s">
        <v>1802</v>
      </c>
      <c r="C356" s="119" t="s">
        <v>1803</v>
      </c>
      <c r="D356" s="111" t="s">
        <v>15</v>
      </c>
      <c r="E356" s="61">
        <v>0.0203</v>
      </c>
      <c r="F356" s="61" t="s">
        <v>54</v>
      </c>
      <c r="G356" s="112">
        <f>IF(E356*1000000&gt;20000,20000,E356*1000000)</f>
        <v>20000</v>
      </c>
      <c r="H356" s="61">
        <v>0</v>
      </c>
      <c r="I356" s="61" t="s">
        <v>1143</v>
      </c>
      <c r="J356" s="113">
        <f t="shared" si="32"/>
        <v>0</v>
      </c>
      <c r="K356" s="112">
        <f t="shared" si="33"/>
        <v>20000</v>
      </c>
    </row>
    <row r="357" s="101" customFormat="1" ht="37.2" spans="1:11">
      <c r="A357" s="108">
        <v>354</v>
      </c>
      <c r="B357" s="76" t="s">
        <v>1804</v>
      </c>
      <c r="C357" s="119" t="s">
        <v>1805</v>
      </c>
      <c r="D357" s="111" t="s">
        <v>15</v>
      </c>
      <c r="E357" s="61">
        <v>0.01218</v>
      </c>
      <c r="F357" s="61" t="s">
        <v>54</v>
      </c>
      <c r="G357" s="112">
        <f t="shared" si="37"/>
        <v>12180</v>
      </c>
      <c r="H357" s="61">
        <v>1106</v>
      </c>
      <c r="I357" s="61" t="s">
        <v>1143</v>
      </c>
      <c r="J357" s="112">
        <f t="shared" si="32"/>
        <v>165.9</v>
      </c>
      <c r="K357" s="112">
        <f t="shared" si="33"/>
        <v>12345.9</v>
      </c>
    </row>
    <row r="358" s="101" customFormat="1" ht="25.2" spans="1:11">
      <c r="A358" s="108">
        <v>355</v>
      </c>
      <c r="B358" s="111" t="s">
        <v>1806</v>
      </c>
      <c r="C358" s="119" t="s">
        <v>1807</v>
      </c>
      <c r="D358" s="111" t="s">
        <v>15</v>
      </c>
      <c r="E358" s="61">
        <v>0.01102</v>
      </c>
      <c r="F358" s="61" t="s">
        <v>54</v>
      </c>
      <c r="G358" s="112">
        <f t="shared" si="37"/>
        <v>11020</v>
      </c>
      <c r="H358" s="61">
        <v>1383</v>
      </c>
      <c r="I358" s="61" t="s">
        <v>1143</v>
      </c>
      <c r="J358" s="112">
        <f t="shared" si="32"/>
        <v>207.45</v>
      </c>
      <c r="K358" s="112">
        <f t="shared" si="33"/>
        <v>11227.45</v>
      </c>
    </row>
    <row r="359" s="101" customFormat="1" ht="25.2" spans="1:11">
      <c r="A359" s="108">
        <v>356</v>
      </c>
      <c r="B359" s="76" t="s">
        <v>1808</v>
      </c>
      <c r="C359" s="119" t="s">
        <v>1809</v>
      </c>
      <c r="D359" s="111" t="s">
        <v>15</v>
      </c>
      <c r="E359" s="61">
        <v>0.01392</v>
      </c>
      <c r="F359" s="61" t="s">
        <v>54</v>
      </c>
      <c r="G359" s="112">
        <f t="shared" si="37"/>
        <v>13920</v>
      </c>
      <c r="H359" s="61">
        <v>0</v>
      </c>
      <c r="I359" s="61" t="s">
        <v>1143</v>
      </c>
      <c r="J359" s="113">
        <f t="shared" si="32"/>
        <v>0</v>
      </c>
      <c r="K359" s="112">
        <f t="shared" si="33"/>
        <v>13920</v>
      </c>
    </row>
    <row r="360" s="101" customFormat="1" ht="37.2" spans="1:11">
      <c r="A360" s="108">
        <v>357</v>
      </c>
      <c r="B360" s="115" t="s">
        <v>1810</v>
      </c>
      <c r="C360" s="110" t="s">
        <v>1811</v>
      </c>
      <c r="D360" s="111" t="s">
        <v>15</v>
      </c>
      <c r="E360" s="61">
        <v>0</v>
      </c>
      <c r="F360" s="61" t="s">
        <v>54</v>
      </c>
      <c r="G360" s="113">
        <f t="shared" si="37"/>
        <v>0</v>
      </c>
      <c r="H360" s="61">
        <v>5006</v>
      </c>
      <c r="I360" s="61" t="s">
        <v>1143</v>
      </c>
      <c r="J360" s="112">
        <f t="shared" si="32"/>
        <v>750.9</v>
      </c>
      <c r="K360" s="112">
        <f t="shared" si="33"/>
        <v>750.9</v>
      </c>
    </row>
    <row r="361" s="101" customFormat="1" ht="37.2" spans="1:11">
      <c r="A361" s="108">
        <v>358</v>
      </c>
      <c r="B361" s="122" t="s">
        <v>1812</v>
      </c>
      <c r="C361" s="110" t="s">
        <v>1811</v>
      </c>
      <c r="D361" s="111" t="s">
        <v>15</v>
      </c>
      <c r="E361" s="61">
        <v>0.01288</v>
      </c>
      <c r="F361" s="61" t="s">
        <v>54</v>
      </c>
      <c r="G361" s="112">
        <f t="shared" si="37"/>
        <v>12880</v>
      </c>
      <c r="H361" s="61">
        <v>0</v>
      </c>
      <c r="I361" s="61" t="s">
        <v>1143</v>
      </c>
      <c r="J361" s="113">
        <f t="shared" si="32"/>
        <v>0</v>
      </c>
      <c r="K361" s="112">
        <f t="shared" si="33"/>
        <v>12880</v>
      </c>
    </row>
    <row r="362" s="101" customFormat="1" ht="37.2" spans="1:11">
      <c r="A362" s="108">
        <v>359</v>
      </c>
      <c r="B362" s="76" t="s">
        <v>1813</v>
      </c>
      <c r="C362" s="118" t="s">
        <v>1814</v>
      </c>
      <c r="D362" s="111" t="s">
        <v>15</v>
      </c>
      <c r="E362" s="61">
        <v>0.033345</v>
      </c>
      <c r="F362" s="61" t="s">
        <v>54</v>
      </c>
      <c r="G362" s="112">
        <f>IF(E362*1000000&gt;20000,20000,E362*1000000)</f>
        <v>20000</v>
      </c>
      <c r="H362" s="61">
        <v>0</v>
      </c>
      <c r="I362" s="61" t="s">
        <v>1143</v>
      </c>
      <c r="J362" s="113">
        <f t="shared" si="32"/>
        <v>0</v>
      </c>
      <c r="K362" s="112">
        <f t="shared" si="33"/>
        <v>20000</v>
      </c>
    </row>
    <row r="363" s="101" customFormat="1" ht="37.2" spans="1:11">
      <c r="A363" s="108">
        <v>360</v>
      </c>
      <c r="B363" s="115" t="s">
        <v>1815</v>
      </c>
      <c r="C363" s="110" t="s">
        <v>1816</v>
      </c>
      <c r="D363" s="111" t="s">
        <v>15</v>
      </c>
      <c r="E363" s="61">
        <v>0.00756</v>
      </c>
      <c r="F363" s="61" t="s">
        <v>54</v>
      </c>
      <c r="G363" s="112">
        <f t="shared" ref="G363:G374" si="38">E363*1000000</f>
        <v>7560</v>
      </c>
      <c r="H363" s="61">
        <v>5890</v>
      </c>
      <c r="I363" s="61" t="s">
        <v>1143</v>
      </c>
      <c r="J363" s="112">
        <f t="shared" si="32"/>
        <v>883.5</v>
      </c>
      <c r="K363" s="112">
        <f t="shared" si="33"/>
        <v>8443.5</v>
      </c>
    </row>
    <row r="364" s="101" customFormat="1" ht="37.2" spans="1:11">
      <c r="A364" s="108">
        <v>361</v>
      </c>
      <c r="B364" s="76" t="s">
        <v>1817</v>
      </c>
      <c r="C364" s="119" t="s">
        <v>1818</v>
      </c>
      <c r="D364" s="111" t="s">
        <v>15</v>
      </c>
      <c r="E364" s="61">
        <v>0.01482</v>
      </c>
      <c r="F364" s="61" t="s">
        <v>54</v>
      </c>
      <c r="G364" s="112">
        <f t="shared" si="38"/>
        <v>14820</v>
      </c>
      <c r="H364" s="61">
        <v>0</v>
      </c>
      <c r="I364" s="61" t="s">
        <v>1143</v>
      </c>
      <c r="J364" s="113">
        <f t="shared" si="32"/>
        <v>0</v>
      </c>
      <c r="K364" s="112">
        <f t="shared" si="33"/>
        <v>14820</v>
      </c>
    </row>
    <row r="365" s="101" customFormat="1" ht="37.2" spans="1:11">
      <c r="A365" s="108">
        <v>362</v>
      </c>
      <c r="B365" s="76" t="s">
        <v>1819</v>
      </c>
      <c r="C365" s="119" t="s">
        <v>1820</v>
      </c>
      <c r="D365" s="111" t="s">
        <v>15</v>
      </c>
      <c r="E365" s="61">
        <v>0.040755</v>
      </c>
      <c r="F365" s="61" t="s">
        <v>54</v>
      </c>
      <c r="G365" s="112">
        <f>IF(E365*1000000&gt;20000,20000,E365*1000000)</f>
        <v>20000</v>
      </c>
      <c r="H365" s="61">
        <v>0</v>
      </c>
      <c r="I365" s="61" t="s">
        <v>1143</v>
      </c>
      <c r="J365" s="113">
        <f t="shared" si="32"/>
        <v>0</v>
      </c>
      <c r="K365" s="112">
        <f t="shared" si="33"/>
        <v>20000</v>
      </c>
    </row>
    <row r="366" s="101" customFormat="1" ht="37.2" spans="1:11">
      <c r="A366" s="108">
        <v>363</v>
      </c>
      <c r="B366" s="76" t="s">
        <v>1821</v>
      </c>
      <c r="C366" s="119" t="s">
        <v>1822</v>
      </c>
      <c r="D366" s="111" t="s">
        <v>15</v>
      </c>
      <c r="E366" s="61">
        <v>0.01008</v>
      </c>
      <c r="F366" s="61" t="s">
        <v>54</v>
      </c>
      <c r="G366" s="112">
        <f t="shared" si="38"/>
        <v>10080</v>
      </c>
      <c r="H366" s="61">
        <v>4121</v>
      </c>
      <c r="I366" s="61" t="s">
        <v>1143</v>
      </c>
      <c r="J366" s="112">
        <f t="shared" si="32"/>
        <v>618.15</v>
      </c>
      <c r="K366" s="112">
        <f t="shared" si="33"/>
        <v>10698.15</v>
      </c>
    </row>
    <row r="367" s="101" customFormat="1" ht="25.2" spans="1:11">
      <c r="A367" s="108">
        <v>364</v>
      </c>
      <c r="B367" s="76" t="s">
        <v>1823</v>
      </c>
      <c r="C367" s="119" t="s">
        <v>1824</v>
      </c>
      <c r="D367" s="111" t="s">
        <v>15</v>
      </c>
      <c r="E367" s="61">
        <v>0.01026</v>
      </c>
      <c r="F367" s="61" t="s">
        <v>54</v>
      </c>
      <c r="G367" s="112">
        <f t="shared" si="38"/>
        <v>10260</v>
      </c>
      <c r="H367" s="61">
        <v>2576</v>
      </c>
      <c r="I367" s="61" t="s">
        <v>1143</v>
      </c>
      <c r="J367" s="112">
        <f t="shared" si="32"/>
        <v>386.4</v>
      </c>
      <c r="K367" s="112">
        <f t="shared" si="33"/>
        <v>10646.4</v>
      </c>
    </row>
    <row r="368" s="101" customFormat="1" ht="37.2" spans="1:11">
      <c r="A368" s="108">
        <v>365</v>
      </c>
      <c r="B368" s="76" t="s">
        <v>1825</v>
      </c>
      <c r="C368" s="119" t="s">
        <v>1826</v>
      </c>
      <c r="D368" s="111" t="s">
        <v>15</v>
      </c>
      <c r="E368" s="61">
        <v>0.01197</v>
      </c>
      <c r="F368" s="61" t="s">
        <v>54</v>
      </c>
      <c r="G368" s="112">
        <f t="shared" si="38"/>
        <v>11970</v>
      </c>
      <c r="H368" s="61">
        <v>950</v>
      </c>
      <c r="I368" s="61" t="s">
        <v>1143</v>
      </c>
      <c r="J368" s="112">
        <f t="shared" si="32"/>
        <v>142.5</v>
      </c>
      <c r="K368" s="112">
        <f t="shared" si="33"/>
        <v>12112.5</v>
      </c>
    </row>
    <row r="369" s="101" customFormat="1" ht="37.2" spans="1:11">
      <c r="A369" s="108">
        <v>366</v>
      </c>
      <c r="B369" s="76" t="s">
        <v>1827</v>
      </c>
      <c r="C369" s="119" t="s">
        <v>1828</v>
      </c>
      <c r="D369" s="111" t="s">
        <v>15</v>
      </c>
      <c r="E369" s="61">
        <v>0.007125</v>
      </c>
      <c r="F369" s="61" t="s">
        <v>54</v>
      </c>
      <c r="G369" s="112">
        <f t="shared" si="38"/>
        <v>7125</v>
      </c>
      <c r="H369" s="61">
        <v>0</v>
      </c>
      <c r="I369" s="61" t="s">
        <v>1143</v>
      </c>
      <c r="J369" s="113">
        <f t="shared" si="32"/>
        <v>0</v>
      </c>
      <c r="K369" s="112">
        <f t="shared" si="33"/>
        <v>7125</v>
      </c>
    </row>
    <row r="370" s="101" customFormat="1" ht="37.2" spans="1:11">
      <c r="A370" s="108">
        <v>367</v>
      </c>
      <c r="B370" s="76" t="s">
        <v>1829</v>
      </c>
      <c r="C370" s="119" t="s">
        <v>1828</v>
      </c>
      <c r="D370" s="111" t="s">
        <v>15</v>
      </c>
      <c r="E370" s="61">
        <v>0</v>
      </c>
      <c r="F370" s="61" t="s">
        <v>54</v>
      </c>
      <c r="G370" s="113">
        <f t="shared" si="38"/>
        <v>0</v>
      </c>
      <c r="H370" s="61">
        <v>1921</v>
      </c>
      <c r="I370" s="61" t="s">
        <v>1143</v>
      </c>
      <c r="J370" s="112">
        <f t="shared" si="32"/>
        <v>288.15</v>
      </c>
      <c r="K370" s="112">
        <f t="shared" si="33"/>
        <v>288.15</v>
      </c>
    </row>
    <row r="371" s="101" customFormat="1" ht="37.2" spans="1:11">
      <c r="A371" s="108">
        <v>368</v>
      </c>
      <c r="B371" s="76" t="s">
        <v>1830</v>
      </c>
      <c r="C371" s="119" t="s">
        <v>1831</v>
      </c>
      <c r="D371" s="111" t="s">
        <v>15</v>
      </c>
      <c r="E371" s="61">
        <v>0.013275</v>
      </c>
      <c r="F371" s="61" t="s">
        <v>54</v>
      </c>
      <c r="G371" s="112">
        <f t="shared" si="38"/>
        <v>13275</v>
      </c>
      <c r="H371" s="61">
        <v>2719</v>
      </c>
      <c r="I371" s="61" t="s">
        <v>1143</v>
      </c>
      <c r="J371" s="112">
        <f t="shared" si="32"/>
        <v>407.85</v>
      </c>
      <c r="K371" s="112">
        <f t="shared" si="33"/>
        <v>13682.85</v>
      </c>
    </row>
    <row r="372" s="101" customFormat="1" ht="37.2" spans="1:11">
      <c r="A372" s="108">
        <v>369</v>
      </c>
      <c r="B372" s="116" t="s">
        <v>1832</v>
      </c>
      <c r="C372" s="110" t="s">
        <v>1833</v>
      </c>
      <c r="D372" s="111" t="s">
        <v>15</v>
      </c>
      <c r="E372" s="61">
        <v>0.01652</v>
      </c>
      <c r="F372" s="61" t="s">
        <v>54</v>
      </c>
      <c r="G372" s="112">
        <f t="shared" si="38"/>
        <v>16520</v>
      </c>
      <c r="H372" s="61">
        <v>0</v>
      </c>
      <c r="I372" s="61" t="s">
        <v>1143</v>
      </c>
      <c r="J372" s="113">
        <f t="shared" si="32"/>
        <v>0</v>
      </c>
      <c r="K372" s="112">
        <f t="shared" si="33"/>
        <v>16520</v>
      </c>
    </row>
    <row r="373" s="101" customFormat="1" ht="37.2" spans="1:11">
      <c r="A373" s="108">
        <v>370</v>
      </c>
      <c r="B373" s="115" t="s">
        <v>1834</v>
      </c>
      <c r="C373" s="110" t="s">
        <v>1833</v>
      </c>
      <c r="D373" s="111" t="s">
        <v>15</v>
      </c>
      <c r="E373" s="61">
        <v>0</v>
      </c>
      <c r="F373" s="61" t="s">
        <v>54</v>
      </c>
      <c r="G373" s="113">
        <f t="shared" si="38"/>
        <v>0</v>
      </c>
      <c r="H373" s="61">
        <v>3504</v>
      </c>
      <c r="I373" s="61" t="s">
        <v>1143</v>
      </c>
      <c r="J373" s="112">
        <f t="shared" si="32"/>
        <v>525.6</v>
      </c>
      <c r="K373" s="112">
        <f t="shared" si="33"/>
        <v>525.6</v>
      </c>
    </row>
    <row r="374" s="101" customFormat="1" ht="37.2" spans="1:11">
      <c r="A374" s="108">
        <v>371</v>
      </c>
      <c r="B374" s="76" t="s">
        <v>1835</v>
      </c>
      <c r="C374" s="119" t="s">
        <v>1836</v>
      </c>
      <c r="D374" s="111" t="s">
        <v>15</v>
      </c>
      <c r="E374" s="61">
        <v>0.009</v>
      </c>
      <c r="F374" s="61" t="s">
        <v>54</v>
      </c>
      <c r="G374" s="112">
        <f t="shared" si="38"/>
        <v>9000</v>
      </c>
      <c r="H374" s="61">
        <v>0</v>
      </c>
      <c r="I374" s="61" t="s">
        <v>1143</v>
      </c>
      <c r="J374" s="113">
        <f t="shared" si="32"/>
        <v>0</v>
      </c>
      <c r="K374" s="112">
        <f t="shared" si="33"/>
        <v>9000</v>
      </c>
    </row>
    <row r="375" s="101" customFormat="1" ht="37.2" spans="1:11">
      <c r="A375" s="108">
        <v>372</v>
      </c>
      <c r="B375" s="76" t="s">
        <v>1837</v>
      </c>
      <c r="C375" s="119" t="s">
        <v>1838</v>
      </c>
      <c r="D375" s="111" t="s">
        <v>15</v>
      </c>
      <c r="E375" s="61">
        <v>0.021</v>
      </c>
      <c r="F375" s="61" t="s">
        <v>54</v>
      </c>
      <c r="G375" s="112">
        <f>IF(E375*1000000&gt;20000,20000,E375*1000000)</f>
        <v>20000</v>
      </c>
      <c r="H375" s="61">
        <v>0</v>
      </c>
      <c r="I375" s="61" t="s">
        <v>1143</v>
      </c>
      <c r="J375" s="113">
        <f t="shared" si="32"/>
        <v>0</v>
      </c>
      <c r="K375" s="112">
        <f t="shared" si="33"/>
        <v>20000</v>
      </c>
    </row>
    <row r="376" s="101" customFormat="1" ht="37.2" spans="1:11">
      <c r="A376" s="108">
        <v>373</v>
      </c>
      <c r="B376" s="76" t="s">
        <v>1839</v>
      </c>
      <c r="C376" s="119" t="s">
        <v>1840</v>
      </c>
      <c r="D376" s="111" t="s">
        <v>15</v>
      </c>
      <c r="E376" s="61">
        <v>0.0159</v>
      </c>
      <c r="F376" s="61" t="s">
        <v>54</v>
      </c>
      <c r="G376" s="112">
        <f t="shared" ref="G376:G382" si="39">E376*1000000</f>
        <v>15900</v>
      </c>
      <c r="H376" s="61">
        <v>0</v>
      </c>
      <c r="I376" s="61" t="s">
        <v>1143</v>
      </c>
      <c r="J376" s="113">
        <f t="shared" si="32"/>
        <v>0</v>
      </c>
      <c r="K376" s="112">
        <f t="shared" si="33"/>
        <v>15900</v>
      </c>
    </row>
    <row r="377" s="101" customFormat="1" ht="37.2" spans="1:11">
      <c r="A377" s="108">
        <v>374</v>
      </c>
      <c r="B377" s="116" t="s">
        <v>1841</v>
      </c>
      <c r="C377" s="110" t="s">
        <v>1842</v>
      </c>
      <c r="D377" s="111" t="s">
        <v>15</v>
      </c>
      <c r="E377" s="61">
        <v>0.00684</v>
      </c>
      <c r="F377" s="61" t="s">
        <v>54</v>
      </c>
      <c r="G377" s="112">
        <f t="shared" si="39"/>
        <v>6840</v>
      </c>
      <c r="H377" s="61">
        <v>0</v>
      </c>
      <c r="I377" s="61" t="s">
        <v>1143</v>
      </c>
      <c r="J377" s="113">
        <f t="shared" si="32"/>
        <v>0</v>
      </c>
      <c r="K377" s="112">
        <f t="shared" si="33"/>
        <v>6840</v>
      </c>
    </row>
    <row r="378" s="101" customFormat="1" ht="37.2" spans="1:11">
      <c r="A378" s="108">
        <v>375</v>
      </c>
      <c r="B378" s="115" t="s">
        <v>1843</v>
      </c>
      <c r="C378" s="110" t="s">
        <v>1842</v>
      </c>
      <c r="D378" s="111" t="s">
        <v>15</v>
      </c>
      <c r="E378" s="61">
        <v>0</v>
      </c>
      <c r="F378" s="61" t="s">
        <v>54</v>
      </c>
      <c r="G378" s="113">
        <f t="shared" si="39"/>
        <v>0</v>
      </c>
      <c r="H378" s="61">
        <v>813</v>
      </c>
      <c r="I378" s="61" t="s">
        <v>1143</v>
      </c>
      <c r="J378" s="112">
        <f t="shared" si="32"/>
        <v>121.95</v>
      </c>
      <c r="K378" s="112">
        <f t="shared" si="33"/>
        <v>121.95</v>
      </c>
    </row>
    <row r="379" s="101" customFormat="1" ht="37.2" spans="1:11">
      <c r="A379" s="108">
        <v>376</v>
      </c>
      <c r="B379" s="76" t="s">
        <v>1844</v>
      </c>
      <c r="C379" s="119" t="s">
        <v>1845</v>
      </c>
      <c r="D379" s="111" t="s">
        <v>15</v>
      </c>
      <c r="E379" s="61">
        <v>0.01197</v>
      </c>
      <c r="F379" s="61" t="s">
        <v>54</v>
      </c>
      <c r="G379" s="112">
        <f t="shared" si="39"/>
        <v>11970</v>
      </c>
      <c r="H379" s="61">
        <v>0</v>
      </c>
      <c r="I379" s="61" t="s">
        <v>1143</v>
      </c>
      <c r="J379" s="113">
        <f t="shared" si="32"/>
        <v>0</v>
      </c>
      <c r="K379" s="112">
        <f t="shared" si="33"/>
        <v>11970</v>
      </c>
    </row>
    <row r="380" s="101" customFormat="1" ht="37.2" spans="1:11">
      <c r="A380" s="108">
        <v>377</v>
      </c>
      <c r="B380" s="115" t="s">
        <v>1846</v>
      </c>
      <c r="C380" s="110" t="s">
        <v>1847</v>
      </c>
      <c r="D380" s="111" t="s">
        <v>15</v>
      </c>
      <c r="E380" s="61">
        <v>0</v>
      </c>
      <c r="F380" s="61" t="s">
        <v>54</v>
      </c>
      <c r="G380" s="113">
        <f t="shared" si="39"/>
        <v>0</v>
      </c>
      <c r="H380" s="61">
        <v>5455</v>
      </c>
      <c r="I380" s="61" t="s">
        <v>1143</v>
      </c>
      <c r="J380" s="112">
        <f t="shared" si="32"/>
        <v>818.25</v>
      </c>
      <c r="K380" s="112">
        <f t="shared" si="33"/>
        <v>818.25</v>
      </c>
    </row>
    <row r="381" s="101" customFormat="1" ht="37.2" spans="1:11">
      <c r="A381" s="108">
        <v>378</v>
      </c>
      <c r="B381" s="116" t="s">
        <v>1848</v>
      </c>
      <c r="C381" s="110" t="s">
        <v>1847</v>
      </c>
      <c r="D381" s="111" t="s">
        <v>15</v>
      </c>
      <c r="E381" s="61">
        <v>0.01026</v>
      </c>
      <c r="F381" s="61" t="s">
        <v>54</v>
      </c>
      <c r="G381" s="112">
        <f t="shared" si="39"/>
        <v>10260</v>
      </c>
      <c r="H381" s="61">
        <v>0</v>
      </c>
      <c r="I381" s="61" t="s">
        <v>1143</v>
      </c>
      <c r="J381" s="113">
        <f t="shared" si="32"/>
        <v>0</v>
      </c>
      <c r="K381" s="112">
        <f t="shared" si="33"/>
        <v>10260</v>
      </c>
    </row>
    <row r="382" s="101" customFormat="1" ht="37.2" spans="1:11">
      <c r="A382" s="108">
        <v>379</v>
      </c>
      <c r="B382" s="115" t="s">
        <v>1849</v>
      </c>
      <c r="C382" s="117" t="s">
        <v>1850</v>
      </c>
      <c r="D382" s="111" t="s">
        <v>15</v>
      </c>
      <c r="E382" s="61">
        <v>0</v>
      </c>
      <c r="F382" s="61" t="s">
        <v>54</v>
      </c>
      <c r="G382" s="113">
        <f t="shared" si="39"/>
        <v>0</v>
      </c>
      <c r="H382" s="61">
        <v>11526</v>
      </c>
      <c r="I382" s="61" t="s">
        <v>1143</v>
      </c>
      <c r="J382" s="112">
        <f t="shared" si="32"/>
        <v>1728.9</v>
      </c>
      <c r="K382" s="112">
        <f t="shared" si="33"/>
        <v>1728.9</v>
      </c>
    </row>
    <row r="383" s="101" customFormat="1" ht="37.2" spans="1:11">
      <c r="A383" s="108">
        <v>380</v>
      </c>
      <c r="B383" s="116" t="s">
        <v>1844</v>
      </c>
      <c r="C383" s="117" t="s">
        <v>1850</v>
      </c>
      <c r="D383" s="111" t="s">
        <v>15</v>
      </c>
      <c r="E383" s="61">
        <v>0.02016</v>
      </c>
      <c r="F383" s="61" t="s">
        <v>54</v>
      </c>
      <c r="G383" s="112">
        <f>IF(E383*1000000&gt;20000,20000,E383*1000000)</f>
        <v>20000</v>
      </c>
      <c r="H383" s="61">
        <v>0</v>
      </c>
      <c r="I383" s="61" t="s">
        <v>1143</v>
      </c>
      <c r="J383" s="113">
        <f t="shared" si="32"/>
        <v>0</v>
      </c>
      <c r="K383" s="112">
        <f t="shared" si="33"/>
        <v>20000</v>
      </c>
    </row>
    <row r="384" s="101" customFormat="1" ht="25.2" spans="1:11">
      <c r="A384" s="108">
        <v>381</v>
      </c>
      <c r="B384" s="115" t="s">
        <v>1851</v>
      </c>
      <c r="C384" s="117" t="s">
        <v>1852</v>
      </c>
      <c r="D384" s="111" t="s">
        <v>15</v>
      </c>
      <c r="E384" s="61">
        <v>0.00725</v>
      </c>
      <c r="F384" s="61" t="s">
        <v>54</v>
      </c>
      <c r="G384" s="112">
        <f t="shared" ref="G384:G399" si="40">E384*1000000</f>
        <v>7250</v>
      </c>
      <c r="H384" s="61">
        <v>5469</v>
      </c>
      <c r="I384" s="61" t="s">
        <v>1143</v>
      </c>
      <c r="J384" s="112">
        <f t="shared" si="32"/>
        <v>820.35</v>
      </c>
      <c r="K384" s="112">
        <f t="shared" si="33"/>
        <v>8070.35</v>
      </c>
    </row>
    <row r="385" s="101" customFormat="1" ht="37.2" spans="1:11">
      <c r="A385" s="108">
        <v>382</v>
      </c>
      <c r="B385" s="76" t="s">
        <v>1853</v>
      </c>
      <c r="C385" s="118" t="s">
        <v>1854</v>
      </c>
      <c r="D385" s="111" t="s">
        <v>15</v>
      </c>
      <c r="E385" s="61">
        <v>0.0108</v>
      </c>
      <c r="F385" s="61" t="s">
        <v>54</v>
      </c>
      <c r="G385" s="112">
        <f t="shared" si="40"/>
        <v>10800</v>
      </c>
      <c r="H385" s="61">
        <v>0</v>
      </c>
      <c r="I385" s="61" t="s">
        <v>1143</v>
      </c>
      <c r="J385" s="113">
        <f t="shared" si="32"/>
        <v>0</v>
      </c>
      <c r="K385" s="112">
        <f t="shared" si="33"/>
        <v>10800</v>
      </c>
    </row>
    <row r="386" s="101" customFormat="1" ht="37.2" spans="1:11">
      <c r="A386" s="108">
        <v>383</v>
      </c>
      <c r="B386" s="76" t="s">
        <v>1855</v>
      </c>
      <c r="C386" s="118" t="s">
        <v>1854</v>
      </c>
      <c r="D386" s="111" t="s">
        <v>15</v>
      </c>
      <c r="E386" s="61">
        <v>0</v>
      </c>
      <c r="F386" s="61" t="s">
        <v>54</v>
      </c>
      <c r="G386" s="113">
        <f t="shared" si="40"/>
        <v>0</v>
      </c>
      <c r="H386" s="61">
        <v>2346</v>
      </c>
      <c r="I386" s="61" t="s">
        <v>1143</v>
      </c>
      <c r="J386" s="112">
        <f t="shared" si="32"/>
        <v>351.9</v>
      </c>
      <c r="K386" s="112">
        <f t="shared" si="33"/>
        <v>351.9</v>
      </c>
    </row>
    <row r="387" s="101" customFormat="1" ht="37.2" spans="1:11">
      <c r="A387" s="108">
        <v>384</v>
      </c>
      <c r="B387" s="76" t="s">
        <v>1856</v>
      </c>
      <c r="C387" s="119" t="s">
        <v>1857</v>
      </c>
      <c r="D387" s="111" t="s">
        <v>15</v>
      </c>
      <c r="E387" s="61">
        <v>0.00486</v>
      </c>
      <c r="F387" s="61" t="s">
        <v>54</v>
      </c>
      <c r="G387" s="112">
        <f t="shared" si="40"/>
        <v>4860</v>
      </c>
      <c r="H387" s="61">
        <v>0</v>
      </c>
      <c r="I387" s="61" t="s">
        <v>1143</v>
      </c>
      <c r="J387" s="113">
        <f t="shared" si="32"/>
        <v>0</v>
      </c>
      <c r="K387" s="112">
        <f t="shared" si="33"/>
        <v>4860</v>
      </c>
    </row>
    <row r="388" s="101" customFormat="1" ht="37.2" spans="1:11">
      <c r="A388" s="108">
        <v>385</v>
      </c>
      <c r="B388" s="76" t="s">
        <v>1858</v>
      </c>
      <c r="C388" s="119" t="s">
        <v>1857</v>
      </c>
      <c r="D388" s="111" t="s">
        <v>15</v>
      </c>
      <c r="E388" s="61">
        <v>0</v>
      </c>
      <c r="F388" s="61" t="s">
        <v>54</v>
      </c>
      <c r="G388" s="113">
        <f t="shared" si="40"/>
        <v>0</v>
      </c>
      <c r="H388" s="61">
        <v>628</v>
      </c>
      <c r="I388" s="61" t="s">
        <v>1143</v>
      </c>
      <c r="J388" s="112">
        <f t="shared" ref="J388:J451" si="41">H388*0.15</f>
        <v>94.2</v>
      </c>
      <c r="K388" s="112">
        <f t="shared" ref="K388:K451" si="42">G388+J388</f>
        <v>94.2</v>
      </c>
    </row>
    <row r="389" s="101" customFormat="1" ht="37.2" spans="1:11">
      <c r="A389" s="108">
        <v>386</v>
      </c>
      <c r="B389" s="76" t="s">
        <v>1859</v>
      </c>
      <c r="C389" s="119" t="s">
        <v>1860</v>
      </c>
      <c r="D389" s="111" t="s">
        <v>15</v>
      </c>
      <c r="E389" s="61">
        <v>0</v>
      </c>
      <c r="F389" s="61" t="s">
        <v>54</v>
      </c>
      <c r="G389" s="113">
        <f t="shared" si="40"/>
        <v>0</v>
      </c>
      <c r="H389" s="61">
        <v>864</v>
      </c>
      <c r="I389" s="61" t="s">
        <v>1143</v>
      </c>
      <c r="J389" s="112">
        <f t="shared" si="41"/>
        <v>129.6</v>
      </c>
      <c r="K389" s="112">
        <f t="shared" si="42"/>
        <v>129.6</v>
      </c>
    </row>
    <row r="390" s="101" customFormat="1" ht="37.2" spans="1:11">
      <c r="A390" s="108">
        <v>387</v>
      </c>
      <c r="B390" s="76" t="s">
        <v>1861</v>
      </c>
      <c r="C390" s="119" t="s">
        <v>1860</v>
      </c>
      <c r="D390" s="111" t="s">
        <v>15</v>
      </c>
      <c r="E390" s="61">
        <v>0.00972</v>
      </c>
      <c r="F390" s="61" t="s">
        <v>54</v>
      </c>
      <c r="G390" s="112">
        <f t="shared" si="40"/>
        <v>9720</v>
      </c>
      <c r="H390" s="61">
        <v>0</v>
      </c>
      <c r="I390" s="61" t="s">
        <v>1143</v>
      </c>
      <c r="J390" s="113">
        <f t="shared" si="41"/>
        <v>0</v>
      </c>
      <c r="K390" s="112">
        <f t="shared" si="42"/>
        <v>9720</v>
      </c>
    </row>
    <row r="391" s="101" customFormat="1" ht="25.2" spans="1:11">
      <c r="A391" s="108">
        <v>388</v>
      </c>
      <c r="B391" s="114" t="s">
        <v>1862</v>
      </c>
      <c r="C391" s="110" t="s">
        <v>1863</v>
      </c>
      <c r="D391" s="111" t="s">
        <v>15</v>
      </c>
      <c r="E391" s="61">
        <v>0.01131</v>
      </c>
      <c r="F391" s="61" t="s">
        <v>54</v>
      </c>
      <c r="G391" s="112">
        <f t="shared" si="40"/>
        <v>11310</v>
      </c>
      <c r="H391" s="61">
        <v>9760</v>
      </c>
      <c r="I391" s="61" t="s">
        <v>1143</v>
      </c>
      <c r="J391" s="112">
        <f t="shared" si="41"/>
        <v>1464</v>
      </c>
      <c r="K391" s="112">
        <f t="shared" si="42"/>
        <v>12774</v>
      </c>
    </row>
    <row r="392" s="101" customFormat="1" ht="25.2" spans="1:11">
      <c r="A392" s="108">
        <v>389</v>
      </c>
      <c r="B392" s="115" t="s">
        <v>1864</v>
      </c>
      <c r="C392" s="110" t="s">
        <v>1865</v>
      </c>
      <c r="D392" s="111" t="s">
        <v>15</v>
      </c>
      <c r="E392" s="61">
        <v>0.00826</v>
      </c>
      <c r="F392" s="61" t="s">
        <v>54</v>
      </c>
      <c r="G392" s="112">
        <f t="shared" si="40"/>
        <v>8260</v>
      </c>
      <c r="H392" s="61">
        <v>6816</v>
      </c>
      <c r="I392" s="61" t="s">
        <v>1143</v>
      </c>
      <c r="J392" s="112">
        <f t="shared" si="41"/>
        <v>1022.4</v>
      </c>
      <c r="K392" s="112">
        <f t="shared" si="42"/>
        <v>9282.4</v>
      </c>
    </row>
    <row r="393" s="101" customFormat="1" ht="37.2" spans="1:11">
      <c r="A393" s="108">
        <v>390</v>
      </c>
      <c r="B393" s="111" t="s">
        <v>1866</v>
      </c>
      <c r="C393" s="119" t="s">
        <v>1867</v>
      </c>
      <c r="D393" s="111" t="s">
        <v>15</v>
      </c>
      <c r="E393" s="61">
        <v>0.00945</v>
      </c>
      <c r="F393" s="61" t="s">
        <v>54</v>
      </c>
      <c r="G393" s="112">
        <f t="shared" si="40"/>
        <v>9450</v>
      </c>
      <c r="H393" s="61">
        <v>1282</v>
      </c>
      <c r="I393" s="61" t="s">
        <v>1143</v>
      </c>
      <c r="J393" s="112">
        <f t="shared" si="41"/>
        <v>192.3</v>
      </c>
      <c r="K393" s="112">
        <f t="shared" si="42"/>
        <v>9642.3</v>
      </c>
    </row>
    <row r="394" s="101" customFormat="1" ht="25.2" spans="1:11">
      <c r="A394" s="108">
        <v>391</v>
      </c>
      <c r="B394" s="76" t="s">
        <v>1868</v>
      </c>
      <c r="C394" s="118" t="s">
        <v>1869</v>
      </c>
      <c r="D394" s="111" t="s">
        <v>15</v>
      </c>
      <c r="E394" s="61">
        <v>0.00413</v>
      </c>
      <c r="F394" s="61" t="s">
        <v>54</v>
      </c>
      <c r="G394" s="112">
        <f t="shared" si="40"/>
        <v>4130</v>
      </c>
      <c r="H394" s="61">
        <v>1217</v>
      </c>
      <c r="I394" s="61" t="s">
        <v>1143</v>
      </c>
      <c r="J394" s="112">
        <f t="shared" si="41"/>
        <v>182.55</v>
      </c>
      <c r="K394" s="112">
        <f t="shared" si="42"/>
        <v>4312.55</v>
      </c>
    </row>
    <row r="395" s="101" customFormat="1" ht="37.2" spans="1:11">
      <c r="A395" s="108">
        <v>392</v>
      </c>
      <c r="B395" s="115" t="s">
        <v>1870</v>
      </c>
      <c r="C395" s="110" t="s">
        <v>1871</v>
      </c>
      <c r="D395" s="111" t="s">
        <v>15</v>
      </c>
      <c r="E395" s="61">
        <v>0.00812</v>
      </c>
      <c r="F395" s="61" t="s">
        <v>54</v>
      </c>
      <c r="G395" s="112">
        <f t="shared" si="40"/>
        <v>8120</v>
      </c>
      <c r="H395" s="61">
        <v>1888</v>
      </c>
      <c r="I395" s="61" t="s">
        <v>1143</v>
      </c>
      <c r="J395" s="112">
        <f t="shared" si="41"/>
        <v>283.2</v>
      </c>
      <c r="K395" s="112">
        <f t="shared" si="42"/>
        <v>8403.2</v>
      </c>
    </row>
    <row r="396" s="101" customFormat="1" ht="37.2" spans="1:11">
      <c r="A396" s="108">
        <v>393</v>
      </c>
      <c r="B396" s="76" t="s">
        <v>1872</v>
      </c>
      <c r="C396" s="119" t="s">
        <v>1873</v>
      </c>
      <c r="D396" s="111" t="s">
        <v>15</v>
      </c>
      <c r="E396" s="61">
        <v>0.01218</v>
      </c>
      <c r="F396" s="61" t="s">
        <v>54</v>
      </c>
      <c r="G396" s="112">
        <f t="shared" si="40"/>
        <v>12180</v>
      </c>
      <c r="H396" s="61">
        <v>0</v>
      </c>
      <c r="I396" s="61" t="s">
        <v>1143</v>
      </c>
      <c r="J396" s="113">
        <f t="shared" si="41"/>
        <v>0</v>
      </c>
      <c r="K396" s="112">
        <f t="shared" si="42"/>
        <v>12180</v>
      </c>
    </row>
    <row r="397" s="101" customFormat="1" ht="37.2" spans="1:11">
      <c r="A397" s="108">
        <v>394</v>
      </c>
      <c r="B397" s="115" t="s">
        <v>1874</v>
      </c>
      <c r="C397" s="117" t="s">
        <v>1875</v>
      </c>
      <c r="D397" s="111" t="s">
        <v>15</v>
      </c>
      <c r="E397" s="61">
        <v>0</v>
      </c>
      <c r="F397" s="61" t="s">
        <v>54</v>
      </c>
      <c r="G397" s="113">
        <f t="shared" si="40"/>
        <v>0</v>
      </c>
      <c r="H397" s="61">
        <v>1161</v>
      </c>
      <c r="I397" s="61" t="s">
        <v>1143</v>
      </c>
      <c r="J397" s="112">
        <f t="shared" si="41"/>
        <v>174.15</v>
      </c>
      <c r="K397" s="112">
        <f t="shared" si="42"/>
        <v>174.15</v>
      </c>
    </row>
    <row r="398" s="101" customFormat="1" ht="37.2" spans="1:11">
      <c r="A398" s="108">
        <v>395</v>
      </c>
      <c r="B398" s="115" t="s">
        <v>1876</v>
      </c>
      <c r="C398" s="117" t="s">
        <v>1875</v>
      </c>
      <c r="D398" s="111" t="s">
        <v>15</v>
      </c>
      <c r="E398" s="61">
        <v>0.01624</v>
      </c>
      <c r="F398" s="61" t="s">
        <v>54</v>
      </c>
      <c r="G398" s="112">
        <f t="shared" si="40"/>
        <v>16240</v>
      </c>
      <c r="H398" s="61">
        <v>0</v>
      </c>
      <c r="I398" s="61" t="s">
        <v>1143</v>
      </c>
      <c r="J398" s="113">
        <f t="shared" si="41"/>
        <v>0</v>
      </c>
      <c r="K398" s="112">
        <f t="shared" si="42"/>
        <v>16240</v>
      </c>
    </row>
    <row r="399" s="101" customFormat="1" ht="37.2" spans="1:11">
      <c r="A399" s="108">
        <v>396</v>
      </c>
      <c r="B399" s="76" t="s">
        <v>1669</v>
      </c>
      <c r="C399" s="118" t="s">
        <v>1877</v>
      </c>
      <c r="D399" s="111" t="s">
        <v>15</v>
      </c>
      <c r="E399" s="61">
        <v>0.0154</v>
      </c>
      <c r="F399" s="61" t="s">
        <v>54</v>
      </c>
      <c r="G399" s="112">
        <f t="shared" si="40"/>
        <v>15400</v>
      </c>
      <c r="H399" s="61">
        <v>2220</v>
      </c>
      <c r="I399" s="61" t="s">
        <v>1143</v>
      </c>
      <c r="J399" s="112">
        <f t="shared" si="41"/>
        <v>333</v>
      </c>
      <c r="K399" s="112">
        <f t="shared" si="42"/>
        <v>15733</v>
      </c>
    </row>
    <row r="400" s="101" customFormat="1" ht="37.2" spans="1:11">
      <c r="A400" s="108">
        <v>397</v>
      </c>
      <c r="B400" s="76" t="s">
        <v>1878</v>
      </c>
      <c r="C400" s="119" t="s">
        <v>1879</v>
      </c>
      <c r="D400" s="111" t="s">
        <v>15</v>
      </c>
      <c r="E400" s="61">
        <v>0.02565</v>
      </c>
      <c r="F400" s="61" t="s">
        <v>54</v>
      </c>
      <c r="G400" s="112">
        <f>IF(E400*1000000&gt;20000,20000,E400*1000000)</f>
        <v>20000</v>
      </c>
      <c r="H400" s="61">
        <v>0</v>
      </c>
      <c r="I400" s="61" t="s">
        <v>1143</v>
      </c>
      <c r="J400" s="113">
        <f t="shared" si="41"/>
        <v>0</v>
      </c>
      <c r="K400" s="112">
        <f t="shared" si="42"/>
        <v>20000</v>
      </c>
    </row>
    <row r="401" s="101" customFormat="1" ht="37.2" spans="1:11">
      <c r="A401" s="108">
        <v>398</v>
      </c>
      <c r="B401" s="115" t="s">
        <v>1880</v>
      </c>
      <c r="C401" s="117" t="s">
        <v>1881</v>
      </c>
      <c r="D401" s="111" t="s">
        <v>15</v>
      </c>
      <c r="E401" s="61">
        <v>0.0084</v>
      </c>
      <c r="F401" s="61" t="s">
        <v>54</v>
      </c>
      <c r="G401" s="112">
        <f t="shared" ref="G401:G412" si="43">E401*1000000</f>
        <v>8400</v>
      </c>
      <c r="H401" s="61">
        <v>1005</v>
      </c>
      <c r="I401" s="61" t="s">
        <v>1143</v>
      </c>
      <c r="J401" s="112">
        <f t="shared" si="41"/>
        <v>150.75</v>
      </c>
      <c r="K401" s="112">
        <f t="shared" si="42"/>
        <v>8550.75</v>
      </c>
    </row>
    <row r="402" s="101" customFormat="1" ht="37.2" spans="1:11">
      <c r="A402" s="108">
        <v>399</v>
      </c>
      <c r="B402" s="111" t="s">
        <v>1882</v>
      </c>
      <c r="C402" s="119" t="s">
        <v>1883</v>
      </c>
      <c r="D402" s="111" t="s">
        <v>15</v>
      </c>
      <c r="E402" s="61">
        <v>0.0144</v>
      </c>
      <c r="F402" s="61" t="s">
        <v>54</v>
      </c>
      <c r="G402" s="112">
        <f t="shared" si="43"/>
        <v>14400</v>
      </c>
      <c r="H402" s="61">
        <v>1309</v>
      </c>
      <c r="I402" s="61" t="s">
        <v>1143</v>
      </c>
      <c r="J402" s="112">
        <f t="shared" si="41"/>
        <v>196.35</v>
      </c>
      <c r="K402" s="112">
        <f t="shared" si="42"/>
        <v>14596.35</v>
      </c>
    </row>
    <row r="403" s="101" customFormat="1" ht="37.2" spans="1:11">
      <c r="A403" s="108">
        <v>400</v>
      </c>
      <c r="B403" s="115" t="s">
        <v>1884</v>
      </c>
      <c r="C403" s="117" t="s">
        <v>1885</v>
      </c>
      <c r="D403" s="111" t="s">
        <v>15</v>
      </c>
      <c r="E403" s="61">
        <v>0</v>
      </c>
      <c r="F403" s="61" t="s">
        <v>54</v>
      </c>
      <c r="G403" s="113">
        <f t="shared" si="43"/>
        <v>0</v>
      </c>
      <c r="H403" s="61">
        <v>4926</v>
      </c>
      <c r="I403" s="61" t="s">
        <v>1143</v>
      </c>
      <c r="J403" s="112">
        <f t="shared" si="41"/>
        <v>738.9</v>
      </c>
      <c r="K403" s="112">
        <f t="shared" si="42"/>
        <v>738.9</v>
      </c>
    </row>
    <row r="404" s="101" customFormat="1" ht="37.2" spans="1:11">
      <c r="A404" s="108">
        <v>401</v>
      </c>
      <c r="B404" s="116" t="s">
        <v>1886</v>
      </c>
      <c r="C404" s="117" t="s">
        <v>1885</v>
      </c>
      <c r="D404" s="111" t="s">
        <v>15</v>
      </c>
      <c r="E404" s="61">
        <v>0.01218</v>
      </c>
      <c r="F404" s="61" t="s">
        <v>54</v>
      </c>
      <c r="G404" s="112">
        <f t="shared" si="43"/>
        <v>12180</v>
      </c>
      <c r="H404" s="61">
        <v>0</v>
      </c>
      <c r="I404" s="61" t="s">
        <v>1143</v>
      </c>
      <c r="J404" s="113">
        <f t="shared" si="41"/>
        <v>0</v>
      </c>
      <c r="K404" s="112">
        <f t="shared" si="42"/>
        <v>12180</v>
      </c>
    </row>
    <row r="405" s="101" customFormat="1" ht="37.2" spans="1:11">
      <c r="A405" s="108">
        <v>402</v>
      </c>
      <c r="B405" s="115" t="s">
        <v>1887</v>
      </c>
      <c r="C405" s="117" t="s">
        <v>1888</v>
      </c>
      <c r="D405" s="111" t="s">
        <v>15</v>
      </c>
      <c r="E405" s="61">
        <v>0</v>
      </c>
      <c r="F405" s="61" t="s">
        <v>54</v>
      </c>
      <c r="G405" s="113">
        <f t="shared" si="43"/>
        <v>0</v>
      </c>
      <c r="H405" s="61">
        <v>3974</v>
      </c>
      <c r="I405" s="61" t="s">
        <v>1143</v>
      </c>
      <c r="J405" s="112">
        <f t="shared" si="41"/>
        <v>596.1</v>
      </c>
      <c r="K405" s="112">
        <f t="shared" si="42"/>
        <v>596.1</v>
      </c>
    </row>
    <row r="406" s="101" customFormat="1" ht="37.2" spans="1:11">
      <c r="A406" s="108">
        <v>403</v>
      </c>
      <c r="B406" s="116" t="s">
        <v>1889</v>
      </c>
      <c r="C406" s="117" t="s">
        <v>1888</v>
      </c>
      <c r="D406" s="111" t="s">
        <v>15</v>
      </c>
      <c r="E406" s="61">
        <v>0.00928</v>
      </c>
      <c r="F406" s="61" t="s">
        <v>54</v>
      </c>
      <c r="G406" s="112">
        <f t="shared" si="43"/>
        <v>9280</v>
      </c>
      <c r="H406" s="61">
        <v>0</v>
      </c>
      <c r="I406" s="61" t="s">
        <v>1143</v>
      </c>
      <c r="J406" s="113">
        <f t="shared" si="41"/>
        <v>0</v>
      </c>
      <c r="K406" s="112">
        <f t="shared" si="42"/>
        <v>9280</v>
      </c>
    </row>
    <row r="407" s="101" customFormat="1" ht="37.2" spans="1:11">
      <c r="A407" s="108">
        <v>404</v>
      </c>
      <c r="B407" s="115" t="s">
        <v>1890</v>
      </c>
      <c r="C407" s="117" t="s">
        <v>1891</v>
      </c>
      <c r="D407" s="111" t="s">
        <v>15</v>
      </c>
      <c r="E407" s="61">
        <v>0</v>
      </c>
      <c r="F407" s="61" t="s">
        <v>54</v>
      </c>
      <c r="G407" s="113">
        <f t="shared" si="43"/>
        <v>0</v>
      </c>
      <c r="H407" s="61">
        <v>4414</v>
      </c>
      <c r="I407" s="61" t="s">
        <v>1143</v>
      </c>
      <c r="J407" s="112">
        <f t="shared" si="41"/>
        <v>662.1</v>
      </c>
      <c r="K407" s="112">
        <f t="shared" si="42"/>
        <v>662.1</v>
      </c>
    </row>
    <row r="408" s="101" customFormat="1" ht="37.2" spans="1:11">
      <c r="A408" s="108">
        <v>405</v>
      </c>
      <c r="B408" s="116" t="s">
        <v>1892</v>
      </c>
      <c r="C408" s="117" t="s">
        <v>1891</v>
      </c>
      <c r="D408" s="111" t="s">
        <v>15</v>
      </c>
      <c r="E408" s="61">
        <v>0.01232</v>
      </c>
      <c r="F408" s="61" t="s">
        <v>54</v>
      </c>
      <c r="G408" s="112">
        <f t="shared" si="43"/>
        <v>12320</v>
      </c>
      <c r="H408" s="61">
        <v>0</v>
      </c>
      <c r="I408" s="61" t="s">
        <v>1143</v>
      </c>
      <c r="J408" s="113">
        <f t="shared" si="41"/>
        <v>0</v>
      </c>
      <c r="K408" s="112">
        <f t="shared" si="42"/>
        <v>12320</v>
      </c>
    </row>
    <row r="409" s="101" customFormat="1" ht="37.2" spans="1:11">
      <c r="A409" s="108">
        <v>406</v>
      </c>
      <c r="B409" s="115" t="s">
        <v>1893</v>
      </c>
      <c r="C409" s="117" t="s">
        <v>1894</v>
      </c>
      <c r="D409" s="111" t="s">
        <v>15</v>
      </c>
      <c r="E409" s="61">
        <v>0</v>
      </c>
      <c r="F409" s="61" t="s">
        <v>54</v>
      </c>
      <c r="G409" s="113">
        <f t="shared" si="43"/>
        <v>0</v>
      </c>
      <c r="H409" s="61">
        <v>6235</v>
      </c>
      <c r="I409" s="61" t="s">
        <v>1143</v>
      </c>
      <c r="J409" s="112">
        <f t="shared" si="41"/>
        <v>935.25</v>
      </c>
      <c r="K409" s="112">
        <f t="shared" si="42"/>
        <v>935.25</v>
      </c>
    </row>
    <row r="410" s="101" customFormat="1" ht="37.2" spans="1:11">
      <c r="A410" s="108">
        <v>407</v>
      </c>
      <c r="B410" s="116" t="s">
        <v>1895</v>
      </c>
      <c r="C410" s="117" t="s">
        <v>1894</v>
      </c>
      <c r="D410" s="111" t="s">
        <v>15</v>
      </c>
      <c r="E410" s="61">
        <v>0.01736</v>
      </c>
      <c r="F410" s="61" t="s">
        <v>54</v>
      </c>
      <c r="G410" s="112">
        <f t="shared" si="43"/>
        <v>17360</v>
      </c>
      <c r="H410" s="61">
        <v>0</v>
      </c>
      <c r="I410" s="61" t="s">
        <v>1143</v>
      </c>
      <c r="J410" s="113">
        <f t="shared" si="41"/>
        <v>0</v>
      </c>
      <c r="K410" s="112">
        <f t="shared" si="42"/>
        <v>17360</v>
      </c>
    </row>
    <row r="411" s="101" customFormat="1" ht="25.2" spans="1:11">
      <c r="A411" s="108">
        <v>408</v>
      </c>
      <c r="B411" s="76" t="s">
        <v>1896</v>
      </c>
      <c r="C411" s="118" t="s">
        <v>1897</v>
      </c>
      <c r="D411" s="111" t="s">
        <v>15</v>
      </c>
      <c r="E411" s="61">
        <v>0.00504</v>
      </c>
      <c r="F411" s="61" t="s">
        <v>54</v>
      </c>
      <c r="G411" s="112">
        <f t="shared" si="43"/>
        <v>5040</v>
      </c>
      <c r="H411" s="61">
        <v>1799</v>
      </c>
      <c r="I411" s="61" t="s">
        <v>1143</v>
      </c>
      <c r="J411" s="112">
        <f t="shared" si="41"/>
        <v>269.85</v>
      </c>
      <c r="K411" s="112">
        <f t="shared" si="42"/>
        <v>5309.85</v>
      </c>
    </row>
    <row r="412" s="101" customFormat="1" ht="38.4" spans="1:11">
      <c r="A412" s="108">
        <v>409</v>
      </c>
      <c r="B412" s="115" t="s">
        <v>1898</v>
      </c>
      <c r="C412" s="110" t="s">
        <v>1899</v>
      </c>
      <c r="D412" s="111" t="s">
        <v>15</v>
      </c>
      <c r="E412" s="61">
        <v>0.01008</v>
      </c>
      <c r="F412" s="61" t="s">
        <v>54</v>
      </c>
      <c r="G412" s="112">
        <f t="shared" si="43"/>
        <v>10080</v>
      </c>
      <c r="H412" s="61">
        <v>826</v>
      </c>
      <c r="I412" s="61" t="s">
        <v>1143</v>
      </c>
      <c r="J412" s="112">
        <f t="shared" si="41"/>
        <v>123.9</v>
      </c>
      <c r="K412" s="112">
        <f t="shared" si="42"/>
        <v>10203.9</v>
      </c>
    </row>
    <row r="413" s="101" customFormat="1" ht="37.2" spans="1:11">
      <c r="A413" s="108">
        <v>410</v>
      </c>
      <c r="B413" s="76" t="s">
        <v>1900</v>
      </c>
      <c r="C413" s="119" t="s">
        <v>1901</v>
      </c>
      <c r="D413" s="111" t="s">
        <v>15</v>
      </c>
      <c r="E413" s="61">
        <v>0.020235</v>
      </c>
      <c r="F413" s="61" t="s">
        <v>54</v>
      </c>
      <c r="G413" s="112">
        <f>IF(E413*1000000&gt;20000,20000,E413*1000000)</f>
        <v>20000</v>
      </c>
      <c r="H413" s="61">
        <v>0</v>
      </c>
      <c r="I413" s="61" t="s">
        <v>1143</v>
      </c>
      <c r="J413" s="113">
        <f t="shared" si="41"/>
        <v>0</v>
      </c>
      <c r="K413" s="112">
        <f t="shared" si="42"/>
        <v>20000</v>
      </c>
    </row>
    <row r="414" s="101" customFormat="1" ht="37.2" spans="1:11">
      <c r="A414" s="108">
        <v>411</v>
      </c>
      <c r="B414" s="115" t="s">
        <v>1902</v>
      </c>
      <c r="C414" s="117" t="s">
        <v>1903</v>
      </c>
      <c r="D414" s="111" t="s">
        <v>15</v>
      </c>
      <c r="E414" s="61">
        <v>0.00952</v>
      </c>
      <c r="F414" s="61" t="s">
        <v>54</v>
      </c>
      <c r="G414" s="112">
        <f t="shared" ref="G414:G429" si="44">E414*1000000</f>
        <v>9520</v>
      </c>
      <c r="H414" s="61">
        <v>4447</v>
      </c>
      <c r="I414" s="61" t="s">
        <v>1143</v>
      </c>
      <c r="J414" s="112">
        <f t="shared" si="41"/>
        <v>667.05</v>
      </c>
      <c r="K414" s="112">
        <f t="shared" si="42"/>
        <v>10187.05</v>
      </c>
    </row>
    <row r="415" s="101" customFormat="1" ht="37.2" spans="1:11">
      <c r="A415" s="108">
        <v>412</v>
      </c>
      <c r="B415" s="115" t="s">
        <v>1902</v>
      </c>
      <c r="C415" s="117" t="s">
        <v>1904</v>
      </c>
      <c r="D415" s="111" t="s">
        <v>15</v>
      </c>
      <c r="E415" s="61">
        <v>0.0112</v>
      </c>
      <c r="F415" s="61" t="s">
        <v>54</v>
      </c>
      <c r="G415" s="112">
        <f t="shared" si="44"/>
        <v>11200</v>
      </c>
      <c r="H415" s="61">
        <v>5033</v>
      </c>
      <c r="I415" s="61" t="s">
        <v>1143</v>
      </c>
      <c r="J415" s="112">
        <f t="shared" si="41"/>
        <v>754.95</v>
      </c>
      <c r="K415" s="112">
        <f t="shared" si="42"/>
        <v>11954.95</v>
      </c>
    </row>
    <row r="416" s="101" customFormat="1" ht="37.2" spans="1:11">
      <c r="A416" s="108">
        <v>413</v>
      </c>
      <c r="B416" s="76" t="s">
        <v>1905</v>
      </c>
      <c r="C416" s="119" t="s">
        <v>1906</v>
      </c>
      <c r="D416" s="111" t="s">
        <v>15</v>
      </c>
      <c r="E416" s="61">
        <v>0.0112</v>
      </c>
      <c r="F416" s="61" t="s">
        <v>54</v>
      </c>
      <c r="G416" s="112">
        <f t="shared" si="44"/>
        <v>11200</v>
      </c>
      <c r="H416" s="61">
        <v>0</v>
      </c>
      <c r="I416" s="61" t="s">
        <v>1143</v>
      </c>
      <c r="J416" s="113">
        <f t="shared" si="41"/>
        <v>0</v>
      </c>
      <c r="K416" s="112">
        <f t="shared" si="42"/>
        <v>11200</v>
      </c>
    </row>
    <row r="417" s="101" customFormat="1" ht="25.2" spans="1:11">
      <c r="A417" s="108">
        <v>414</v>
      </c>
      <c r="B417" s="76" t="s">
        <v>1907</v>
      </c>
      <c r="C417" s="119" t="s">
        <v>1908</v>
      </c>
      <c r="D417" s="111" t="s">
        <v>15</v>
      </c>
      <c r="E417" s="61">
        <v>0.0112</v>
      </c>
      <c r="F417" s="61" t="s">
        <v>54</v>
      </c>
      <c r="G417" s="112">
        <f t="shared" si="44"/>
        <v>11200</v>
      </c>
      <c r="H417" s="61">
        <v>0</v>
      </c>
      <c r="I417" s="61" t="s">
        <v>1143</v>
      </c>
      <c r="J417" s="113">
        <f t="shared" si="41"/>
        <v>0</v>
      </c>
      <c r="K417" s="112">
        <f t="shared" si="42"/>
        <v>11200</v>
      </c>
    </row>
    <row r="418" s="101" customFormat="1" ht="37.2" spans="1:11">
      <c r="A418" s="108">
        <v>415</v>
      </c>
      <c r="B418" s="111" t="s">
        <v>1909</v>
      </c>
      <c r="C418" s="119" t="s">
        <v>1910</v>
      </c>
      <c r="D418" s="111" t="s">
        <v>15</v>
      </c>
      <c r="E418" s="61">
        <v>0.01998</v>
      </c>
      <c r="F418" s="61" t="s">
        <v>54</v>
      </c>
      <c r="G418" s="112">
        <f t="shared" si="44"/>
        <v>19980</v>
      </c>
      <c r="H418" s="61">
        <v>0</v>
      </c>
      <c r="I418" s="61" t="s">
        <v>1143</v>
      </c>
      <c r="J418" s="113">
        <f t="shared" si="41"/>
        <v>0</v>
      </c>
      <c r="K418" s="112">
        <f t="shared" si="42"/>
        <v>19980</v>
      </c>
    </row>
    <row r="419" s="101" customFormat="1" ht="37.2" spans="1:11">
      <c r="A419" s="108">
        <v>416</v>
      </c>
      <c r="B419" s="111" t="s">
        <v>1911</v>
      </c>
      <c r="C419" s="119" t="s">
        <v>1910</v>
      </c>
      <c r="D419" s="111" t="s">
        <v>15</v>
      </c>
      <c r="E419" s="61">
        <v>0</v>
      </c>
      <c r="F419" s="61" t="s">
        <v>54</v>
      </c>
      <c r="G419" s="113">
        <f t="shared" si="44"/>
        <v>0</v>
      </c>
      <c r="H419" s="61">
        <v>2451</v>
      </c>
      <c r="I419" s="61" t="s">
        <v>1143</v>
      </c>
      <c r="J419" s="112">
        <f t="shared" si="41"/>
        <v>367.65</v>
      </c>
      <c r="K419" s="112">
        <f t="shared" si="42"/>
        <v>367.65</v>
      </c>
    </row>
    <row r="420" s="101" customFormat="1" ht="37.2" spans="1:11">
      <c r="A420" s="108">
        <v>417</v>
      </c>
      <c r="B420" s="76" t="s">
        <v>1912</v>
      </c>
      <c r="C420" s="119" t="s">
        <v>1913</v>
      </c>
      <c r="D420" s="111" t="s">
        <v>15</v>
      </c>
      <c r="E420" s="61">
        <v>0.01134</v>
      </c>
      <c r="F420" s="61" t="s">
        <v>54</v>
      </c>
      <c r="G420" s="112">
        <f t="shared" si="44"/>
        <v>11340</v>
      </c>
      <c r="H420" s="61">
        <v>1230</v>
      </c>
      <c r="I420" s="61" t="s">
        <v>1143</v>
      </c>
      <c r="J420" s="112">
        <f t="shared" si="41"/>
        <v>184.5</v>
      </c>
      <c r="K420" s="112">
        <f t="shared" si="42"/>
        <v>11524.5</v>
      </c>
    </row>
    <row r="421" s="101" customFormat="1" ht="37.2" spans="1:11">
      <c r="A421" s="108">
        <v>418</v>
      </c>
      <c r="B421" s="115" t="s">
        <v>1914</v>
      </c>
      <c r="C421" s="110" t="s">
        <v>1915</v>
      </c>
      <c r="D421" s="111" t="s">
        <v>15</v>
      </c>
      <c r="E421" s="61">
        <v>0.0154</v>
      </c>
      <c r="F421" s="61" t="s">
        <v>54</v>
      </c>
      <c r="G421" s="112">
        <f t="shared" si="44"/>
        <v>15400</v>
      </c>
      <c r="H421" s="61">
        <v>6582</v>
      </c>
      <c r="I421" s="61" t="s">
        <v>1143</v>
      </c>
      <c r="J421" s="112">
        <f t="shared" si="41"/>
        <v>987.3</v>
      </c>
      <c r="K421" s="112">
        <f t="shared" si="42"/>
        <v>16387.3</v>
      </c>
    </row>
    <row r="422" s="101" customFormat="1" ht="37.2" spans="1:11">
      <c r="A422" s="108">
        <v>419</v>
      </c>
      <c r="B422" s="115" t="s">
        <v>1916</v>
      </c>
      <c r="C422" s="117" t="s">
        <v>1917</v>
      </c>
      <c r="D422" s="111" t="s">
        <v>15</v>
      </c>
      <c r="E422" s="61">
        <v>0.00616</v>
      </c>
      <c r="F422" s="61" t="s">
        <v>54</v>
      </c>
      <c r="G422" s="112">
        <f t="shared" si="44"/>
        <v>6160</v>
      </c>
      <c r="H422" s="61">
        <v>3724</v>
      </c>
      <c r="I422" s="61" t="s">
        <v>1143</v>
      </c>
      <c r="J422" s="112">
        <f t="shared" si="41"/>
        <v>558.6</v>
      </c>
      <c r="K422" s="112">
        <f t="shared" si="42"/>
        <v>6718.6</v>
      </c>
    </row>
    <row r="423" s="101" customFormat="1" ht="38.4" spans="1:11">
      <c r="A423" s="108">
        <v>420</v>
      </c>
      <c r="B423" s="76" t="s">
        <v>1918</v>
      </c>
      <c r="C423" s="119" t="s">
        <v>1919</v>
      </c>
      <c r="D423" s="111" t="s">
        <v>15</v>
      </c>
      <c r="E423" s="61">
        <v>0.0189</v>
      </c>
      <c r="F423" s="61" t="s">
        <v>54</v>
      </c>
      <c r="G423" s="112">
        <f t="shared" si="44"/>
        <v>18900</v>
      </c>
      <c r="H423" s="61">
        <v>0</v>
      </c>
      <c r="I423" s="61" t="s">
        <v>1143</v>
      </c>
      <c r="J423" s="113">
        <f t="shared" si="41"/>
        <v>0</v>
      </c>
      <c r="K423" s="112">
        <f t="shared" si="42"/>
        <v>18900</v>
      </c>
    </row>
    <row r="424" s="101" customFormat="1" ht="37.2" spans="1:11">
      <c r="A424" s="108">
        <v>421</v>
      </c>
      <c r="B424" s="111" t="s">
        <v>1920</v>
      </c>
      <c r="C424" s="119" t="s">
        <v>1921</v>
      </c>
      <c r="D424" s="111" t="s">
        <v>15</v>
      </c>
      <c r="E424" s="61">
        <v>0.00522</v>
      </c>
      <c r="F424" s="61" t="s">
        <v>54</v>
      </c>
      <c r="G424" s="112">
        <f t="shared" si="44"/>
        <v>5220</v>
      </c>
      <c r="H424" s="61">
        <v>665</v>
      </c>
      <c r="I424" s="61" t="s">
        <v>1143</v>
      </c>
      <c r="J424" s="112">
        <f t="shared" si="41"/>
        <v>99.75</v>
      </c>
      <c r="K424" s="112">
        <f t="shared" si="42"/>
        <v>5319.75</v>
      </c>
    </row>
    <row r="425" s="101" customFormat="1" ht="37.2" spans="1:11">
      <c r="A425" s="108">
        <v>422</v>
      </c>
      <c r="B425" s="115" t="s">
        <v>1922</v>
      </c>
      <c r="C425" s="110" t="s">
        <v>1923</v>
      </c>
      <c r="D425" s="111" t="s">
        <v>15</v>
      </c>
      <c r="E425" s="61">
        <v>0</v>
      </c>
      <c r="F425" s="61" t="s">
        <v>54</v>
      </c>
      <c r="G425" s="113">
        <f t="shared" si="44"/>
        <v>0</v>
      </c>
      <c r="H425" s="61">
        <v>3445</v>
      </c>
      <c r="I425" s="61" t="s">
        <v>1143</v>
      </c>
      <c r="J425" s="112">
        <f t="shared" si="41"/>
        <v>516.75</v>
      </c>
      <c r="K425" s="112">
        <f t="shared" si="42"/>
        <v>516.75</v>
      </c>
    </row>
    <row r="426" s="101" customFormat="1" ht="37.2" spans="1:11">
      <c r="A426" s="108">
        <v>423</v>
      </c>
      <c r="B426" s="116" t="s">
        <v>1924</v>
      </c>
      <c r="C426" s="110" t="s">
        <v>1923</v>
      </c>
      <c r="D426" s="111" t="s">
        <v>15</v>
      </c>
      <c r="E426" s="61">
        <v>0.00812</v>
      </c>
      <c r="F426" s="61" t="s">
        <v>54</v>
      </c>
      <c r="G426" s="112">
        <f t="shared" si="44"/>
        <v>8120</v>
      </c>
      <c r="H426" s="61">
        <v>0</v>
      </c>
      <c r="I426" s="61" t="s">
        <v>1143</v>
      </c>
      <c r="J426" s="113">
        <f t="shared" si="41"/>
        <v>0</v>
      </c>
      <c r="K426" s="112">
        <f t="shared" si="42"/>
        <v>8120</v>
      </c>
    </row>
    <row r="427" s="101" customFormat="1" ht="37.2" spans="1:11">
      <c r="A427" s="108">
        <v>424</v>
      </c>
      <c r="B427" s="76" t="s">
        <v>1925</v>
      </c>
      <c r="C427" s="118" t="s">
        <v>1926</v>
      </c>
      <c r="D427" s="111" t="s">
        <v>15</v>
      </c>
      <c r="E427" s="61">
        <v>0.01134</v>
      </c>
      <c r="F427" s="61" t="s">
        <v>54</v>
      </c>
      <c r="G427" s="112">
        <f t="shared" si="44"/>
        <v>11340</v>
      </c>
      <c r="H427" s="61">
        <v>0</v>
      </c>
      <c r="I427" s="61" t="s">
        <v>1143</v>
      </c>
      <c r="J427" s="113">
        <f t="shared" si="41"/>
        <v>0</v>
      </c>
      <c r="K427" s="112">
        <f t="shared" si="42"/>
        <v>11340</v>
      </c>
    </row>
    <row r="428" s="101" customFormat="1" ht="37.2" spans="1:11">
      <c r="A428" s="108">
        <v>425</v>
      </c>
      <c r="B428" s="76" t="s">
        <v>1927</v>
      </c>
      <c r="C428" s="119" t="s">
        <v>1928</v>
      </c>
      <c r="D428" s="111" t="s">
        <v>15</v>
      </c>
      <c r="E428" s="61">
        <v>0.0106</v>
      </c>
      <c r="F428" s="61" t="s">
        <v>54</v>
      </c>
      <c r="G428" s="112">
        <f t="shared" si="44"/>
        <v>10600</v>
      </c>
      <c r="H428" s="61">
        <v>1681</v>
      </c>
      <c r="I428" s="61" t="s">
        <v>1143</v>
      </c>
      <c r="J428" s="112">
        <f t="shared" si="41"/>
        <v>252.15</v>
      </c>
      <c r="K428" s="112">
        <f t="shared" si="42"/>
        <v>10852.15</v>
      </c>
    </row>
    <row r="429" s="101" customFormat="1" ht="37.2" spans="1:11">
      <c r="A429" s="108">
        <v>426</v>
      </c>
      <c r="B429" s="76" t="s">
        <v>1929</v>
      </c>
      <c r="C429" s="119" t="s">
        <v>1930</v>
      </c>
      <c r="D429" s="111" t="s">
        <v>15</v>
      </c>
      <c r="E429" s="61">
        <v>0.0081</v>
      </c>
      <c r="F429" s="61" t="s">
        <v>54</v>
      </c>
      <c r="G429" s="112">
        <f t="shared" si="44"/>
        <v>8100</v>
      </c>
      <c r="H429" s="61">
        <v>0</v>
      </c>
      <c r="I429" s="61" t="s">
        <v>1143</v>
      </c>
      <c r="J429" s="113">
        <f t="shared" si="41"/>
        <v>0</v>
      </c>
      <c r="K429" s="112">
        <f t="shared" si="42"/>
        <v>8100</v>
      </c>
    </row>
    <row r="430" s="101" customFormat="1" ht="37.2" spans="1:11">
      <c r="A430" s="108">
        <v>427</v>
      </c>
      <c r="B430" s="115" t="s">
        <v>1931</v>
      </c>
      <c r="C430" s="117" t="s">
        <v>1932</v>
      </c>
      <c r="D430" s="111" t="s">
        <v>15</v>
      </c>
      <c r="E430" s="61">
        <v>0.02226</v>
      </c>
      <c r="F430" s="61" t="s">
        <v>54</v>
      </c>
      <c r="G430" s="112">
        <f>IF(E430*1000000&gt;20000,20000,E430*1000000)</f>
        <v>20000</v>
      </c>
      <c r="H430" s="61">
        <v>12882</v>
      </c>
      <c r="I430" s="61" t="s">
        <v>1143</v>
      </c>
      <c r="J430" s="112">
        <f t="shared" si="41"/>
        <v>1932.3</v>
      </c>
      <c r="K430" s="112">
        <f t="shared" si="42"/>
        <v>21932.3</v>
      </c>
    </row>
    <row r="431" s="101" customFormat="1" ht="37.2" spans="1:11">
      <c r="A431" s="108">
        <v>428</v>
      </c>
      <c r="B431" s="115" t="s">
        <v>1933</v>
      </c>
      <c r="C431" s="117" t="s">
        <v>1934</v>
      </c>
      <c r="D431" s="111" t="s">
        <v>15</v>
      </c>
      <c r="E431" s="61">
        <v>0.0098</v>
      </c>
      <c r="F431" s="61" t="s">
        <v>54</v>
      </c>
      <c r="G431" s="112">
        <f t="shared" ref="G431:G443" si="45">E431*1000000</f>
        <v>9800</v>
      </c>
      <c r="H431" s="61">
        <v>3890</v>
      </c>
      <c r="I431" s="61" t="s">
        <v>1143</v>
      </c>
      <c r="J431" s="112">
        <f t="shared" si="41"/>
        <v>583.5</v>
      </c>
      <c r="K431" s="112">
        <f t="shared" si="42"/>
        <v>10383.5</v>
      </c>
    </row>
    <row r="432" s="101" customFormat="1" ht="37.2" spans="1:11">
      <c r="A432" s="108">
        <v>429</v>
      </c>
      <c r="B432" s="123" t="s">
        <v>1935</v>
      </c>
      <c r="C432" s="124" t="s">
        <v>1936</v>
      </c>
      <c r="D432" s="111" t="s">
        <v>15</v>
      </c>
      <c r="E432" s="61">
        <v>0.01736</v>
      </c>
      <c r="F432" s="61" t="s">
        <v>54</v>
      </c>
      <c r="G432" s="112">
        <f t="shared" si="45"/>
        <v>17360</v>
      </c>
      <c r="H432" s="61">
        <v>13127</v>
      </c>
      <c r="I432" s="61" t="s">
        <v>1143</v>
      </c>
      <c r="J432" s="112">
        <f t="shared" si="41"/>
        <v>1969.05</v>
      </c>
      <c r="K432" s="112">
        <f t="shared" si="42"/>
        <v>19329.05</v>
      </c>
    </row>
    <row r="433" s="101" customFormat="1" ht="37.2" spans="1:11">
      <c r="A433" s="108">
        <v>430</v>
      </c>
      <c r="B433" s="76" t="s">
        <v>1937</v>
      </c>
      <c r="C433" s="118" t="s">
        <v>1938</v>
      </c>
      <c r="D433" s="111" t="s">
        <v>15</v>
      </c>
      <c r="E433" s="61">
        <v>0.00812</v>
      </c>
      <c r="F433" s="61" t="s">
        <v>54</v>
      </c>
      <c r="G433" s="112">
        <f t="shared" si="45"/>
        <v>8120</v>
      </c>
      <c r="H433" s="61">
        <v>3250</v>
      </c>
      <c r="I433" s="61" t="s">
        <v>1143</v>
      </c>
      <c r="J433" s="112">
        <f t="shared" si="41"/>
        <v>487.5</v>
      </c>
      <c r="K433" s="112">
        <f t="shared" si="42"/>
        <v>8607.5</v>
      </c>
    </row>
    <row r="434" s="101" customFormat="1" ht="37.2" spans="1:11">
      <c r="A434" s="108">
        <v>431</v>
      </c>
      <c r="B434" s="115" t="s">
        <v>1939</v>
      </c>
      <c r="C434" s="117" t="s">
        <v>1940</v>
      </c>
      <c r="D434" s="111" t="s">
        <v>15</v>
      </c>
      <c r="E434" s="61">
        <v>0.0116</v>
      </c>
      <c r="F434" s="61" t="s">
        <v>54</v>
      </c>
      <c r="G434" s="112">
        <f t="shared" si="45"/>
        <v>11600</v>
      </c>
      <c r="H434" s="61">
        <v>6916</v>
      </c>
      <c r="I434" s="61" t="s">
        <v>1143</v>
      </c>
      <c r="J434" s="112">
        <f t="shared" si="41"/>
        <v>1037.4</v>
      </c>
      <c r="K434" s="112">
        <f t="shared" si="42"/>
        <v>12637.4</v>
      </c>
    </row>
    <row r="435" s="101" customFormat="1" ht="37.2" spans="1:11">
      <c r="A435" s="108">
        <v>432</v>
      </c>
      <c r="B435" s="115" t="s">
        <v>1941</v>
      </c>
      <c r="C435" s="117" t="s">
        <v>1942</v>
      </c>
      <c r="D435" s="111" t="s">
        <v>15</v>
      </c>
      <c r="E435" s="61">
        <v>0.01682</v>
      </c>
      <c r="F435" s="61" t="s">
        <v>54</v>
      </c>
      <c r="G435" s="112">
        <f t="shared" si="45"/>
        <v>16820</v>
      </c>
      <c r="H435" s="61">
        <v>1129</v>
      </c>
      <c r="I435" s="61" t="s">
        <v>1143</v>
      </c>
      <c r="J435" s="112">
        <f t="shared" si="41"/>
        <v>169.35</v>
      </c>
      <c r="K435" s="112">
        <f t="shared" si="42"/>
        <v>16989.35</v>
      </c>
    </row>
    <row r="436" s="101" customFormat="1" ht="25.2" spans="1:11">
      <c r="A436" s="108">
        <v>433</v>
      </c>
      <c r="B436" s="76" t="s">
        <v>1943</v>
      </c>
      <c r="C436" s="119" t="s">
        <v>1944</v>
      </c>
      <c r="D436" s="111" t="s">
        <v>15</v>
      </c>
      <c r="E436" s="61">
        <v>0.01044</v>
      </c>
      <c r="F436" s="61" t="s">
        <v>54</v>
      </c>
      <c r="G436" s="112">
        <f t="shared" si="45"/>
        <v>10440</v>
      </c>
      <c r="H436" s="61">
        <v>0</v>
      </c>
      <c r="I436" s="61" t="s">
        <v>1143</v>
      </c>
      <c r="J436" s="113">
        <f t="shared" si="41"/>
        <v>0</v>
      </c>
      <c r="K436" s="112">
        <f t="shared" si="42"/>
        <v>10440</v>
      </c>
    </row>
    <row r="437" s="101" customFormat="1" ht="25.2" spans="1:11">
      <c r="A437" s="108">
        <v>434</v>
      </c>
      <c r="B437" s="76" t="s">
        <v>1945</v>
      </c>
      <c r="C437" s="119" t="s">
        <v>1944</v>
      </c>
      <c r="D437" s="111" t="s">
        <v>15</v>
      </c>
      <c r="E437" s="61">
        <v>0</v>
      </c>
      <c r="F437" s="61" t="s">
        <v>54</v>
      </c>
      <c r="G437" s="113">
        <f t="shared" si="45"/>
        <v>0</v>
      </c>
      <c r="H437" s="61">
        <v>1696</v>
      </c>
      <c r="I437" s="61" t="s">
        <v>1143</v>
      </c>
      <c r="J437" s="112">
        <f t="shared" si="41"/>
        <v>254.4</v>
      </c>
      <c r="K437" s="112">
        <f t="shared" si="42"/>
        <v>254.4</v>
      </c>
    </row>
    <row r="438" s="101" customFormat="1" ht="37.2" spans="1:11">
      <c r="A438" s="108">
        <v>435</v>
      </c>
      <c r="B438" s="76" t="s">
        <v>1946</v>
      </c>
      <c r="C438" s="119" t="s">
        <v>1947</v>
      </c>
      <c r="D438" s="111" t="s">
        <v>15</v>
      </c>
      <c r="E438" s="61">
        <v>0</v>
      </c>
      <c r="F438" s="61" t="s">
        <v>54</v>
      </c>
      <c r="G438" s="113">
        <f t="shared" si="45"/>
        <v>0</v>
      </c>
      <c r="H438" s="61">
        <v>810</v>
      </c>
      <c r="I438" s="61" t="s">
        <v>1143</v>
      </c>
      <c r="J438" s="112">
        <f t="shared" si="41"/>
        <v>121.5</v>
      </c>
      <c r="K438" s="112">
        <f t="shared" si="42"/>
        <v>121.5</v>
      </c>
    </row>
    <row r="439" s="101" customFormat="1" ht="37.2" spans="1:11">
      <c r="A439" s="108">
        <v>436</v>
      </c>
      <c r="B439" s="76" t="s">
        <v>1948</v>
      </c>
      <c r="C439" s="119" t="s">
        <v>1947</v>
      </c>
      <c r="D439" s="111" t="s">
        <v>15</v>
      </c>
      <c r="E439" s="61">
        <v>0.00783</v>
      </c>
      <c r="F439" s="61" t="s">
        <v>54</v>
      </c>
      <c r="G439" s="112">
        <f t="shared" si="45"/>
        <v>7830</v>
      </c>
      <c r="H439" s="61">
        <v>0</v>
      </c>
      <c r="I439" s="61" t="s">
        <v>1143</v>
      </c>
      <c r="J439" s="113">
        <f t="shared" si="41"/>
        <v>0</v>
      </c>
      <c r="K439" s="112">
        <f t="shared" si="42"/>
        <v>7830</v>
      </c>
    </row>
    <row r="440" s="101" customFormat="1" ht="37.2" spans="1:11">
      <c r="A440" s="108">
        <v>437</v>
      </c>
      <c r="B440" s="114" t="s">
        <v>1949</v>
      </c>
      <c r="C440" s="110" t="s">
        <v>1950</v>
      </c>
      <c r="D440" s="111" t="s">
        <v>15</v>
      </c>
      <c r="E440" s="61">
        <v>0.0098</v>
      </c>
      <c r="F440" s="61" t="s">
        <v>54</v>
      </c>
      <c r="G440" s="112">
        <f t="shared" si="45"/>
        <v>9800</v>
      </c>
      <c r="H440" s="61">
        <v>0</v>
      </c>
      <c r="I440" s="61" t="s">
        <v>1143</v>
      </c>
      <c r="J440" s="113">
        <f t="shared" si="41"/>
        <v>0</v>
      </c>
      <c r="K440" s="112">
        <f t="shared" si="42"/>
        <v>9800</v>
      </c>
    </row>
    <row r="441" s="101" customFormat="1" ht="37.2" spans="1:11">
      <c r="A441" s="108">
        <v>438</v>
      </c>
      <c r="B441" s="114" t="s">
        <v>1951</v>
      </c>
      <c r="C441" s="110" t="s">
        <v>1950</v>
      </c>
      <c r="D441" s="111" t="s">
        <v>15</v>
      </c>
      <c r="E441" s="61">
        <v>0</v>
      </c>
      <c r="F441" s="61" t="s">
        <v>54</v>
      </c>
      <c r="G441" s="113">
        <f t="shared" si="45"/>
        <v>0</v>
      </c>
      <c r="H441" s="61">
        <v>4811</v>
      </c>
      <c r="I441" s="61" t="s">
        <v>1143</v>
      </c>
      <c r="J441" s="112">
        <f t="shared" si="41"/>
        <v>721.65</v>
      </c>
      <c r="K441" s="112">
        <f t="shared" si="42"/>
        <v>721.65</v>
      </c>
    </row>
    <row r="442" s="101" customFormat="1" ht="25.2" spans="1:11">
      <c r="A442" s="108">
        <v>439</v>
      </c>
      <c r="B442" s="109" t="s">
        <v>1952</v>
      </c>
      <c r="C442" s="110" t="s">
        <v>1953</v>
      </c>
      <c r="D442" s="111" t="s">
        <v>15</v>
      </c>
      <c r="E442" s="61">
        <v>0.0098</v>
      </c>
      <c r="F442" s="61" t="s">
        <v>54</v>
      </c>
      <c r="G442" s="112">
        <f t="shared" si="45"/>
        <v>9800</v>
      </c>
      <c r="H442" s="61">
        <v>0</v>
      </c>
      <c r="I442" s="61" t="s">
        <v>1143</v>
      </c>
      <c r="J442" s="113">
        <f t="shared" si="41"/>
        <v>0</v>
      </c>
      <c r="K442" s="112">
        <f t="shared" si="42"/>
        <v>9800</v>
      </c>
    </row>
    <row r="443" s="101" customFormat="1" ht="25.2" spans="1:11">
      <c r="A443" s="108">
        <v>440</v>
      </c>
      <c r="B443" s="114" t="s">
        <v>1954</v>
      </c>
      <c r="C443" s="110" t="s">
        <v>1953</v>
      </c>
      <c r="D443" s="111" t="s">
        <v>15</v>
      </c>
      <c r="E443" s="61">
        <v>0</v>
      </c>
      <c r="F443" s="61" t="s">
        <v>54</v>
      </c>
      <c r="G443" s="113">
        <f t="shared" si="45"/>
        <v>0</v>
      </c>
      <c r="H443" s="61">
        <v>8249</v>
      </c>
      <c r="I443" s="61" t="s">
        <v>1143</v>
      </c>
      <c r="J443" s="112">
        <f t="shared" si="41"/>
        <v>1237.35</v>
      </c>
      <c r="K443" s="112">
        <f t="shared" si="42"/>
        <v>1237.35</v>
      </c>
    </row>
    <row r="444" s="101" customFormat="1" ht="37.2" spans="1:11">
      <c r="A444" s="108">
        <v>441</v>
      </c>
      <c r="B444" s="116" t="s">
        <v>1955</v>
      </c>
      <c r="C444" s="117" t="s">
        <v>1956</v>
      </c>
      <c r="D444" s="111" t="s">
        <v>15</v>
      </c>
      <c r="E444" s="61">
        <v>0.02262</v>
      </c>
      <c r="F444" s="61" t="s">
        <v>54</v>
      </c>
      <c r="G444" s="112">
        <f>IF(E444*1000000&gt;20000,20000,E444*1000000)</f>
        <v>20000</v>
      </c>
      <c r="H444" s="61">
        <v>0</v>
      </c>
      <c r="I444" s="61" t="s">
        <v>1143</v>
      </c>
      <c r="J444" s="113">
        <f t="shared" si="41"/>
        <v>0</v>
      </c>
      <c r="K444" s="112">
        <f t="shared" si="42"/>
        <v>20000</v>
      </c>
    </row>
    <row r="445" s="101" customFormat="1" ht="37.2" spans="1:11">
      <c r="A445" s="108">
        <v>442</v>
      </c>
      <c r="B445" s="115" t="s">
        <v>1957</v>
      </c>
      <c r="C445" s="117" t="s">
        <v>1956</v>
      </c>
      <c r="D445" s="111" t="s">
        <v>15</v>
      </c>
      <c r="E445" s="61">
        <v>0</v>
      </c>
      <c r="F445" s="61" t="s">
        <v>54</v>
      </c>
      <c r="G445" s="113">
        <f t="shared" ref="G445:G453" si="46">E445*1000000</f>
        <v>0</v>
      </c>
      <c r="H445" s="61">
        <v>1961</v>
      </c>
      <c r="I445" s="61" t="s">
        <v>1143</v>
      </c>
      <c r="J445" s="112">
        <f t="shared" si="41"/>
        <v>294.15</v>
      </c>
      <c r="K445" s="112">
        <f t="shared" si="42"/>
        <v>294.15</v>
      </c>
    </row>
    <row r="446" s="101" customFormat="1" ht="37.2" spans="1:11">
      <c r="A446" s="108">
        <v>443</v>
      </c>
      <c r="B446" s="115" t="s">
        <v>1958</v>
      </c>
      <c r="C446" s="117" t="s">
        <v>1959</v>
      </c>
      <c r="D446" s="111" t="s">
        <v>15</v>
      </c>
      <c r="E446" s="61">
        <v>0.02349</v>
      </c>
      <c r="F446" s="61" t="s">
        <v>54</v>
      </c>
      <c r="G446" s="112">
        <f>IF(E446*1000000&gt;20000,20000,E446*1000000)</f>
        <v>20000</v>
      </c>
      <c r="H446" s="61">
        <v>0</v>
      </c>
      <c r="I446" s="61" t="s">
        <v>1143</v>
      </c>
      <c r="J446" s="113">
        <f t="shared" si="41"/>
        <v>0</v>
      </c>
      <c r="K446" s="112">
        <f t="shared" si="42"/>
        <v>20000</v>
      </c>
    </row>
    <row r="447" s="101" customFormat="1" ht="37.2" spans="1:11">
      <c r="A447" s="108">
        <v>444</v>
      </c>
      <c r="B447" s="115" t="s">
        <v>1957</v>
      </c>
      <c r="C447" s="117" t="s">
        <v>1959</v>
      </c>
      <c r="D447" s="111" t="s">
        <v>15</v>
      </c>
      <c r="E447" s="61">
        <v>0</v>
      </c>
      <c r="F447" s="61" t="s">
        <v>54</v>
      </c>
      <c r="G447" s="113">
        <f t="shared" si="46"/>
        <v>0</v>
      </c>
      <c r="H447" s="61">
        <v>2627</v>
      </c>
      <c r="I447" s="61" t="s">
        <v>1143</v>
      </c>
      <c r="J447" s="112">
        <f t="shared" si="41"/>
        <v>394.05</v>
      </c>
      <c r="K447" s="112">
        <f t="shared" si="42"/>
        <v>394.05</v>
      </c>
    </row>
    <row r="448" s="101" customFormat="1" ht="37.2" spans="1:11">
      <c r="A448" s="108">
        <v>445</v>
      </c>
      <c r="B448" s="76" t="s">
        <v>1960</v>
      </c>
      <c r="C448" s="119" t="s">
        <v>1961</v>
      </c>
      <c r="D448" s="111" t="s">
        <v>15</v>
      </c>
      <c r="E448" s="61">
        <v>0.007125</v>
      </c>
      <c r="F448" s="61" t="s">
        <v>54</v>
      </c>
      <c r="G448" s="112">
        <f t="shared" si="46"/>
        <v>7125</v>
      </c>
      <c r="H448" s="61">
        <v>0</v>
      </c>
      <c r="I448" s="61" t="s">
        <v>1143</v>
      </c>
      <c r="J448" s="113">
        <f t="shared" si="41"/>
        <v>0</v>
      </c>
      <c r="K448" s="112">
        <f t="shared" si="42"/>
        <v>7125</v>
      </c>
    </row>
    <row r="449" s="101" customFormat="1" ht="25.2" spans="1:11">
      <c r="A449" s="108">
        <v>446</v>
      </c>
      <c r="B449" s="123" t="s">
        <v>1962</v>
      </c>
      <c r="C449" s="124" t="s">
        <v>1963</v>
      </c>
      <c r="D449" s="111" t="s">
        <v>15</v>
      </c>
      <c r="E449" s="61">
        <v>0.00696</v>
      </c>
      <c r="F449" s="61" t="s">
        <v>54</v>
      </c>
      <c r="G449" s="112">
        <f t="shared" si="46"/>
        <v>6960</v>
      </c>
      <c r="H449" s="61">
        <v>6430</v>
      </c>
      <c r="I449" s="61" t="s">
        <v>1143</v>
      </c>
      <c r="J449" s="112">
        <f t="shared" si="41"/>
        <v>964.5</v>
      </c>
      <c r="K449" s="112">
        <f t="shared" si="42"/>
        <v>7924.5</v>
      </c>
    </row>
    <row r="450" s="101" customFormat="1" ht="37.2" spans="1:11">
      <c r="A450" s="108">
        <v>447</v>
      </c>
      <c r="B450" s="115" t="s">
        <v>1964</v>
      </c>
      <c r="C450" s="117" t="s">
        <v>1965</v>
      </c>
      <c r="D450" s="111" t="s">
        <v>15</v>
      </c>
      <c r="E450" s="61">
        <v>0.00336</v>
      </c>
      <c r="F450" s="61" t="s">
        <v>54</v>
      </c>
      <c r="G450" s="112">
        <f t="shared" si="46"/>
        <v>3360</v>
      </c>
      <c r="H450" s="61">
        <v>2585</v>
      </c>
      <c r="I450" s="61" t="s">
        <v>1143</v>
      </c>
      <c r="J450" s="112">
        <f t="shared" si="41"/>
        <v>387.75</v>
      </c>
      <c r="K450" s="112">
        <f t="shared" si="42"/>
        <v>3747.75</v>
      </c>
    </row>
    <row r="451" s="101" customFormat="1" ht="37.2" spans="1:11">
      <c r="A451" s="108">
        <v>448</v>
      </c>
      <c r="B451" s="76" t="s">
        <v>1966</v>
      </c>
      <c r="C451" s="119" t="s">
        <v>1967</v>
      </c>
      <c r="D451" s="111" t="s">
        <v>15</v>
      </c>
      <c r="E451" s="61">
        <v>0.016165</v>
      </c>
      <c r="F451" s="61" t="s">
        <v>54</v>
      </c>
      <c r="G451" s="112">
        <f t="shared" si="46"/>
        <v>16165</v>
      </c>
      <c r="H451" s="61">
        <v>0</v>
      </c>
      <c r="I451" s="61" t="s">
        <v>1143</v>
      </c>
      <c r="J451" s="113">
        <f t="shared" si="41"/>
        <v>0</v>
      </c>
      <c r="K451" s="112">
        <f t="shared" si="42"/>
        <v>16165</v>
      </c>
    </row>
    <row r="452" s="101" customFormat="1" ht="37.2" spans="1:11">
      <c r="A452" s="108">
        <v>449</v>
      </c>
      <c r="B452" s="76" t="s">
        <v>1968</v>
      </c>
      <c r="C452" s="119" t="s">
        <v>1969</v>
      </c>
      <c r="D452" s="111" t="s">
        <v>15</v>
      </c>
      <c r="E452" s="61">
        <v>0.01189</v>
      </c>
      <c r="F452" s="61" t="s">
        <v>54</v>
      </c>
      <c r="G452" s="112">
        <f t="shared" si="46"/>
        <v>11890</v>
      </c>
      <c r="H452" s="61">
        <v>0</v>
      </c>
      <c r="I452" s="61" t="s">
        <v>1143</v>
      </c>
      <c r="J452" s="113">
        <f t="shared" ref="J452:J515" si="47">H452*0.15</f>
        <v>0</v>
      </c>
      <c r="K452" s="112">
        <f t="shared" ref="K452:K515" si="48">G452+J452</f>
        <v>11890</v>
      </c>
    </row>
    <row r="453" s="101" customFormat="1" ht="25.2" spans="1:11">
      <c r="A453" s="108">
        <v>450</v>
      </c>
      <c r="B453" s="76" t="s">
        <v>1970</v>
      </c>
      <c r="C453" s="119" t="s">
        <v>1971</v>
      </c>
      <c r="D453" s="111" t="s">
        <v>15</v>
      </c>
      <c r="E453" s="61">
        <v>0.00912</v>
      </c>
      <c r="F453" s="61" t="s">
        <v>54</v>
      </c>
      <c r="G453" s="112">
        <f t="shared" si="46"/>
        <v>9120</v>
      </c>
      <c r="H453" s="61">
        <v>0</v>
      </c>
      <c r="I453" s="61" t="s">
        <v>1143</v>
      </c>
      <c r="J453" s="113">
        <f t="shared" si="47"/>
        <v>0</v>
      </c>
      <c r="K453" s="112">
        <f t="shared" si="48"/>
        <v>9120</v>
      </c>
    </row>
    <row r="454" s="102" customFormat="1" ht="72" spans="1:11">
      <c r="A454" s="108">
        <v>451</v>
      </c>
      <c r="B454" s="76" t="s">
        <v>1972</v>
      </c>
      <c r="C454" s="119" t="s">
        <v>1973</v>
      </c>
      <c r="D454" s="111" t="s">
        <v>783</v>
      </c>
      <c r="E454" s="61">
        <v>0.14994</v>
      </c>
      <c r="F454" s="61" t="s">
        <v>784</v>
      </c>
      <c r="G454" s="112">
        <f>IF(E454*20000&gt;400000,400000,E454*20000)</f>
        <v>2998.8</v>
      </c>
      <c r="H454" s="61">
        <v>0</v>
      </c>
      <c r="I454" s="61" t="s">
        <v>1143</v>
      </c>
      <c r="J454" s="113">
        <f t="shared" si="47"/>
        <v>0</v>
      </c>
      <c r="K454" s="112">
        <f t="shared" si="48"/>
        <v>2998.8</v>
      </c>
    </row>
    <row r="455" s="101" customFormat="1" ht="37.2" spans="1:11">
      <c r="A455" s="108">
        <v>452</v>
      </c>
      <c r="B455" s="115" t="s">
        <v>1974</v>
      </c>
      <c r="C455" s="117" t="s">
        <v>1975</v>
      </c>
      <c r="D455" s="111" t="s">
        <v>15</v>
      </c>
      <c r="E455" s="61">
        <v>0.02508</v>
      </c>
      <c r="F455" s="61" t="s">
        <v>54</v>
      </c>
      <c r="G455" s="112">
        <f>IF(E455*1000000&gt;20000,20000,E455*1000000)</f>
        <v>20000</v>
      </c>
      <c r="H455" s="61">
        <v>11925</v>
      </c>
      <c r="I455" s="61" t="s">
        <v>1143</v>
      </c>
      <c r="J455" s="112">
        <f t="shared" si="47"/>
        <v>1788.75</v>
      </c>
      <c r="K455" s="112">
        <f t="shared" si="48"/>
        <v>21788.75</v>
      </c>
    </row>
    <row r="456" s="101" customFormat="1" ht="37.2" spans="1:11">
      <c r="A456" s="108">
        <v>453</v>
      </c>
      <c r="B456" s="115" t="s">
        <v>1976</v>
      </c>
      <c r="C456" s="117" t="s">
        <v>1977</v>
      </c>
      <c r="D456" s="111" t="s">
        <v>15</v>
      </c>
      <c r="E456" s="61">
        <v>0.013965</v>
      </c>
      <c r="F456" s="61" t="s">
        <v>54</v>
      </c>
      <c r="G456" s="112">
        <f t="shared" ref="G456:G487" si="49">E456*1000000</f>
        <v>13965</v>
      </c>
      <c r="H456" s="61">
        <v>5297</v>
      </c>
      <c r="I456" s="61" t="s">
        <v>1143</v>
      </c>
      <c r="J456" s="112">
        <f t="shared" si="47"/>
        <v>794.55</v>
      </c>
      <c r="K456" s="112">
        <f t="shared" si="48"/>
        <v>14759.55</v>
      </c>
    </row>
    <row r="457" s="101" customFormat="1" ht="37.2" spans="1:11">
      <c r="A457" s="108">
        <v>454</v>
      </c>
      <c r="B457" s="76" t="s">
        <v>1978</v>
      </c>
      <c r="C457" s="119" t="s">
        <v>1979</v>
      </c>
      <c r="D457" s="111" t="s">
        <v>15</v>
      </c>
      <c r="E457" s="61">
        <v>0.019665</v>
      </c>
      <c r="F457" s="61" t="s">
        <v>54</v>
      </c>
      <c r="G457" s="112">
        <f t="shared" si="49"/>
        <v>19665</v>
      </c>
      <c r="H457" s="61">
        <v>1714</v>
      </c>
      <c r="I457" s="61" t="s">
        <v>1143</v>
      </c>
      <c r="J457" s="112">
        <f t="shared" si="47"/>
        <v>257.1</v>
      </c>
      <c r="K457" s="112">
        <f t="shared" si="48"/>
        <v>19922.1</v>
      </c>
    </row>
    <row r="458" s="101" customFormat="1" ht="37.2" spans="1:11">
      <c r="A458" s="108">
        <v>455</v>
      </c>
      <c r="B458" s="115" t="s">
        <v>1980</v>
      </c>
      <c r="C458" s="110" t="s">
        <v>1981</v>
      </c>
      <c r="D458" s="111" t="s">
        <v>15</v>
      </c>
      <c r="E458" s="61">
        <v>0.01539</v>
      </c>
      <c r="F458" s="61" t="s">
        <v>54</v>
      </c>
      <c r="G458" s="112">
        <f t="shared" si="49"/>
        <v>15390</v>
      </c>
      <c r="H458" s="61">
        <v>4742</v>
      </c>
      <c r="I458" s="61" t="s">
        <v>1143</v>
      </c>
      <c r="J458" s="112">
        <f t="shared" si="47"/>
        <v>711.3</v>
      </c>
      <c r="K458" s="112">
        <f t="shared" si="48"/>
        <v>16101.3</v>
      </c>
    </row>
    <row r="459" s="101" customFormat="1" ht="37.2" spans="1:11">
      <c r="A459" s="108">
        <v>456</v>
      </c>
      <c r="B459" s="115" t="s">
        <v>1982</v>
      </c>
      <c r="C459" s="117" t="s">
        <v>1983</v>
      </c>
      <c r="D459" s="111" t="s">
        <v>15</v>
      </c>
      <c r="E459" s="61">
        <v>0.0145</v>
      </c>
      <c r="F459" s="61" t="s">
        <v>54</v>
      </c>
      <c r="G459" s="112">
        <f t="shared" si="49"/>
        <v>14500</v>
      </c>
      <c r="H459" s="61">
        <v>6375</v>
      </c>
      <c r="I459" s="61" t="s">
        <v>1143</v>
      </c>
      <c r="J459" s="112">
        <f t="shared" si="47"/>
        <v>956.25</v>
      </c>
      <c r="K459" s="112">
        <f t="shared" si="48"/>
        <v>15456.25</v>
      </c>
    </row>
    <row r="460" s="101" customFormat="1" ht="37.2" spans="1:11">
      <c r="A460" s="108">
        <v>457</v>
      </c>
      <c r="B460" s="115" t="s">
        <v>1984</v>
      </c>
      <c r="C460" s="117" t="s">
        <v>1985</v>
      </c>
      <c r="D460" s="111" t="s">
        <v>15</v>
      </c>
      <c r="E460" s="61">
        <v>0.01764</v>
      </c>
      <c r="F460" s="61" t="s">
        <v>54</v>
      </c>
      <c r="G460" s="112">
        <f t="shared" si="49"/>
        <v>17640</v>
      </c>
      <c r="H460" s="61">
        <v>7109</v>
      </c>
      <c r="I460" s="61" t="s">
        <v>1143</v>
      </c>
      <c r="J460" s="112">
        <f t="shared" si="47"/>
        <v>1066.35</v>
      </c>
      <c r="K460" s="112">
        <f t="shared" si="48"/>
        <v>18706.35</v>
      </c>
    </row>
    <row r="461" s="101" customFormat="1" ht="37.2" spans="1:11">
      <c r="A461" s="108">
        <v>458</v>
      </c>
      <c r="B461" s="115" t="s">
        <v>1986</v>
      </c>
      <c r="C461" s="117" t="s">
        <v>1987</v>
      </c>
      <c r="D461" s="111" t="s">
        <v>15</v>
      </c>
      <c r="E461" s="61">
        <v>0</v>
      </c>
      <c r="F461" s="61" t="s">
        <v>54</v>
      </c>
      <c r="G461" s="113">
        <f t="shared" si="49"/>
        <v>0</v>
      </c>
      <c r="H461" s="61">
        <v>1808</v>
      </c>
      <c r="I461" s="61" t="s">
        <v>1143</v>
      </c>
      <c r="J461" s="112">
        <f t="shared" si="47"/>
        <v>271.2</v>
      </c>
      <c r="K461" s="112">
        <f t="shared" si="48"/>
        <v>271.2</v>
      </c>
    </row>
    <row r="462" s="101" customFormat="1" ht="37.2" spans="1:11">
      <c r="A462" s="108">
        <v>459</v>
      </c>
      <c r="B462" s="116" t="s">
        <v>1988</v>
      </c>
      <c r="C462" s="117" t="s">
        <v>1987</v>
      </c>
      <c r="D462" s="111" t="s">
        <v>15</v>
      </c>
      <c r="E462" s="61">
        <v>0.01334</v>
      </c>
      <c r="F462" s="61" t="s">
        <v>54</v>
      </c>
      <c r="G462" s="112">
        <f t="shared" si="49"/>
        <v>13340</v>
      </c>
      <c r="H462" s="61">
        <v>0</v>
      </c>
      <c r="I462" s="61" t="s">
        <v>1143</v>
      </c>
      <c r="J462" s="113">
        <f t="shared" si="47"/>
        <v>0</v>
      </c>
      <c r="K462" s="112">
        <f t="shared" si="48"/>
        <v>13340</v>
      </c>
    </row>
    <row r="463" s="101" customFormat="1" ht="25.2" spans="1:11">
      <c r="A463" s="108">
        <v>460</v>
      </c>
      <c r="B463" s="76" t="s">
        <v>1989</v>
      </c>
      <c r="C463" s="118" t="s">
        <v>1990</v>
      </c>
      <c r="D463" s="111" t="s">
        <v>15</v>
      </c>
      <c r="E463" s="61">
        <v>0.00672</v>
      </c>
      <c r="F463" s="61" t="s">
        <v>54</v>
      </c>
      <c r="G463" s="112">
        <f t="shared" si="49"/>
        <v>6720</v>
      </c>
      <c r="H463" s="61">
        <v>768</v>
      </c>
      <c r="I463" s="61" t="s">
        <v>1143</v>
      </c>
      <c r="J463" s="112">
        <f t="shared" si="47"/>
        <v>115.2</v>
      </c>
      <c r="K463" s="112">
        <f t="shared" si="48"/>
        <v>6835.2</v>
      </c>
    </row>
    <row r="464" s="101" customFormat="1" ht="37.2" spans="1:11">
      <c r="A464" s="108">
        <v>461</v>
      </c>
      <c r="B464" s="115" t="s">
        <v>1991</v>
      </c>
      <c r="C464" s="120" t="s">
        <v>1992</v>
      </c>
      <c r="D464" s="111" t="s">
        <v>15</v>
      </c>
      <c r="E464" s="61">
        <v>0.01988</v>
      </c>
      <c r="F464" s="61" t="s">
        <v>54</v>
      </c>
      <c r="G464" s="112">
        <f t="shared" si="49"/>
        <v>19880</v>
      </c>
      <c r="H464" s="61">
        <v>6830</v>
      </c>
      <c r="I464" s="61" t="s">
        <v>1143</v>
      </c>
      <c r="J464" s="112">
        <f t="shared" si="47"/>
        <v>1024.5</v>
      </c>
      <c r="K464" s="112">
        <f t="shared" si="48"/>
        <v>20904.5</v>
      </c>
    </row>
    <row r="465" s="101" customFormat="1" ht="37.2" spans="1:11">
      <c r="A465" s="108">
        <v>462</v>
      </c>
      <c r="B465" s="115" t="s">
        <v>1993</v>
      </c>
      <c r="C465" s="117" t="s">
        <v>1994</v>
      </c>
      <c r="D465" s="111" t="s">
        <v>15</v>
      </c>
      <c r="E465" s="61">
        <v>0.01107</v>
      </c>
      <c r="F465" s="61" t="s">
        <v>54</v>
      </c>
      <c r="G465" s="112">
        <f t="shared" si="49"/>
        <v>11070</v>
      </c>
      <c r="H465" s="61">
        <v>1638</v>
      </c>
      <c r="I465" s="61" t="s">
        <v>1143</v>
      </c>
      <c r="J465" s="112">
        <f t="shared" si="47"/>
        <v>245.7</v>
      </c>
      <c r="K465" s="112">
        <f t="shared" si="48"/>
        <v>11315.7</v>
      </c>
    </row>
    <row r="466" s="101" customFormat="1" ht="37.2" spans="1:11">
      <c r="A466" s="108">
        <v>463</v>
      </c>
      <c r="B466" s="76" t="s">
        <v>1995</v>
      </c>
      <c r="C466" s="118" t="s">
        <v>1996</v>
      </c>
      <c r="D466" s="111" t="s">
        <v>15</v>
      </c>
      <c r="E466" s="61">
        <v>0.019665</v>
      </c>
      <c r="F466" s="61" t="s">
        <v>54</v>
      </c>
      <c r="G466" s="112">
        <f t="shared" si="49"/>
        <v>19665</v>
      </c>
      <c r="H466" s="61">
        <v>6603</v>
      </c>
      <c r="I466" s="61" t="s">
        <v>1143</v>
      </c>
      <c r="J466" s="112">
        <f t="shared" si="47"/>
        <v>990.45</v>
      </c>
      <c r="K466" s="112">
        <f t="shared" si="48"/>
        <v>20655.45</v>
      </c>
    </row>
    <row r="467" s="101" customFormat="1" ht="37.2" spans="1:11">
      <c r="A467" s="108">
        <v>464</v>
      </c>
      <c r="B467" s="76" t="s">
        <v>1997</v>
      </c>
      <c r="C467" s="118" t="s">
        <v>1998</v>
      </c>
      <c r="D467" s="111" t="s">
        <v>15</v>
      </c>
      <c r="E467" s="61">
        <v>0.016245</v>
      </c>
      <c r="F467" s="61" t="s">
        <v>54</v>
      </c>
      <c r="G467" s="112">
        <f t="shared" si="49"/>
        <v>16245</v>
      </c>
      <c r="H467" s="61">
        <v>0</v>
      </c>
      <c r="I467" s="61" t="s">
        <v>1143</v>
      </c>
      <c r="J467" s="113">
        <f t="shared" si="47"/>
        <v>0</v>
      </c>
      <c r="K467" s="112">
        <f t="shared" si="48"/>
        <v>16245</v>
      </c>
    </row>
    <row r="468" s="101" customFormat="1" ht="37.2" spans="1:11">
      <c r="A468" s="108">
        <v>465</v>
      </c>
      <c r="B468" s="76" t="s">
        <v>1999</v>
      </c>
      <c r="C468" s="119" t="s">
        <v>2000</v>
      </c>
      <c r="D468" s="111" t="s">
        <v>15</v>
      </c>
      <c r="E468" s="61">
        <v>0.01995</v>
      </c>
      <c r="F468" s="61" t="s">
        <v>54</v>
      </c>
      <c r="G468" s="112">
        <f t="shared" si="49"/>
        <v>19950</v>
      </c>
      <c r="H468" s="61">
        <v>1850</v>
      </c>
      <c r="I468" s="61" t="s">
        <v>1143</v>
      </c>
      <c r="J468" s="112">
        <f t="shared" si="47"/>
        <v>277.5</v>
      </c>
      <c r="K468" s="112">
        <f t="shared" si="48"/>
        <v>20227.5</v>
      </c>
    </row>
    <row r="469" s="101" customFormat="1" ht="37.2" spans="1:11">
      <c r="A469" s="108">
        <v>466</v>
      </c>
      <c r="B469" s="76" t="s">
        <v>2001</v>
      </c>
      <c r="C469" s="118" t="s">
        <v>2002</v>
      </c>
      <c r="D469" s="111" t="s">
        <v>15</v>
      </c>
      <c r="E469" s="61">
        <v>0.01044</v>
      </c>
      <c r="F469" s="61" t="s">
        <v>54</v>
      </c>
      <c r="G469" s="112">
        <f t="shared" si="49"/>
        <v>10440</v>
      </c>
      <c r="H469" s="61">
        <v>466</v>
      </c>
      <c r="I469" s="61" t="s">
        <v>1143</v>
      </c>
      <c r="J469" s="112">
        <f t="shared" si="47"/>
        <v>69.9</v>
      </c>
      <c r="K469" s="112">
        <f t="shared" si="48"/>
        <v>10509.9</v>
      </c>
    </row>
    <row r="470" s="101" customFormat="1" ht="37.2" spans="1:11">
      <c r="A470" s="108">
        <v>467</v>
      </c>
      <c r="B470" s="115" t="s">
        <v>2003</v>
      </c>
      <c r="C470" s="117" t="s">
        <v>2004</v>
      </c>
      <c r="D470" s="111" t="s">
        <v>15</v>
      </c>
      <c r="E470" s="61">
        <v>0.00638</v>
      </c>
      <c r="F470" s="61" t="s">
        <v>54</v>
      </c>
      <c r="G470" s="112">
        <f t="shared" si="49"/>
        <v>6380</v>
      </c>
      <c r="H470" s="61">
        <v>2472</v>
      </c>
      <c r="I470" s="61" t="s">
        <v>1143</v>
      </c>
      <c r="J470" s="112">
        <f t="shared" si="47"/>
        <v>370.8</v>
      </c>
      <c r="K470" s="112">
        <f t="shared" si="48"/>
        <v>6750.8</v>
      </c>
    </row>
    <row r="471" s="101" customFormat="1" ht="25.2" spans="1:11">
      <c r="A471" s="108">
        <v>468</v>
      </c>
      <c r="B471" s="114" t="s">
        <v>2005</v>
      </c>
      <c r="C471" s="110" t="s">
        <v>2006</v>
      </c>
      <c r="D471" s="111" t="s">
        <v>15</v>
      </c>
      <c r="E471" s="61">
        <v>0.011</v>
      </c>
      <c r="F471" s="61" t="s">
        <v>54</v>
      </c>
      <c r="G471" s="112">
        <f t="shared" si="49"/>
        <v>11000</v>
      </c>
      <c r="H471" s="61">
        <v>11498</v>
      </c>
      <c r="I471" s="61" t="s">
        <v>1143</v>
      </c>
      <c r="J471" s="112">
        <f t="shared" si="47"/>
        <v>1724.7</v>
      </c>
      <c r="K471" s="112">
        <f t="shared" si="48"/>
        <v>12724.7</v>
      </c>
    </row>
    <row r="472" s="101" customFormat="1" ht="37.2" spans="1:11">
      <c r="A472" s="108">
        <v>469</v>
      </c>
      <c r="B472" s="115" t="s">
        <v>2007</v>
      </c>
      <c r="C472" s="117" t="s">
        <v>2008</v>
      </c>
      <c r="D472" s="111" t="s">
        <v>15</v>
      </c>
      <c r="E472" s="61">
        <v>0.01363</v>
      </c>
      <c r="F472" s="61" t="s">
        <v>54</v>
      </c>
      <c r="G472" s="112">
        <f t="shared" si="49"/>
        <v>13630</v>
      </c>
      <c r="H472" s="61">
        <v>0</v>
      </c>
      <c r="I472" s="61" t="s">
        <v>1143</v>
      </c>
      <c r="J472" s="113">
        <f t="shared" si="47"/>
        <v>0</v>
      </c>
      <c r="K472" s="112">
        <f t="shared" si="48"/>
        <v>13630</v>
      </c>
    </row>
    <row r="473" s="101" customFormat="1" ht="37.2" spans="1:11">
      <c r="A473" s="108">
        <v>470</v>
      </c>
      <c r="B473" s="115" t="s">
        <v>2009</v>
      </c>
      <c r="C473" s="110" t="s">
        <v>2010</v>
      </c>
      <c r="D473" s="111" t="s">
        <v>15</v>
      </c>
      <c r="E473" s="61">
        <v>0.01344</v>
      </c>
      <c r="F473" s="61" t="s">
        <v>54</v>
      </c>
      <c r="G473" s="112">
        <f t="shared" si="49"/>
        <v>13440</v>
      </c>
      <c r="H473" s="61">
        <v>3902</v>
      </c>
      <c r="I473" s="61" t="s">
        <v>1143</v>
      </c>
      <c r="J473" s="112">
        <f t="shared" si="47"/>
        <v>585.3</v>
      </c>
      <c r="K473" s="112">
        <f t="shared" si="48"/>
        <v>14025.3</v>
      </c>
    </row>
    <row r="474" s="101" customFormat="1" ht="25.2" spans="1:11">
      <c r="A474" s="108">
        <v>471</v>
      </c>
      <c r="B474" s="116" t="s">
        <v>2011</v>
      </c>
      <c r="C474" s="117" t="s">
        <v>2012</v>
      </c>
      <c r="D474" s="111" t="s">
        <v>15</v>
      </c>
      <c r="E474" s="61">
        <v>0.01485</v>
      </c>
      <c r="F474" s="61" t="s">
        <v>54</v>
      </c>
      <c r="G474" s="112">
        <f t="shared" si="49"/>
        <v>14850</v>
      </c>
      <c r="H474" s="61">
        <v>0</v>
      </c>
      <c r="I474" s="61" t="s">
        <v>1143</v>
      </c>
      <c r="J474" s="113">
        <f t="shared" si="47"/>
        <v>0</v>
      </c>
      <c r="K474" s="112">
        <f t="shared" si="48"/>
        <v>14850</v>
      </c>
    </row>
    <row r="475" s="101" customFormat="1" ht="25.2" spans="1:11">
      <c r="A475" s="108">
        <v>472</v>
      </c>
      <c r="B475" s="115" t="s">
        <v>2013</v>
      </c>
      <c r="C475" s="117" t="s">
        <v>2012</v>
      </c>
      <c r="D475" s="111" t="s">
        <v>15</v>
      </c>
      <c r="E475" s="61">
        <v>0</v>
      </c>
      <c r="F475" s="61" t="s">
        <v>54</v>
      </c>
      <c r="G475" s="113">
        <f t="shared" si="49"/>
        <v>0</v>
      </c>
      <c r="H475" s="61">
        <v>8553</v>
      </c>
      <c r="I475" s="61" t="s">
        <v>1143</v>
      </c>
      <c r="J475" s="112">
        <f t="shared" si="47"/>
        <v>1282.95</v>
      </c>
      <c r="K475" s="112">
        <f t="shared" si="48"/>
        <v>1282.95</v>
      </c>
    </row>
    <row r="476" s="101" customFormat="1" ht="37.2" spans="1:11">
      <c r="A476" s="108">
        <v>473</v>
      </c>
      <c r="B476" s="76" t="s">
        <v>2014</v>
      </c>
      <c r="C476" s="119" t="s">
        <v>2015</v>
      </c>
      <c r="D476" s="111" t="s">
        <v>15</v>
      </c>
      <c r="E476" s="61">
        <v>0.01647</v>
      </c>
      <c r="F476" s="61" t="s">
        <v>54</v>
      </c>
      <c r="G476" s="112">
        <f t="shared" si="49"/>
        <v>16470</v>
      </c>
      <c r="H476" s="61">
        <v>5158</v>
      </c>
      <c r="I476" s="61" t="s">
        <v>1143</v>
      </c>
      <c r="J476" s="112">
        <f t="shared" si="47"/>
        <v>773.7</v>
      </c>
      <c r="K476" s="112">
        <f t="shared" si="48"/>
        <v>17243.7</v>
      </c>
    </row>
    <row r="477" s="101" customFormat="1" ht="37.2" spans="1:11">
      <c r="A477" s="108">
        <v>474</v>
      </c>
      <c r="B477" s="115" t="s">
        <v>2016</v>
      </c>
      <c r="C477" s="117" t="s">
        <v>2017</v>
      </c>
      <c r="D477" s="111" t="s">
        <v>15</v>
      </c>
      <c r="E477" s="61">
        <v>0</v>
      </c>
      <c r="F477" s="61" t="s">
        <v>54</v>
      </c>
      <c r="G477" s="113">
        <f t="shared" si="49"/>
        <v>0</v>
      </c>
      <c r="H477" s="61">
        <v>3147</v>
      </c>
      <c r="I477" s="61" t="s">
        <v>1143</v>
      </c>
      <c r="J477" s="112">
        <f t="shared" si="47"/>
        <v>472.05</v>
      </c>
      <c r="K477" s="112">
        <f t="shared" si="48"/>
        <v>472.05</v>
      </c>
    </row>
    <row r="478" s="101" customFormat="1" ht="37.2" spans="1:11">
      <c r="A478" s="108">
        <v>475</v>
      </c>
      <c r="B478" s="116" t="s">
        <v>2018</v>
      </c>
      <c r="C478" s="117" t="s">
        <v>2017</v>
      </c>
      <c r="D478" s="111" t="s">
        <v>15</v>
      </c>
      <c r="E478" s="61">
        <v>0.0084</v>
      </c>
      <c r="F478" s="61" t="s">
        <v>54</v>
      </c>
      <c r="G478" s="112">
        <f t="shared" si="49"/>
        <v>8400</v>
      </c>
      <c r="H478" s="61">
        <v>0</v>
      </c>
      <c r="I478" s="61" t="s">
        <v>1143</v>
      </c>
      <c r="J478" s="113">
        <f t="shared" si="47"/>
        <v>0</v>
      </c>
      <c r="K478" s="112">
        <f t="shared" si="48"/>
        <v>8400</v>
      </c>
    </row>
    <row r="479" s="101" customFormat="1" ht="37.2" spans="1:11">
      <c r="A479" s="108">
        <v>476</v>
      </c>
      <c r="B479" s="76" t="s">
        <v>2019</v>
      </c>
      <c r="C479" s="119" t="s">
        <v>2020</v>
      </c>
      <c r="D479" s="111" t="s">
        <v>15</v>
      </c>
      <c r="E479" s="61">
        <v>0.0145</v>
      </c>
      <c r="F479" s="61" t="s">
        <v>54</v>
      </c>
      <c r="G479" s="112">
        <f t="shared" si="49"/>
        <v>14500</v>
      </c>
      <c r="H479" s="61">
        <v>1387</v>
      </c>
      <c r="I479" s="61" t="s">
        <v>1143</v>
      </c>
      <c r="J479" s="112">
        <f t="shared" si="47"/>
        <v>208.05</v>
      </c>
      <c r="K479" s="112">
        <f t="shared" si="48"/>
        <v>14708.05</v>
      </c>
    </row>
    <row r="480" s="101" customFormat="1" ht="37.2" spans="1:11">
      <c r="A480" s="108">
        <v>477</v>
      </c>
      <c r="B480" s="76" t="s">
        <v>2021</v>
      </c>
      <c r="C480" s="118" t="s">
        <v>2022</v>
      </c>
      <c r="D480" s="111" t="s">
        <v>15</v>
      </c>
      <c r="E480" s="61">
        <v>0.00336</v>
      </c>
      <c r="F480" s="61" t="s">
        <v>54</v>
      </c>
      <c r="G480" s="112">
        <f t="shared" si="49"/>
        <v>3360</v>
      </c>
      <c r="H480" s="61">
        <v>0</v>
      </c>
      <c r="I480" s="61" t="s">
        <v>1143</v>
      </c>
      <c r="J480" s="113">
        <f t="shared" si="47"/>
        <v>0</v>
      </c>
      <c r="K480" s="112">
        <f t="shared" si="48"/>
        <v>3360</v>
      </c>
    </row>
    <row r="481" s="101" customFormat="1" ht="37.2" spans="1:11">
      <c r="A481" s="108">
        <v>478</v>
      </c>
      <c r="B481" s="76" t="s">
        <v>2023</v>
      </c>
      <c r="C481" s="118" t="s">
        <v>2022</v>
      </c>
      <c r="D481" s="111" t="s">
        <v>15</v>
      </c>
      <c r="E481" s="61">
        <v>0</v>
      </c>
      <c r="F481" s="61" t="s">
        <v>54</v>
      </c>
      <c r="G481" s="113">
        <f t="shared" si="49"/>
        <v>0</v>
      </c>
      <c r="H481" s="61">
        <v>587</v>
      </c>
      <c r="I481" s="61" t="s">
        <v>1143</v>
      </c>
      <c r="J481" s="112">
        <f t="shared" si="47"/>
        <v>88.05</v>
      </c>
      <c r="K481" s="112">
        <f t="shared" si="48"/>
        <v>88.05</v>
      </c>
    </row>
    <row r="482" s="101" customFormat="1" ht="37.2" spans="1:11">
      <c r="A482" s="108">
        <v>479</v>
      </c>
      <c r="B482" s="76" t="s">
        <v>2024</v>
      </c>
      <c r="C482" s="119" t="s">
        <v>2025</v>
      </c>
      <c r="D482" s="111" t="s">
        <v>15</v>
      </c>
      <c r="E482" s="61">
        <v>0.01653</v>
      </c>
      <c r="F482" s="61" t="s">
        <v>54</v>
      </c>
      <c r="G482" s="112">
        <f t="shared" si="49"/>
        <v>16530</v>
      </c>
      <c r="H482" s="61">
        <v>1681</v>
      </c>
      <c r="I482" s="61" t="s">
        <v>1143</v>
      </c>
      <c r="J482" s="112">
        <f t="shared" si="47"/>
        <v>252.15</v>
      </c>
      <c r="K482" s="112">
        <f t="shared" si="48"/>
        <v>16782.15</v>
      </c>
    </row>
    <row r="483" s="101" customFormat="1" ht="25.2" spans="1:11">
      <c r="A483" s="108">
        <v>480</v>
      </c>
      <c r="B483" s="115" t="s">
        <v>2026</v>
      </c>
      <c r="C483" s="110" t="s">
        <v>2027</v>
      </c>
      <c r="D483" s="111" t="s">
        <v>15</v>
      </c>
      <c r="E483" s="61">
        <v>0.00812</v>
      </c>
      <c r="F483" s="61" t="s">
        <v>54</v>
      </c>
      <c r="G483" s="112">
        <f t="shared" si="49"/>
        <v>8120</v>
      </c>
      <c r="H483" s="61">
        <v>4049</v>
      </c>
      <c r="I483" s="61" t="s">
        <v>1143</v>
      </c>
      <c r="J483" s="112">
        <f t="shared" si="47"/>
        <v>607.35</v>
      </c>
      <c r="K483" s="112">
        <f t="shared" si="48"/>
        <v>8727.35</v>
      </c>
    </row>
    <row r="484" s="101" customFormat="1" ht="25.2" spans="1:11">
      <c r="A484" s="108">
        <v>481</v>
      </c>
      <c r="B484" s="115" t="s">
        <v>2028</v>
      </c>
      <c r="C484" s="117" t="s">
        <v>2029</v>
      </c>
      <c r="D484" s="111" t="s">
        <v>15</v>
      </c>
      <c r="E484" s="61">
        <v>0.01008</v>
      </c>
      <c r="F484" s="61" t="s">
        <v>54</v>
      </c>
      <c r="G484" s="112">
        <f t="shared" si="49"/>
        <v>10080</v>
      </c>
      <c r="H484" s="61">
        <v>5081</v>
      </c>
      <c r="I484" s="61" t="s">
        <v>1143</v>
      </c>
      <c r="J484" s="112">
        <f t="shared" si="47"/>
        <v>762.15</v>
      </c>
      <c r="K484" s="112">
        <f t="shared" si="48"/>
        <v>10842.15</v>
      </c>
    </row>
    <row r="485" s="101" customFormat="1" ht="37.2" spans="1:11">
      <c r="A485" s="108">
        <v>482</v>
      </c>
      <c r="B485" s="115" t="s">
        <v>2030</v>
      </c>
      <c r="C485" s="117" t="s">
        <v>2031</v>
      </c>
      <c r="D485" s="111" t="s">
        <v>15</v>
      </c>
      <c r="E485" s="61">
        <v>0.01131</v>
      </c>
      <c r="F485" s="61" t="s">
        <v>54</v>
      </c>
      <c r="G485" s="112">
        <f t="shared" si="49"/>
        <v>11310</v>
      </c>
      <c r="H485" s="61">
        <v>0</v>
      </c>
      <c r="I485" s="61" t="s">
        <v>1143</v>
      </c>
      <c r="J485" s="113">
        <f t="shared" si="47"/>
        <v>0</v>
      </c>
      <c r="K485" s="112">
        <f t="shared" si="48"/>
        <v>11310</v>
      </c>
    </row>
    <row r="486" s="101" customFormat="1" ht="37.2" spans="1:11">
      <c r="A486" s="108">
        <v>483</v>
      </c>
      <c r="B486" s="115" t="s">
        <v>2032</v>
      </c>
      <c r="C486" s="117" t="s">
        <v>2033</v>
      </c>
      <c r="D486" s="111" t="s">
        <v>15</v>
      </c>
      <c r="E486" s="61">
        <v>0.01044</v>
      </c>
      <c r="F486" s="61" t="s">
        <v>54</v>
      </c>
      <c r="G486" s="112">
        <f t="shared" si="49"/>
        <v>10440</v>
      </c>
      <c r="H486" s="61">
        <v>2782</v>
      </c>
      <c r="I486" s="61" t="s">
        <v>1143</v>
      </c>
      <c r="J486" s="112">
        <f t="shared" si="47"/>
        <v>417.3</v>
      </c>
      <c r="K486" s="112">
        <f t="shared" si="48"/>
        <v>10857.3</v>
      </c>
    </row>
    <row r="487" s="101" customFormat="1" ht="37.2" spans="1:11">
      <c r="A487" s="108">
        <v>484</v>
      </c>
      <c r="B487" s="115" t="s">
        <v>2034</v>
      </c>
      <c r="C487" s="117" t="s">
        <v>2035</v>
      </c>
      <c r="D487" s="111" t="s">
        <v>15</v>
      </c>
      <c r="E487" s="61">
        <v>0.00228</v>
      </c>
      <c r="F487" s="61" t="s">
        <v>54</v>
      </c>
      <c r="G487" s="112">
        <f t="shared" si="49"/>
        <v>2280</v>
      </c>
      <c r="H487" s="61">
        <v>304</v>
      </c>
      <c r="I487" s="61" t="s">
        <v>1143</v>
      </c>
      <c r="J487" s="112">
        <f t="shared" si="47"/>
        <v>45.6</v>
      </c>
      <c r="K487" s="112">
        <f t="shared" si="48"/>
        <v>2325.6</v>
      </c>
    </row>
    <row r="488" s="102" customFormat="1" ht="48" spans="1:11">
      <c r="A488" s="108">
        <v>485</v>
      </c>
      <c r="B488" s="115" t="s">
        <v>2036</v>
      </c>
      <c r="C488" s="117" t="s">
        <v>2037</v>
      </c>
      <c r="D488" s="111" t="s">
        <v>783</v>
      </c>
      <c r="E488" s="61">
        <v>0.02016</v>
      </c>
      <c r="F488" s="61" t="s">
        <v>784</v>
      </c>
      <c r="G488" s="112">
        <f>IF(E488*20000&gt;400000,400000,E488*20000)</f>
        <v>403.2</v>
      </c>
      <c r="H488" s="61">
        <v>5076</v>
      </c>
      <c r="I488" s="61" t="s">
        <v>1143</v>
      </c>
      <c r="J488" s="112">
        <f t="shared" si="47"/>
        <v>761.4</v>
      </c>
      <c r="K488" s="112">
        <f t="shared" si="48"/>
        <v>1164.6</v>
      </c>
    </row>
    <row r="489" s="101" customFormat="1" ht="37.2" spans="1:11">
      <c r="A489" s="108">
        <v>486</v>
      </c>
      <c r="B489" s="76" t="s">
        <v>2038</v>
      </c>
      <c r="C489" s="118" t="s">
        <v>2039</v>
      </c>
      <c r="D489" s="111" t="s">
        <v>15</v>
      </c>
      <c r="E489" s="61">
        <v>0.015675</v>
      </c>
      <c r="F489" s="61" t="s">
        <v>54</v>
      </c>
      <c r="G489" s="112">
        <f t="shared" ref="G489:G492" si="50">E489*1000000</f>
        <v>15675</v>
      </c>
      <c r="H489" s="61">
        <v>5981</v>
      </c>
      <c r="I489" s="61" t="s">
        <v>1143</v>
      </c>
      <c r="J489" s="112">
        <f t="shared" si="47"/>
        <v>897.15</v>
      </c>
      <c r="K489" s="112">
        <f t="shared" si="48"/>
        <v>16572.15</v>
      </c>
    </row>
    <row r="490" s="101" customFormat="1" ht="37.2" spans="1:11">
      <c r="A490" s="108">
        <v>487</v>
      </c>
      <c r="B490" s="76" t="s">
        <v>2040</v>
      </c>
      <c r="C490" s="118" t="s">
        <v>2041</v>
      </c>
      <c r="D490" s="111" t="s">
        <v>15</v>
      </c>
      <c r="E490" s="61">
        <v>0.01044</v>
      </c>
      <c r="F490" s="61" t="s">
        <v>54</v>
      </c>
      <c r="G490" s="112">
        <f t="shared" si="50"/>
        <v>10440</v>
      </c>
      <c r="H490" s="61">
        <v>3007</v>
      </c>
      <c r="I490" s="61" t="s">
        <v>1143</v>
      </c>
      <c r="J490" s="112">
        <f t="shared" si="47"/>
        <v>451.05</v>
      </c>
      <c r="K490" s="112">
        <f t="shared" si="48"/>
        <v>10891.05</v>
      </c>
    </row>
    <row r="491" s="101" customFormat="1" ht="26.4" spans="1:11">
      <c r="A491" s="108">
        <v>488</v>
      </c>
      <c r="B491" s="115" t="s">
        <v>2042</v>
      </c>
      <c r="C491" s="110" t="s">
        <v>2043</v>
      </c>
      <c r="D491" s="111" t="s">
        <v>15</v>
      </c>
      <c r="E491" s="61">
        <v>0.01026</v>
      </c>
      <c r="F491" s="61" t="s">
        <v>54</v>
      </c>
      <c r="G491" s="112">
        <f t="shared" si="50"/>
        <v>10260</v>
      </c>
      <c r="H491" s="61">
        <v>3274</v>
      </c>
      <c r="I491" s="61" t="s">
        <v>1143</v>
      </c>
      <c r="J491" s="112">
        <f t="shared" si="47"/>
        <v>491.1</v>
      </c>
      <c r="K491" s="112">
        <f t="shared" si="48"/>
        <v>10751.1</v>
      </c>
    </row>
    <row r="492" s="101" customFormat="1" ht="37.2" spans="1:11">
      <c r="A492" s="108">
        <v>489</v>
      </c>
      <c r="B492" s="115" t="s">
        <v>2044</v>
      </c>
      <c r="C492" s="117" t="s">
        <v>2045</v>
      </c>
      <c r="D492" s="111" t="s">
        <v>15</v>
      </c>
      <c r="E492" s="61">
        <v>0.013395</v>
      </c>
      <c r="F492" s="61" t="s">
        <v>54</v>
      </c>
      <c r="G492" s="112">
        <f t="shared" si="50"/>
        <v>13395</v>
      </c>
      <c r="H492" s="61">
        <v>5040</v>
      </c>
      <c r="I492" s="61" t="s">
        <v>1143</v>
      </c>
      <c r="J492" s="112">
        <f t="shared" si="47"/>
        <v>756</v>
      </c>
      <c r="K492" s="112">
        <f t="shared" si="48"/>
        <v>14151</v>
      </c>
    </row>
    <row r="493" s="101" customFormat="1" ht="37.2" spans="1:11">
      <c r="A493" s="108">
        <v>490</v>
      </c>
      <c r="B493" s="76" t="s">
        <v>2046</v>
      </c>
      <c r="C493" s="119" t="s">
        <v>2047</v>
      </c>
      <c r="D493" s="111" t="s">
        <v>15</v>
      </c>
      <c r="E493" s="61">
        <v>0.023</v>
      </c>
      <c r="F493" s="61" t="s">
        <v>54</v>
      </c>
      <c r="G493" s="112">
        <f>IF(E493*1000000&gt;20000,20000,E493*1000000)</f>
        <v>20000</v>
      </c>
      <c r="H493" s="61">
        <v>1997</v>
      </c>
      <c r="I493" s="61" t="s">
        <v>1143</v>
      </c>
      <c r="J493" s="112">
        <f t="shared" si="47"/>
        <v>299.55</v>
      </c>
      <c r="K493" s="112">
        <f t="shared" si="48"/>
        <v>20299.55</v>
      </c>
    </row>
    <row r="494" s="101" customFormat="1" ht="37.2" spans="1:11">
      <c r="A494" s="108">
        <v>491</v>
      </c>
      <c r="B494" s="76" t="s">
        <v>2048</v>
      </c>
      <c r="C494" s="119" t="s">
        <v>2049</v>
      </c>
      <c r="D494" s="111" t="s">
        <v>15</v>
      </c>
      <c r="E494" s="61">
        <v>0.0069</v>
      </c>
      <c r="F494" s="61" t="s">
        <v>54</v>
      </c>
      <c r="G494" s="112">
        <f t="shared" ref="G494:G508" si="51">E494*1000000</f>
        <v>6900</v>
      </c>
      <c r="H494" s="61">
        <v>587</v>
      </c>
      <c r="I494" s="61" t="s">
        <v>1143</v>
      </c>
      <c r="J494" s="112">
        <f t="shared" si="47"/>
        <v>88.05</v>
      </c>
      <c r="K494" s="112">
        <f t="shared" si="48"/>
        <v>6988.05</v>
      </c>
    </row>
    <row r="495" s="101" customFormat="1" ht="37.2" spans="1:11">
      <c r="A495" s="108">
        <v>492</v>
      </c>
      <c r="B495" s="123" t="s">
        <v>2050</v>
      </c>
      <c r="C495" s="124" t="s">
        <v>2051</v>
      </c>
      <c r="D495" s="111" t="s">
        <v>15</v>
      </c>
      <c r="E495" s="61">
        <v>0.00522</v>
      </c>
      <c r="F495" s="61" t="s">
        <v>54</v>
      </c>
      <c r="G495" s="112">
        <f t="shared" si="51"/>
        <v>5220</v>
      </c>
      <c r="H495" s="61">
        <v>4933</v>
      </c>
      <c r="I495" s="61" t="s">
        <v>1143</v>
      </c>
      <c r="J495" s="112">
        <f t="shared" si="47"/>
        <v>739.95</v>
      </c>
      <c r="K495" s="112">
        <f t="shared" si="48"/>
        <v>5959.95</v>
      </c>
    </row>
    <row r="496" s="103" customFormat="1" ht="37.2" spans="1:11">
      <c r="A496" s="108">
        <v>493</v>
      </c>
      <c r="B496" s="123" t="s">
        <v>2052</v>
      </c>
      <c r="C496" s="124" t="s">
        <v>2053</v>
      </c>
      <c r="D496" s="111" t="s">
        <v>15</v>
      </c>
      <c r="E496" s="61">
        <v>0</v>
      </c>
      <c r="F496" s="61" t="s">
        <v>54</v>
      </c>
      <c r="G496" s="113">
        <f t="shared" si="51"/>
        <v>0</v>
      </c>
      <c r="H496" s="61">
        <v>7385</v>
      </c>
      <c r="I496" s="61" t="s">
        <v>1143</v>
      </c>
      <c r="J496" s="112">
        <f t="shared" si="47"/>
        <v>1107.75</v>
      </c>
      <c r="K496" s="112">
        <f t="shared" si="48"/>
        <v>1107.75</v>
      </c>
    </row>
    <row r="497" s="101" customFormat="1" ht="25.2" spans="1:11">
      <c r="A497" s="108">
        <v>494</v>
      </c>
      <c r="B497" s="115" t="s">
        <v>2054</v>
      </c>
      <c r="C497" s="117" t="s">
        <v>2055</v>
      </c>
      <c r="D497" s="111" t="s">
        <v>15</v>
      </c>
      <c r="E497" s="61">
        <v>0.0138</v>
      </c>
      <c r="F497" s="61" t="s">
        <v>54</v>
      </c>
      <c r="G497" s="112">
        <f t="shared" si="51"/>
        <v>13800</v>
      </c>
      <c r="H497" s="61">
        <v>1740</v>
      </c>
      <c r="I497" s="61" t="s">
        <v>1143</v>
      </c>
      <c r="J497" s="112">
        <f t="shared" si="47"/>
        <v>261</v>
      </c>
      <c r="K497" s="112">
        <f t="shared" si="48"/>
        <v>14061</v>
      </c>
    </row>
    <row r="498" s="101" customFormat="1" ht="25.2" spans="1:11">
      <c r="A498" s="108">
        <v>495</v>
      </c>
      <c r="B498" s="114" t="s">
        <v>2056</v>
      </c>
      <c r="C498" s="110" t="s">
        <v>2057</v>
      </c>
      <c r="D498" s="111" t="s">
        <v>15</v>
      </c>
      <c r="E498" s="61">
        <v>0.00552</v>
      </c>
      <c r="F498" s="61" t="s">
        <v>54</v>
      </c>
      <c r="G498" s="112">
        <f t="shared" si="51"/>
        <v>5520</v>
      </c>
      <c r="H498" s="61">
        <v>4233</v>
      </c>
      <c r="I498" s="61" t="s">
        <v>1143</v>
      </c>
      <c r="J498" s="112">
        <f t="shared" si="47"/>
        <v>634.95</v>
      </c>
      <c r="K498" s="112">
        <f t="shared" si="48"/>
        <v>6154.95</v>
      </c>
    </row>
    <row r="499" s="101" customFormat="1" ht="37.2" spans="1:11">
      <c r="A499" s="108">
        <v>496</v>
      </c>
      <c r="B499" s="76" t="s">
        <v>2058</v>
      </c>
      <c r="C499" s="118" t="s">
        <v>2059</v>
      </c>
      <c r="D499" s="111" t="s">
        <v>15</v>
      </c>
      <c r="E499" s="61">
        <v>0.0138</v>
      </c>
      <c r="F499" s="61" t="s">
        <v>54</v>
      </c>
      <c r="G499" s="112">
        <f t="shared" si="51"/>
        <v>13800</v>
      </c>
      <c r="H499" s="61">
        <v>5212</v>
      </c>
      <c r="I499" s="61" t="s">
        <v>1143</v>
      </c>
      <c r="J499" s="112">
        <f t="shared" si="47"/>
        <v>781.8</v>
      </c>
      <c r="K499" s="112">
        <f t="shared" si="48"/>
        <v>14581.8</v>
      </c>
    </row>
    <row r="500" s="101" customFormat="1" ht="37.2" spans="1:11">
      <c r="A500" s="108">
        <v>497</v>
      </c>
      <c r="B500" s="115" t="s">
        <v>2060</v>
      </c>
      <c r="C500" s="117" t="s">
        <v>2061</v>
      </c>
      <c r="D500" s="111" t="s">
        <v>15</v>
      </c>
      <c r="E500" s="61">
        <v>0.015065</v>
      </c>
      <c r="F500" s="61" t="s">
        <v>54</v>
      </c>
      <c r="G500" s="112">
        <f t="shared" si="51"/>
        <v>15065</v>
      </c>
      <c r="H500" s="61">
        <v>18442</v>
      </c>
      <c r="I500" s="61" t="s">
        <v>1143</v>
      </c>
      <c r="J500" s="112">
        <f t="shared" si="47"/>
        <v>2766.3</v>
      </c>
      <c r="K500" s="112">
        <f t="shared" si="48"/>
        <v>17831.3</v>
      </c>
    </row>
    <row r="501" s="101" customFormat="1" ht="25.2" spans="1:11">
      <c r="A501" s="108">
        <v>498</v>
      </c>
      <c r="B501" s="115" t="s">
        <v>2062</v>
      </c>
      <c r="C501" s="117" t="s">
        <v>2063</v>
      </c>
      <c r="D501" s="111" t="s">
        <v>15</v>
      </c>
      <c r="E501" s="61">
        <v>0.00483</v>
      </c>
      <c r="F501" s="61" t="s">
        <v>54</v>
      </c>
      <c r="G501" s="112">
        <f t="shared" si="51"/>
        <v>4830</v>
      </c>
      <c r="H501" s="61">
        <v>117</v>
      </c>
      <c r="I501" s="61" t="s">
        <v>1143</v>
      </c>
      <c r="J501" s="112">
        <f t="shared" si="47"/>
        <v>17.55</v>
      </c>
      <c r="K501" s="112">
        <f t="shared" si="48"/>
        <v>4847.55</v>
      </c>
    </row>
    <row r="502" s="101" customFormat="1" ht="38.4" spans="1:11">
      <c r="A502" s="108">
        <v>499</v>
      </c>
      <c r="B502" s="76" t="s">
        <v>2064</v>
      </c>
      <c r="C502" s="118" t="s">
        <v>2065</v>
      </c>
      <c r="D502" s="111" t="s">
        <v>15</v>
      </c>
      <c r="E502" s="61">
        <v>0.01725</v>
      </c>
      <c r="F502" s="61" t="s">
        <v>54</v>
      </c>
      <c r="G502" s="112">
        <f t="shared" si="51"/>
        <v>17250</v>
      </c>
      <c r="H502" s="61">
        <v>2051</v>
      </c>
      <c r="I502" s="61" t="s">
        <v>1143</v>
      </c>
      <c r="J502" s="112">
        <f t="shared" si="47"/>
        <v>307.65</v>
      </c>
      <c r="K502" s="112">
        <f t="shared" si="48"/>
        <v>17557.65</v>
      </c>
    </row>
    <row r="503" s="101" customFormat="1" ht="25.2" spans="1:11">
      <c r="A503" s="108">
        <v>500</v>
      </c>
      <c r="B503" s="123" t="s">
        <v>2066</v>
      </c>
      <c r="C503" s="124" t="s">
        <v>2067</v>
      </c>
      <c r="D503" s="111" t="s">
        <v>15</v>
      </c>
      <c r="E503" s="61">
        <v>0.011505</v>
      </c>
      <c r="F503" s="61" t="s">
        <v>54</v>
      </c>
      <c r="G503" s="112">
        <f t="shared" si="51"/>
        <v>11505</v>
      </c>
      <c r="H503" s="61">
        <v>0</v>
      </c>
      <c r="I503" s="61" t="s">
        <v>1143</v>
      </c>
      <c r="J503" s="113">
        <f t="shared" si="47"/>
        <v>0</v>
      </c>
      <c r="K503" s="112">
        <f t="shared" si="48"/>
        <v>11505</v>
      </c>
    </row>
    <row r="504" s="101" customFormat="1" ht="25.2" spans="1:11">
      <c r="A504" s="108">
        <v>501</v>
      </c>
      <c r="B504" s="123" t="s">
        <v>2068</v>
      </c>
      <c r="C504" s="124" t="s">
        <v>2067</v>
      </c>
      <c r="D504" s="111" t="s">
        <v>15</v>
      </c>
      <c r="E504" s="61">
        <v>0</v>
      </c>
      <c r="F504" s="61" t="s">
        <v>54</v>
      </c>
      <c r="G504" s="113">
        <f t="shared" si="51"/>
        <v>0</v>
      </c>
      <c r="H504" s="61">
        <v>10943</v>
      </c>
      <c r="I504" s="61" t="s">
        <v>1143</v>
      </c>
      <c r="J504" s="112">
        <f t="shared" si="47"/>
        <v>1641.45</v>
      </c>
      <c r="K504" s="112">
        <f t="shared" si="48"/>
        <v>1641.45</v>
      </c>
    </row>
    <row r="505" s="101" customFormat="1" ht="37.2" spans="1:11">
      <c r="A505" s="108">
        <v>502</v>
      </c>
      <c r="B505" s="115" t="s">
        <v>2069</v>
      </c>
      <c r="C505" s="117" t="s">
        <v>2070</v>
      </c>
      <c r="D505" s="111" t="s">
        <v>15</v>
      </c>
      <c r="E505" s="61">
        <v>0</v>
      </c>
      <c r="F505" s="61" t="s">
        <v>54</v>
      </c>
      <c r="G505" s="113">
        <f t="shared" si="51"/>
        <v>0</v>
      </c>
      <c r="H505" s="61">
        <v>5988</v>
      </c>
      <c r="I505" s="61" t="s">
        <v>1143</v>
      </c>
      <c r="J505" s="112">
        <f t="shared" si="47"/>
        <v>898.2</v>
      </c>
      <c r="K505" s="112">
        <f t="shared" si="48"/>
        <v>898.2</v>
      </c>
    </row>
    <row r="506" s="101" customFormat="1" ht="37.2" spans="1:11">
      <c r="A506" s="108">
        <v>503</v>
      </c>
      <c r="B506" s="116" t="s">
        <v>2071</v>
      </c>
      <c r="C506" s="117" t="s">
        <v>2070</v>
      </c>
      <c r="D506" s="111" t="s">
        <v>15</v>
      </c>
      <c r="E506" s="61">
        <v>0.0105</v>
      </c>
      <c r="F506" s="61" t="s">
        <v>54</v>
      </c>
      <c r="G506" s="112">
        <f t="shared" si="51"/>
        <v>10500</v>
      </c>
      <c r="H506" s="61">
        <v>0</v>
      </c>
      <c r="I506" s="61" t="s">
        <v>1143</v>
      </c>
      <c r="J506" s="113">
        <f t="shared" si="47"/>
        <v>0</v>
      </c>
      <c r="K506" s="112">
        <f t="shared" si="48"/>
        <v>10500</v>
      </c>
    </row>
    <row r="507" s="101" customFormat="1" ht="37.2" spans="1:11">
      <c r="A507" s="108">
        <v>504</v>
      </c>
      <c r="B507" s="76" t="s">
        <v>2072</v>
      </c>
      <c r="C507" s="119" t="s">
        <v>2073</v>
      </c>
      <c r="D507" s="111" t="s">
        <v>15</v>
      </c>
      <c r="E507" s="61">
        <v>0.01891</v>
      </c>
      <c r="F507" s="61" t="s">
        <v>54</v>
      </c>
      <c r="G507" s="112">
        <f t="shared" si="51"/>
        <v>18910</v>
      </c>
      <c r="H507" s="61">
        <v>3249</v>
      </c>
      <c r="I507" s="61" t="s">
        <v>1143</v>
      </c>
      <c r="J507" s="112">
        <f t="shared" si="47"/>
        <v>487.35</v>
      </c>
      <c r="K507" s="112">
        <f t="shared" si="48"/>
        <v>19397.35</v>
      </c>
    </row>
    <row r="508" s="101" customFormat="1" ht="37.2" spans="1:11">
      <c r="A508" s="108">
        <v>505</v>
      </c>
      <c r="B508" s="123" t="s">
        <v>2074</v>
      </c>
      <c r="C508" s="124" t="s">
        <v>2075</v>
      </c>
      <c r="D508" s="111" t="s">
        <v>15</v>
      </c>
      <c r="E508" s="61">
        <v>0.00522</v>
      </c>
      <c r="F508" s="61" t="s">
        <v>54</v>
      </c>
      <c r="G508" s="112">
        <f t="shared" si="51"/>
        <v>5220</v>
      </c>
      <c r="H508" s="61">
        <v>4604</v>
      </c>
      <c r="I508" s="61" t="s">
        <v>1143</v>
      </c>
      <c r="J508" s="112">
        <f t="shared" si="47"/>
        <v>690.6</v>
      </c>
      <c r="K508" s="112">
        <f t="shared" si="48"/>
        <v>5910.6</v>
      </c>
    </row>
    <row r="509" s="101" customFormat="1" ht="37.2" spans="1:11">
      <c r="A509" s="108">
        <v>506</v>
      </c>
      <c r="B509" s="115" t="s">
        <v>2076</v>
      </c>
      <c r="C509" s="117" t="s">
        <v>2077</v>
      </c>
      <c r="D509" s="111" t="s">
        <v>15</v>
      </c>
      <c r="E509" s="61">
        <v>0.020435</v>
      </c>
      <c r="F509" s="61" t="s">
        <v>54</v>
      </c>
      <c r="G509" s="112">
        <f>IF(E509*1000000&gt;20000,20000,E509*1000000)</f>
        <v>20000</v>
      </c>
      <c r="H509" s="61">
        <v>11378</v>
      </c>
      <c r="I509" s="61" t="s">
        <v>1143</v>
      </c>
      <c r="J509" s="112">
        <f t="shared" si="47"/>
        <v>1706.7</v>
      </c>
      <c r="K509" s="112">
        <f t="shared" si="48"/>
        <v>21706.7</v>
      </c>
    </row>
    <row r="510" s="101" customFormat="1" ht="37.2" spans="1:11">
      <c r="A510" s="108">
        <v>507</v>
      </c>
      <c r="B510" s="76" t="s">
        <v>2078</v>
      </c>
      <c r="C510" s="119" t="s">
        <v>2079</v>
      </c>
      <c r="D510" s="111" t="s">
        <v>15</v>
      </c>
      <c r="E510" s="61">
        <v>0.01998</v>
      </c>
      <c r="F510" s="61" t="s">
        <v>54</v>
      </c>
      <c r="G510" s="112">
        <f t="shared" ref="G510:G519" si="52">E510*1000000</f>
        <v>19980</v>
      </c>
      <c r="H510" s="61">
        <v>0</v>
      </c>
      <c r="I510" s="61" t="s">
        <v>1143</v>
      </c>
      <c r="J510" s="113">
        <f t="shared" si="47"/>
        <v>0</v>
      </c>
      <c r="K510" s="112">
        <f t="shared" si="48"/>
        <v>19980</v>
      </c>
    </row>
    <row r="511" s="101" customFormat="1" ht="37.2" spans="1:11">
      <c r="A511" s="108">
        <v>508</v>
      </c>
      <c r="B511" s="76" t="s">
        <v>2080</v>
      </c>
      <c r="C511" s="119" t="s">
        <v>2081</v>
      </c>
      <c r="D511" s="111" t="s">
        <v>15</v>
      </c>
      <c r="E511" s="61">
        <v>0.02295</v>
      </c>
      <c r="F511" s="61" t="s">
        <v>54</v>
      </c>
      <c r="G511" s="112">
        <f>IF(E511*1000000&gt;20000,20000,E511*1000000)</f>
        <v>20000</v>
      </c>
      <c r="H511" s="61">
        <v>0</v>
      </c>
      <c r="I511" s="61" t="s">
        <v>1143</v>
      </c>
      <c r="J511" s="113">
        <f t="shared" si="47"/>
        <v>0</v>
      </c>
      <c r="K511" s="112">
        <f t="shared" si="48"/>
        <v>20000</v>
      </c>
    </row>
    <row r="512" s="101" customFormat="1" ht="37.2" spans="1:11">
      <c r="A512" s="108">
        <v>509</v>
      </c>
      <c r="B512" s="76" t="s">
        <v>2082</v>
      </c>
      <c r="C512" s="119" t="s">
        <v>2083</v>
      </c>
      <c r="D512" s="111" t="s">
        <v>15</v>
      </c>
      <c r="E512" s="61">
        <v>0.00986</v>
      </c>
      <c r="F512" s="61" t="s">
        <v>54</v>
      </c>
      <c r="G512" s="112">
        <f t="shared" si="52"/>
        <v>9860</v>
      </c>
      <c r="H512" s="61">
        <v>0</v>
      </c>
      <c r="I512" s="61" t="s">
        <v>1143</v>
      </c>
      <c r="J512" s="113">
        <f t="shared" si="47"/>
        <v>0</v>
      </c>
      <c r="K512" s="112">
        <f t="shared" si="48"/>
        <v>9860</v>
      </c>
    </row>
    <row r="513" s="101" customFormat="1" ht="37.2" spans="1:11">
      <c r="A513" s="108">
        <v>510</v>
      </c>
      <c r="B513" s="76" t="s">
        <v>2084</v>
      </c>
      <c r="C513" s="119" t="s">
        <v>2083</v>
      </c>
      <c r="D513" s="111" t="s">
        <v>15</v>
      </c>
      <c r="E513" s="61">
        <v>0</v>
      </c>
      <c r="F513" s="61" t="s">
        <v>54</v>
      </c>
      <c r="G513" s="113">
        <f t="shared" si="52"/>
        <v>0</v>
      </c>
      <c r="H513" s="61">
        <v>1952</v>
      </c>
      <c r="I513" s="61" t="s">
        <v>1143</v>
      </c>
      <c r="J513" s="112">
        <f t="shared" si="47"/>
        <v>292.8</v>
      </c>
      <c r="K513" s="112">
        <f t="shared" si="48"/>
        <v>292.8</v>
      </c>
    </row>
    <row r="514" s="101" customFormat="1" ht="37.2" spans="1:11">
      <c r="A514" s="108">
        <v>511</v>
      </c>
      <c r="B514" s="109" t="s">
        <v>2085</v>
      </c>
      <c r="C514" s="117" t="s">
        <v>2086</v>
      </c>
      <c r="D514" s="111" t="s">
        <v>15</v>
      </c>
      <c r="E514" s="61">
        <v>0.01026</v>
      </c>
      <c r="F514" s="61" t="s">
        <v>54</v>
      </c>
      <c r="G514" s="112">
        <f t="shared" si="52"/>
        <v>10260</v>
      </c>
      <c r="H514" s="61">
        <v>0</v>
      </c>
      <c r="I514" s="61" t="s">
        <v>1143</v>
      </c>
      <c r="J514" s="113">
        <f t="shared" si="47"/>
        <v>0</v>
      </c>
      <c r="K514" s="112">
        <f t="shared" si="48"/>
        <v>10260</v>
      </c>
    </row>
    <row r="515" s="101" customFormat="1" ht="37.2" spans="1:11">
      <c r="A515" s="108">
        <v>512</v>
      </c>
      <c r="B515" s="114" t="s">
        <v>2087</v>
      </c>
      <c r="C515" s="117" t="s">
        <v>2086</v>
      </c>
      <c r="D515" s="111" t="s">
        <v>15</v>
      </c>
      <c r="E515" s="61">
        <v>0</v>
      </c>
      <c r="F515" s="61" t="s">
        <v>54</v>
      </c>
      <c r="G515" s="113">
        <f t="shared" si="52"/>
        <v>0</v>
      </c>
      <c r="H515" s="61">
        <v>8561</v>
      </c>
      <c r="I515" s="61" t="s">
        <v>1143</v>
      </c>
      <c r="J515" s="112">
        <f t="shared" si="47"/>
        <v>1284.15</v>
      </c>
      <c r="K515" s="112">
        <f t="shared" si="48"/>
        <v>1284.15</v>
      </c>
    </row>
    <row r="516" s="101" customFormat="1" ht="37.2" spans="1:11">
      <c r="A516" s="108">
        <v>513</v>
      </c>
      <c r="B516" s="76" t="s">
        <v>2088</v>
      </c>
      <c r="C516" s="119" t="s">
        <v>2089</v>
      </c>
      <c r="D516" s="111" t="s">
        <v>15</v>
      </c>
      <c r="E516" s="61">
        <v>0.0108</v>
      </c>
      <c r="F516" s="61" t="s">
        <v>54</v>
      </c>
      <c r="G516" s="112">
        <f t="shared" si="52"/>
        <v>10800</v>
      </c>
      <c r="H516" s="61">
        <v>2926</v>
      </c>
      <c r="I516" s="61" t="s">
        <v>1143</v>
      </c>
      <c r="J516" s="112">
        <f t="shared" ref="J516:J579" si="53">H516*0.15</f>
        <v>438.9</v>
      </c>
      <c r="K516" s="112">
        <f t="shared" ref="K516:K579" si="54">G516+J516</f>
        <v>11238.9</v>
      </c>
    </row>
    <row r="517" s="101" customFormat="1" ht="25.2" spans="1:11">
      <c r="A517" s="108">
        <v>514</v>
      </c>
      <c r="B517" s="76" t="s">
        <v>2090</v>
      </c>
      <c r="C517" s="118" t="s">
        <v>2091</v>
      </c>
      <c r="D517" s="111" t="s">
        <v>15</v>
      </c>
      <c r="E517" s="61">
        <v>0.01458</v>
      </c>
      <c r="F517" s="61" t="s">
        <v>54</v>
      </c>
      <c r="G517" s="112">
        <f t="shared" si="52"/>
        <v>14580</v>
      </c>
      <c r="H517" s="61">
        <v>3734</v>
      </c>
      <c r="I517" s="61" t="s">
        <v>1143</v>
      </c>
      <c r="J517" s="112">
        <f t="shared" si="53"/>
        <v>560.1</v>
      </c>
      <c r="K517" s="112">
        <f t="shared" si="54"/>
        <v>15140.1</v>
      </c>
    </row>
    <row r="518" s="101" customFormat="1" ht="37.2" spans="1:11">
      <c r="A518" s="108">
        <v>515</v>
      </c>
      <c r="B518" s="115" t="s">
        <v>2092</v>
      </c>
      <c r="C518" s="117" t="s">
        <v>2093</v>
      </c>
      <c r="D518" s="111" t="s">
        <v>15</v>
      </c>
      <c r="E518" s="61">
        <v>0.01595</v>
      </c>
      <c r="F518" s="61" t="s">
        <v>54</v>
      </c>
      <c r="G518" s="112">
        <f t="shared" si="52"/>
        <v>15950</v>
      </c>
      <c r="H518" s="61">
        <v>1774</v>
      </c>
      <c r="I518" s="61" t="s">
        <v>1143</v>
      </c>
      <c r="J518" s="112">
        <f t="shared" si="53"/>
        <v>266.1</v>
      </c>
      <c r="K518" s="112">
        <f t="shared" si="54"/>
        <v>16216.1</v>
      </c>
    </row>
    <row r="519" s="101" customFormat="1" ht="37.2" spans="1:11">
      <c r="A519" s="108">
        <v>516</v>
      </c>
      <c r="B519" s="76" t="s">
        <v>2094</v>
      </c>
      <c r="C519" s="119" t="s">
        <v>2095</v>
      </c>
      <c r="D519" s="111" t="s">
        <v>15</v>
      </c>
      <c r="E519" s="61">
        <v>0.01288</v>
      </c>
      <c r="F519" s="61" t="s">
        <v>54</v>
      </c>
      <c r="G519" s="112">
        <f t="shared" si="52"/>
        <v>12880</v>
      </c>
      <c r="H519" s="61">
        <v>954</v>
      </c>
      <c r="I519" s="61" t="s">
        <v>1143</v>
      </c>
      <c r="J519" s="112">
        <f t="shared" si="53"/>
        <v>143.1</v>
      </c>
      <c r="K519" s="112">
        <f t="shared" si="54"/>
        <v>13023.1</v>
      </c>
    </row>
    <row r="520" s="101" customFormat="1" ht="37.2" spans="1:11">
      <c r="A520" s="108">
        <v>517</v>
      </c>
      <c r="B520" s="115" t="s">
        <v>2096</v>
      </c>
      <c r="C520" s="110" t="s">
        <v>2097</v>
      </c>
      <c r="D520" s="111" t="s">
        <v>15</v>
      </c>
      <c r="E520" s="61">
        <v>0.02301</v>
      </c>
      <c r="F520" s="61" t="s">
        <v>54</v>
      </c>
      <c r="G520" s="112">
        <f>IF(E520*1000000&gt;20000,20000,E520*1000000)</f>
        <v>20000</v>
      </c>
      <c r="H520" s="61">
        <v>12907</v>
      </c>
      <c r="I520" s="61" t="s">
        <v>1143</v>
      </c>
      <c r="J520" s="112">
        <f t="shared" si="53"/>
        <v>1936.05</v>
      </c>
      <c r="K520" s="112">
        <f t="shared" si="54"/>
        <v>21936.05</v>
      </c>
    </row>
    <row r="521" s="101" customFormat="1" ht="37.2" spans="1:11">
      <c r="A521" s="108">
        <v>518</v>
      </c>
      <c r="B521" s="76" t="s">
        <v>2098</v>
      </c>
      <c r="C521" s="119" t="s">
        <v>2099</v>
      </c>
      <c r="D521" s="111" t="s">
        <v>15</v>
      </c>
      <c r="E521" s="61">
        <v>0.00531</v>
      </c>
      <c r="F521" s="61" t="s">
        <v>54</v>
      </c>
      <c r="G521" s="112">
        <f t="shared" ref="G521:G524" si="55">E521*1000000</f>
        <v>5310</v>
      </c>
      <c r="H521" s="61">
        <v>693</v>
      </c>
      <c r="I521" s="61" t="s">
        <v>1143</v>
      </c>
      <c r="J521" s="112">
        <f t="shared" si="53"/>
        <v>103.95</v>
      </c>
      <c r="K521" s="112">
        <f t="shared" si="54"/>
        <v>5413.95</v>
      </c>
    </row>
    <row r="522" s="101" customFormat="1" ht="37.2" spans="1:11">
      <c r="A522" s="108">
        <v>519</v>
      </c>
      <c r="B522" s="76" t="s">
        <v>2100</v>
      </c>
      <c r="C522" s="118" t="s">
        <v>2101</v>
      </c>
      <c r="D522" s="111" t="s">
        <v>15</v>
      </c>
      <c r="E522" s="61">
        <v>0.01479</v>
      </c>
      <c r="F522" s="61" t="s">
        <v>54</v>
      </c>
      <c r="G522" s="112">
        <f t="shared" si="55"/>
        <v>14790</v>
      </c>
      <c r="H522" s="61">
        <v>3929</v>
      </c>
      <c r="I522" s="61" t="s">
        <v>1143</v>
      </c>
      <c r="J522" s="112">
        <f t="shared" si="53"/>
        <v>589.35</v>
      </c>
      <c r="K522" s="112">
        <f t="shared" si="54"/>
        <v>15379.35</v>
      </c>
    </row>
    <row r="523" s="101" customFormat="1" ht="25.2" spans="1:11">
      <c r="A523" s="108">
        <v>520</v>
      </c>
      <c r="B523" s="76" t="s">
        <v>2102</v>
      </c>
      <c r="C523" s="119" t="s">
        <v>2103</v>
      </c>
      <c r="D523" s="111" t="s">
        <v>15</v>
      </c>
      <c r="E523" s="61">
        <v>0.0118</v>
      </c>
      <c r="F523" s="61" t="s">
        <v>54</v>
      </c>
      <c r="G523" s="112">
        <f t="shared" si="55"/>
        <v>11800</v>
      </c>
      <c r="H523" s="61">
        <v>1072</v>
      </c>
      <c r="I523" s="61" t="s">
        <v>1143</v>
      </c>
      <c r="J523" s="112">
        <f t="shared" si="53"/>
        <v>160.8</v>
      </c>
      <c r="K523" s="112">
        <f t="shared" si="54"/>
        <v>11960.8</v>
      </c>
    </row>
    <row r="524" s="101" customFormat="1" ht="37.2" spans="1:11">
      <c r="A524" s="108">
        <v>521</v>
      </c>
      <c r="B524" s="115" t="s">
        <v>2104</v>
      </c>
      <c r="C524" s="110" t="s">
        <v>2105</v>
      </c>
      <c r="D524" s="111" t="s">
        <v>15</v>
      </c>
      <c r="E524" s="61">
        <v>0.0087</v>
      </c>
      <c r="F524" s="61" t="s">
        <v>54</v>
      </c>
      <c r="G524" s="112">
        <f t="shared" si="55"/>
        <v>8700</v>
      </c>
      <c r="H524" s="61">
        <v>7257</v>
      </c>
      <c r="I524" s="61" t="s">
        <v>1143</v>
      </c>
      <c r="J524" s="112">
        <f t="shared" si="53"/>
        <v>1088.55</v>
      </c>
      <c r="K524" s="112">
        <f t="shared" si="54"/>
        <v>9788.55</v>
      </c>
    </row>
    <row r="525" s="102" customFormat="1" ht="60" spans="1:11">
      <c r="A525" s="108">
        <v>522</v>
      </c>
      <c r="B525" s="124" t="s">
        <v>2106</v>
      </c>
      <c r="C525" s="124" t="s">
        <v>2107</v>
      </c>
      <c r="D525" s="111" t="s">
        <v>783</v>
      </c>
      <c r="E525" s="61">
        <v>0.04536</v>
      </c>
      <c r="F525" s="61" t="s">
        <v>784</v>
      </c>
      <c r="G525" s="112">
        <f t="shared" ref="G525:G529" si="56">IF(E525*20000&gt;400000,400000,E525*20000)</f>
        <v>907.2</v>
      </c>
      <c r="H525" s="61">
        <v>21180</v>
      </c>
      <c r="I525" s="61" t="s">
        <v>1143</v>
      </c>
      <c r="J525" s="112">
        <f t="shared" si="53"/>
        <v>3177</v>
      </c>
      <c r="K525" s="112">
        <f t="shared" si="54"/>
        <v>4084.2</v>
      </c>
    </row>
    <row r="526" s="102" customFormat="1" ht="48" spans="1:11">
      <c r="A526" s="108">
        <v>523</v>
      </c>
      <c r="B526" s="124" t="s">
        <v>2108</v>
      </c>
      <c r="C526" s="124" t="s">
        <v>2109</v>
      </c>
      <c r="D526" s="111" t="s">
        <v>783</v>
      </c>
      <c r="E526" s="61">
        <v>0.26709</v>
      </c>
      <c r="F526" s="61" t="s">
        <v>784</v>
      </c>
      <c r="G526" s="112">
        <f t="shared" si="56"/>
        <v>5341.8</v>
      </c>
      <c r="H526" s="61">
        <v>290229</v>
      </c>
      <c r="I526" s="61" t="s">
        <v>1143</v>
      </c>
      <c r="J526" s="112">
        <f t="shared" si="53"/>
        <v>43534.35</v>
      </c>
      <c r="K526" s="112">
        <f t="shared" si="54"/>
        <v>48876.15</v>
      </c>
    </row>
    <row r="527" s="102" customFormat="1" ht="48" spans="1:11">
      <c r="A527" s="108">
        <v>524</v>
      </c>
      <c r="B527" s="124" t="s">
        <v>2110</v>
      </c>
      <c r="C527" s="124" t="s">
        <v>2111</v>
      </c>
      <c r="D527" s="111" t="s">
        <v>783</v>
      </c>
      <c r="E527" s="61">
        <v>0.33959</v>
      </c>
      <c r="F527" s="61" t="s">
        <v>784</v>
      </c>
      <c r="G527" s="112">
        <f t="shared" si="56"/>
        <v>6791.8</v>
      </c>
      <c r="H527" s="61">
        <v>27397</v>
      </c>
      <c r="I527" s="61" t="s">
        <v>1143</v>
      </c>
      <c r="J527" s="112">
        <f t="shared" si="53"/>
        <v>4109.55</v>
      </c>
      <c r="K527" s="112">
        <f t="shared" si="54"/>
        <v>10901.35</v>
      </c>
    </row>
    <row r="528" s="102" customFormat="1" ht="60" spans="1:11">
      <c r="A528" s="108">
        <v>525</v>
      </c>
      <c r="B528" s="124" t="s">
        <v>2112</v>
      </c>
      <c r="C528" s="124" t="s">
        <v>2113</v>
      </c>
      <c r="D528" s="111" t="s">
        <v>783</v>
      </c>
      <c r="E528" s="61">
        <v>0.59535</v>
      </c>
      <c r="F528" s="61" t="s">
        <v>784</v>
      </c>
      <c r="G528" s="112">
        <f t="shared" si="56"/>
        <v>11907</v>
      </c>
      <c r="H528" s="61">
        <v>0</v>
      </c>
      <c r="I528" s="61" t="s">
        <v>1143</v>
      </c>
      <c r="J528" s="113">
        <f t="shared" si="53"/>
        <v>0</v>
      </c>
      <c r="K528" s="112">
        <f t="shared" si="54"/>
        <v>11907</v>
      </c>
    </row>
    <row r="529" s="102" customFormat="1" ht="60" spans="1:11">
      <c r="A529" s="108">
        <v>526</v>
      </c>
      <c r="B529" s="124" t="s">
        <v>2114</v>
      </c>
      <c r="C529" s="124" t="s">
        <v>2115</v>
      </c>
      <c r="D529" s="111" t="s">
        <v>783</v>
      </c>
      <c r="E529" s="61">
        <v>0.06293</v>
      </c>
      <c r="F529" s="61" t="s">
        <v>784</v>
      </c>
      <c r="G529" s="112">
        <f t="shared" si="56"/>
        <v>1258.6</v>
      </c>
      <c r="H529" s="61">
        <v>0</v>
      </c>
      <c r="I529" s="61" t="s">
        <v>1143</v>
      </c>
      <c r="J529" s="113">
        <f t="shared" si="53"/>
        <v>0</v>
      </c>
      <c r="K529" s="112">
        <f t="shared" si="54"/>
        <v>1258.6</v>
      </c>
    </row>
    <row r="530" s="101" customFormat="1" ht="37.2" spans="1:11">
      <c r="A530" s="108">
        <v>527</v>
      </c>
      <c r="B530" s="76" t="s">
        <v>2116</v>
      </c>
      <c r="C530" s="124" t="s">
        <v>2117</v>
      </c>
      <c r="D530" s="111" t="s">
        <v>15</v>
      </c>
      <c r="E530" s="61">
        <v>0.012095</v>
      </c>
      <c r="F530" s="61" t="s">
        <v>54</v>
      </c>
      <c r="G530" s="112">
        <f t="shared" ref="G530:G539" si="57">E530*1000000</f>
        <v>12095</v>
      </c>
      <c r="H530" s="61">
        <v>11921</v>
      </c>
      <c r="I530" s="61" t="s">
        <v>1143</v>
      </c>
      <c r="J530" s="112">
        <f t="shared" si="53"/>
        <v>1788.15</v>
      </c>
      <c r="K530" s="112">
        <f t="shared" si="54"/>
        <v>13883.15</v>
      </c>
    </row>
    <row r="531" s="101" customFormat="1" ht="25.2" spans="1:11">
      <c r="A531" s="108">
        <v>528</v>
      </c>
      <c r="B531" s="76" t="s">
        <v>2118</v>
      </c>
      <c r="C531" s="124" t="s">
        <v>2119</v>
      </c>
      <c r="D531" s="111" t="s">
        <v>15</v>
      </c>
      <c r="E531" s="61">
        <v>0.006</v>
      </c>
      <c r="F531" s="61" t="s">
        <v>54</v>
      </c>
      <c r="G531" s="112">
        <f t="shared" si="57"/>
        <v>6000</v>
      </c>
      <c r="H531" s="61">
        <v>5691</v>
      </c>
      <c r="I531" s="61" t="s">
        <v>1143</v>
      </c>
      <c r="J531" s="112">
        <f t="shared" si="53"/>
        <v>853.65</v>
      </c>
      <c r="K531" s="112">
        <f t="shared" si="54"/>
        <v>6853.65</v>
      </c>
    </row>
    <row r="532" s="101" customFormat="1" ht="37.2" spans="1:11">
      <c r="A532" s="108">
        <v>529</v>
      </c>
      <c r="B532" s="76" t="s">
        <v>1112</v>
      </c>
      <c r="C532" s="119" t="s">
        <v>2120</v>
      </c>
      <c r="D532" s="111" t="s">
        <v>15</v>
      </c>
      <c r="E532" s="61">
        <v>0.00945</v>
      </c>
      <c r="F532" s="61" t="s">
        <v>54</v>
      </c>
      <c r="G532" s="112">
        <f t="shared" si="57"/>
        <v>9450</v>
      </c>
      <c r="H532" s="61">
        <v>0</v>
      </c>
      <c r="I532" s="61" t="s">
        <v>1143</v>
      </c>
      <c r="J532" s="113">
        <f t="shared" si="53"/>
        <v>0</v>
      </c>
      <c r="K532" s="112">
        <f t="shared" si="54"/>
        <v>9450</v>
      </c>
    </row>
    <row r="533" s="101" customFormat="1" ht="37.2" spans="1:11">
      <c r="A533" s="108">
        <v>530</v>
      </c>
      <c r="B533" s="114" t="s">
        <v>2121</v>
      </c>
      <c r="C533" s="110" t="s">
        <v>2122</v>
      </c>
      <c r="D533" s="111" t="s">
        <v>15</v>
      </c>
      <c r="E533" s="61">
        <v>0.00945</v>
      </c>
      <c r="F533" s="61" t="s">
        <v>54</v>
      </c>
      <c r="G533" s="112">
        <f t="shared" si="57"/>
        <v>9450</v>
      </c>
      <c r="H533" s="61">
        <v>8615</v>
      </c>
      <c r="I533" s="61" t="s">
        <v>1143</v>
      </c>
      <c r="J533" s="112">
        <f t="shared" si="53"/>
        <v>1292.25</v>
      </c>
      <c r="K533" s="112">
        <f t="shared" si="54"/>
        <v>10742.25</v>
      </c>
    </row>
    <row r="534" s="101" customFormat="1" ht="25.2" spans="1:11">
      <c r="A534" s="108">
        <v>531</v>
      </c>
      <c r="B534" s="76" t="s">
        <v>2123</v>
      </c>
      <c r="C534" s="119" t="s">
        <v>2124</v>
      </c>
      <c r="D534" s="111" t="s">
        <v>15</v>
      </c>
      <c r="E534" s="61">
        <v>0</v>
      </c>
      <c r="F534" s="61" t="s">
        <v>54</v>
      </c>
      <c r="G534" s="113">
        <f t="shared" si="57"/>
        <v>0</v>
      </c>
      <c r="H534" s="61">
        <v>4043</v>
      </c>
      <c r="I534" s="61" t="s">
        <v>1143</v>
      </c>
      <c r="J534" s="112">
        <f t="shared" si="53"/>
        <v>606.45</v>
      </c>
      <c r="K534" s="112">
        <f t="shared" si="54"/>
        <v>606.45</v>
      </c>
    </row>
    <row r="535" s="101" customFormat="1" ht="25.2" spans="1:11">
      <c r="A535" s="108">
        <v>532</v>
      </c>
      <c r="B535" s="76" t="s">
        <v>2125</v>
      </c>
      <c r="C535" s="119" t="s">
        <v>2124</v>
      </c>
      <c r="D535" s="111" t="s">
        <v>15</v>
      </c>
      <c r="E535" s="61">
        <v>0.01404</v>
      </c>
      <c r="F535" s="61" t="s">
        <v>54</v>
      </c>
      <c r="G535" s="112">
        <f t="shared" si="57"/>
        <v>14040</v>
      </c>
      <c r="H535" s="61">
        <v>0</v>
      </c>
      <c r="I535" s="61" t="s">
        <v>1143</v>
      </c>
      <c r="J535" s="113">
        <f t="shared" si="53"/>
        <v>0</v>
      </c>
      <c r="K535" s="112">
        <f t="shared" si="54"/>
        <v>14040</v>
      </c>
    </row>
    <row r="536" s="101" customFormat="1" ht="37.2" spans="1:11">
      <c r="A536" s="108">
        <v>533</v>
      </c>
      <c r="B536" s="116" t="s">
        <v>2126</v>
      </c>
      <c r="C536" s="110" t="s">
        <v>2127</v>
      </c>
      <c r="D536" s="111" t="s">
        <v>15</v>
      </c>
      <c r="E536" s="61">
        <v>0.004425</v>
      </c>
      <c r="F536" s="61" t="s">
        <v>54</v>
      </c>
      <c r="G536" s="112">
        <f t="shared" si="57"/>
        <v>4425</v>
      </c>
      <c r="H536" s="61">
        <v>0</v>
      </c>
      <c r="I536" s="61" t="s">
        <v>1143</v>
      </c>
      <c r="J536" s="113">
        <f t="shared" si="53"/>
        <v>0</v>
      </c>
      <c r="K536" s="112">
        <f t="shared" si="54"/>
        <v>4425</v>
      </c>
    </row>
    <row r="537" s="101" customFormat="1" ht="26.4" spans="1:11">
      <c r="A537" s="108">
        <v>534</v>
      </c>
      <c r="B537" s="76" t="s">
        <v>2128</v>
      </c>
      <c r="C537" s="119" t="s">
        <v>2129</v>
      </c>
      <c r="D537" s="111" t="s">
        <v>15</v>
      </c>
      <c r="E537" s="61">
        <v>0.0147</v>
      </c>
      <c r="F537" s="61" t="s">
        <v>54</v>
      </c>
      <c r="G537" s="112">
        <f t="shared" si="57"/>
        <v>14700</v>
      </c>
      <c r="H537" s="61">
        <v>0</v>
      </c>
      <c r="I537" s="61" t="s">
        <v>1143</v>
      </c>
      <c r="J537" s="113">
        <f t="shared" si="53"/>
        <v>0</v>
      </c>
      <c r="K537" s="112">
        <f t="shared" si="54"/>
        <v>14700</v>
      </c>
    </row>
    <row r="538" s="101" customFormat="1" ht="37.2" spans="1:11">
      <c r="A538" s="108">
        <v>535</v>
      </c>
      <c r="B538" s="76" t="s">
        <v>2130</v>
      </c>
      <c r="C538" s="118" t="s">
        <v>2131</v>
      </c>
      <c r="D538" s="111" t="s">
        <v>15</v>
      </c>
      <c r="E538" s="61">
        <v>0.0183</v>
      </c>
      <c r="F538" s="61" t="s">
        <v>54</v>
      </c>
      <c r="G538" s="112">
        <f t="shared" si="57"/>
        <v>18300</v>
      </c>
      <c r="H538" s="61">
        <v>0</v>
      </c>
      <c r="I538" s="61" t="s">
        <v>1143</v>
      </c>
      <c r="J538" s="113">
        <f t="shared" si="53"/>
        <v>0</v>
      </c>
      <c r="K538" s="112">
        <f t="shared" si="54"/>
        <v>18300</v>
      </c>
    </row>
    <row r="539" s="101" customFormat="1" ht="37.2" spans="1:11">
      <c r="A539" s="108">
        <v>536</v>
      </c>
      <c r="B539" s="76" t="s">
        <v>2132</v>
      </c>
      <c r="C539" s="119" t="s">
        <v>2133</v>
      </c>
      <c r="D539" s="111" t="s">
        <v>15</v>
      </c>
      <c r="E539" s="61">
        <v>0.012</v>
      </c>
      <c r="F539" s="61" t="s">
        <v>54</v>
      </c>
      <c r="G539" s="112">
        <f t="shared" si="57"/>
        <v>12000</v>
      </c>
      <c r="H539" s="61">
        <v>0</v>
      </c>
      <c r="I539" s="61" t="s">
        <v>1143</v>
      </c>
      <c r="J539" s="113">
        <f t="shared" si="53"/>
        <v>0</v>
      </c>
      <c r="K539" s="112">
        <f t="shared" si="54"/>
        <v>12000</v>
      </c>
    </row>
    <row r="540" s="101" customFormat="1" ht="25.2" spans="1:11">
      <c r="A540" s="108">
        <v>537</v>
      </c>
      <c r="B540" s="76" t="s">
        <v>2134</v>
      </c>
      <c r="C540" s="119" t="s">
        <v>2135</v>
      </c>
      <c r="D540" s="111" t="s">
        <v>15</v>
      </c>
      <c r="E540" s="61">
        <v>0.0204</v>
      </c>
      <c r="F540" s="61" t="s">
        <v>54</v>
      </c>
      <c r="G540" s="112">
        <f>IF(E540*1000000&gt;20000,20000,E540*1000000)</f>
        <v>20000</v>
      </c>
      <c r="H540" s="61">
        <v>0</v>
      </c>
      <c r="I540" s="61" t="s">
        <v>1143</v>
      </c>
      <c r="J540" s="113">
        <f t="shared" si="53"/>
        <v>0</v>
      </c>
      <c r="K540" s="112">
        <f t="shared" si="54"/>
        <v>20000</v>
      </c>
    </row>
    <row r="541" s="101" customFormat="1" ht="37.2" spans="1:11">
      <c r="A541" s="108">
        <v>538</v>
      </c>
      <c r="B541" s="116" t="s">
        <v>2136</v>
      </c>
      <c r="C541" s="117" t="s">
        <v>2137</v>
      </c>
      <c r="D541" s="111" t="s">
        <v>15</v>
      </c>
      <c r="E541" s="61">
        <v>0.0106</v>
      </c>
      <c r="F541" s="61" t="s">
        <v>54</v>
      </c>
      <c r="G541" s="112">
        <f t="shared" ref="G541:G563" si="58">E541*1000000</f>
        <v>10600</v>
      </c>
      <c r="H541" s="61">
        <v>0</v>
      </c>
      <c r="I541" s="61" t="s">
        <v>1143</v>
      </c>
      <c r="J541" s="113">
        <f t="shared" si="53"/>
        <v>0</v>
      </c>
      <c r="K541" s="112">
        <f t="shared" si="54"/>
        <v>10600</v>
      </c>
    </row>
    <row r="542" s="101" customFormat="1" ht="37.2" spans="1:11">
      <c r="A542" s="108">
        <v>539</v>
      </c>
      <c r="B542" s="116" t="s">
        <v>2138</v>
      </c>
      <c r="C542" s="117" t="s">
        <v>2137</v>
      </c>
      <c r="D542" s="111" t="s">
        <v>15</v>
      </c>
      <c r="E542" s="61">
        <v>0</v>
      </c>
      <c r="F542" s="61" t="s">
        <v>54</v>
      </c>
      <c r="G542" s="113">
        <f t="shared" si="58"/>
        <v>0</v>
      </c>
      <c r="H542" s="61">
        <v>3228</v>
      </c>
      <c r="I542" s="61" t="s">
        <v>1143</v>
      </c>
      <c r="J542" s="112">
        <f t="shared" si="53"/>
        <v>484.2</v>
      </c>
      <c r="K542" s="112">
        <f t="shared" si="54"/>
        <v>484.2</v>
      </c>
    </row>
    <row r="543" s="101" customFormat="1" ht="37.2" spans="1:11">
      <c r="A543" s="108">
        <v>540</v>
      </c>
      <c r="B543" s="116" t="s">
        <v>2138</v>
      </c>
      <c r="C543" s="117" t="s">
        <v>2139</v>
      </c>
      <c r="D543" s="111" t="s">
        <v>15</v>
      </c>
      <c r="E543" s="61">
        <v>0</v>
      </c>
      <c r="F543" s="61" t="s">
        <v>54</v>
      </c>
      <c r="G543" s="113">
        <f t="shared" si="58"/>
        <v>0</v>
      </c>
      <c r="H543" s="61">
        <v>4060</v>
      </c>
      <c r="I543" s="61" t="s">
        <v>1143</v>
      </c>
      <c r="J543" s="112">
        <f t="shared" si="53"/>
        <v>609</v>
      </c>
      <c r="K543" s="112">
        <f t="shared" si="54"/>
        <v>609</v>
      </c>
    </row>
    <row r="544" s="101" customFormat="1" ht="37.2" spans="1:11">
      <c r="A544" s="108">
        <v>541</v>
      </c>
      <c r="B544" s="116" t="s">
        <v>2136</v>
      </c>
      <c r="C544" s="117" t="s">
        <v>2139</v>
      </c>
      <c r="D544" s="111" t="s">
        <v>15</v>
      </c>
      <c r="E544" s="61">
        <v>0.0106</v>
      </c>
      <c r="F544" s="61" t="s">
        <v>54</v>
      </c>
      <c r="G544" s="112">
        <f t="shared" si="58"/>
        <v>10600</v>
      </c>
      <c r="H544" s="61">
        <v>0</v>
      </c>
      <c r="I544" s="61" t="s">
        <v>1143</v>
      </c>
      <c r="J544" s="113">
        <f t="shared" si="53"/>
        <v>0</v>
      </c>
      <c r="K544" s="112">
        <f t="shared" si="54"/>
        <v>10600</v>
      </c>
    </row>
    <row r="545" s="101" customFormat="1" ht="37.2" spans="1:11">
      <c r="A545" s="108">
        <v>542</v>
      </c>
      <c r="B545" s="76" t="s">
        <v>2140</v>
      </c>
      <c r="C545" s="119" t="s">
        <v>2141</v>
      </c>
      <c r="D545" s="111" t="s">
        <v>15</v>
      </c>
      <c r="E545" s="61">
        <v>0.01539</v>
      </c>
      <c r="F545" s="61" t="s">
        <v>54</v>
      </c>
      <c r="G545" s="112">
        <f t="shared" si="58"/>
        <v>15390</v>
      </c>
      <c r="H545" s="61">
        <v>2870</v>
      </c>
      <c r="I545" s="61" t="s">
        <v>1143</v>
      </c>
      <c r="J545" s="112">
        <f t="shared" si="53"/>
        <v>430.5</v>
      </c>
      <c r="K545" s="112">
        <f t="shared" si="54"/>
        <v>15820.5</v>
      </c>
    </row>
    <row r="546" s="101" customFormat="1" ht="37.2" spans="1:11">
      <c r="A546" s="108">
        <v>543</v>
      </c>
      <c r="B546" s="76" t="s">
        <v>2142</v>
      </c>
      <c r="C546" s="118" t="s">
        <v>2143</v>
      </c>
      <c r="D546" s="111" t="s">
        <v>15</v>
      </c>
      <c r="E546" s="61">
        <v>0.01728</v>
      </c>
      <c r="F546" s="61" t="s">
        <v>54</v>
      </c>
      <c r="G546" s="112">
        <f t="shared" si="58"/>
        <v>17280</v>
      </c>
      <c r="H546" s="61">
        <v>1793</v>
      </c>
      <c r="I546" s="61" t="s">
        <v>1143</v>
      </c>
      <c r="J546" s="112">
        <f t="shared" si="53"/>
        <v>268.95</v>
      </c>
      <c r="K546" s="112">
        <f t="shared" si="54"/>
        <v>17548.95</v>
      </c>
    </row>
    <row r="547" s="101" customFormat="1" ht="37.2" spans="1:11">
      <c r="A547" s="108">
        <v>544</v>
      </c>
      <c r="B547" s="115" t="s">
        <v>2144</v>
      </c>
      <c r="C547" s="117" t="s">
        <v>2145</v>
      </c>
      <c r="D547" s="111" t="s">
        <v>15</v>
      </c>
      <c r="E547" s="61">
        <v>0.008745</v>
      </c>
      <c r="F547" s="61" t="s">
        <v>54</v>
      </c>
      <c r="G547" s="112">
        <f t="shared" si="58"/>
        <v>8745</v>
      </c>
      <c r="H547" s="61">
        <v>4992</v>
      </c>
      <c r="I547" s="61" t="s">
        <v>1143</v>
      </c>
      <c r="J547" s="112">
        <f t="shared" si="53"/>
        <v>748.8</v>
      </c>
      <c r="K547" s="112">
        <f t="shared" si="54"/>
        <v>9493.8</v>
      </c>
    </row>
    <row r="548" s="101" customFormat="1" ht="37.2" spans="1:11">
      <c r="A548" s="108">
        <v>545</v>
      </c>
      <c r="B548" s="76" t="s">
        <v>2146</v>
      </c>
      <c r="C548" s="118" t="s">
        <v>2147</v>
      </c>
      <c r="D548" s="111" t="s">
        <v>15</v>
      </c>
      <c r="E548" s="61">
        <v>0</v>
      </c>
      <c r="F548" s="61" t="s">
        <v>54</v>
      </c>
      <c r="G548" s="113">
        <f t="shared" si="58"/>
        <v>0</v>
      </c>
      <c r="H548" s="61">
        <v>464</v>
      </c>
      <c r="I548" s="61" t="s">
        <v>1143</v>
      </c>
      <c r="J548" s="112">
        <f t="shared" si="53"/>
        <v>69.6</v>
      </c>
      <c r="K548" s="112">
        <f t="shared" si="54"/>
        <v>69.6</v>
      </c>
    </row>
    <row r="549" s="101" customFormat="1" ht="37.2" spans="1:11">
      <c r="A549" s="108">
        <v>546</v>
      </c>
      <c r="B549" s="76" t="s">
        <v>2148</v>
      </c>
      <c r="C549" s="118" t="s">
        <v>2147</v>
      </c>
      <c r="D549" s="111" t="s">
        <v>15</v>
      </c>
      <c r="E549" s="61">
        <v>0.00864</v>
      </c>
      <c r="F549" s="61" t="s">
        <v>54</v>
      </c>
      <c r="G549" s="112">
        <f t="shared" si="58"/>
        <v>8640</v>
      </c>
      <c r="H549" s="61">
        <v>0</v>
      </c>
      <c r="I549" s="61" t="s">
        <v>1143</v>
      </c>
      <c r="J549" s="113">
        <f t="shared" si="53"/>
        <v>0</v>
      </c>
      <c r="K549" s="112">
        <f t="shared" si="54"/>
        <v>8640</v>
      </c>
    </row>
    <row r="550" s="101" customFormat="1" ht="37.2" spans="1:11">
      <c r="A550" s="108">
        <v>547</v>
      </c>
      <c r="B550" s="115" t="s">
        <v>2149</v>
      </c>
      <c r="C550" s="110" t="s">
        <v>2150</v>
      </c>
      <c r="D550" s="111" t="s">
        <v>15</v>
      </c>
      <c r="E550" s="61">
        <v>0</v>
      </c>
      <c r="F550" s="61" t="s">
        <v>54</v>
      </c>
      <c r="G550" s="113">
        <f t="shared" si="58"/>
        <v>0</v>
      </c>
      <c r="H550" s="61">
        <v>491</v>
      </c>
      <c r="I550" s="61" t="s">
        <v>1143</v>
      </c>
      <c r="J550" s="112">
        <f t="shared" si="53"/>
        <v>73.65</v>
      </c>
      <c r="K550" s="112">
        <f t="shared" si="54"/>
        <v>73.65</v>
      </c>
    </row>
    <row r="551" s="101" customFormat="1" ht="37.2" spans="1:11">
      <c r="A551" s="108">
        <v>548</v>
      </c>
      <c r="B551" s="116" t="s">
        <v>2151</v>
      </c>
      <c r="C551" s="110" t="s">
        <v>2150</v>
      </c>
      <c r="D551" s="111" t="s">
        <v>15</v>
      </c>
      <c r="E551" s="61">
        <v>0.00486</v>
      </c>
      <c r="F551" s="61" t="s">
        <v>54</v>
      </c>
      <c r="G551" s="112">
        <f t="shared" si="58"/>
        <v>4860</v>
      </c>
      <c r="H551" s="61">
        <v>0</v>
      </c>
      <c r="I551" s="61" t="s">
        <v>1143</v>
      </c>
      <c r="J551" s="113">
        <f t="shared" si="53"/>
        <v>0</v>
      </c>
      <c r="K551" s="112">
        <f t="shared" si="54"/>
        <v>4860</v>
      </c>
    </row>
    <row r="552" s="101" customFormat="1" ht="37.2" spans="1:11">
      <c r="A552" s="108">
        <v>549</v>
      </c>
      <c r="B552" s="116" t="s">
        <v>2152</v>
      </c>
      <c r="C552" s="110" t="s">
        <v>2153</v>
      </c>
      <c r="D552" s="111" t="s">
        <v>15</v>
      </c>
      <c r="E552" s="61">
        <v>0.01134</v>
      </c>
      <c r="F552" s="61" t="s">
        <v>54</v>
      </c>
      <c r="G552" s="112">
        <f t="shared" si="58"/>
        <v>11340</v>
      </c>
      <c r="H552" s="61">
        <v>0</v>
      </c>
      <c r="I552" s="61" t="s">
        <v>1143</v>
      </c>
      <c r="J552" s="113">
        <f t="shared" si="53"/>
        <v>0</v>
      </c>
      <c r="K552" s="112">
        <f t="shared" si="54"/>
        <v>11340</v>
      </c>
    </row>
    <row r="553" s="101" customFormat="1" ht="26.4" spans="1:11">
      <c r="A553" s="108">
        <v>550</v>
      </c>
      <c r="B553" s="115" t="s">
        <v>2154</v>
      </c>
      <c r="C553" s="110" t="s">
        <v>2155</v>
      </c>
      <c r="D553" s="111" t="s">
        <v>15</v>
      </c>
      <c r="E553" s="61">
        <v>0.00848</v>
      </c>
      <c r="F553" s="61" t="s">
        <v>54</v>
      </c>
      <c r="G553" s="112">
        <f t="shared" si="58"/>
        <v>8480</v>
      </c>
      <c r="H553" s="61">
        <v>0</v>
      </c>
      <c r="I553" s="61" t="s">
        <v>1143</v>
      </c>
      <c r="J553" s="113">
        <f t="shared" si="53"/>
        <v>0</v>
      </c>
      <c r="K553" s="112">
        <f t="shared" si="54"/>
        <v>8480</v>
      </c>
    </row>
    <row r="554" s="101" customFormat="1" ht="26.4" spans="1:11">
      <c r="A554" s="108">
        <v>551</v>
      </c>
      <c r="B554" s="115" t="s">
        <v>2156</v>
      </c>
      <c r="C554" s="110" t="s">
        <v>2155</v>
      </c>
      <c r="D554" s="111" t="s">
        <v>15</v>
      </c>
      <c r="E554" s="61">
        <v>0</v>
      </c>
      <c r="F554" s="61" t="s">
        <v>54</v>
      </c>
      <c r="G554" s="113">
        <f t="shared" si="58"/>
        <v>0</v>
      </c>
      <c r="H554" s="61">
        <v>6420</v>
      </c>
      <c r="I554" s="61" t="s">
        <v>1143</v>
      </c>
      <c r="J554" s="112">
        <f t="shared" si="53"/>
        <v>963</v>
      </c>
      <c r="K554" s="112">
        <f t="shared" si="54"/>
        <v>963</v>
      </c>
    </row>
    <row r="555" s="101" customFormat="1" ht="37.2" spans="1:11">
      <c r="A555" s="108">
        <v>552</v>
      </c>
      <c r="B555" s="76" t="s">
        <v>2157</v>
      </c>
      <c r="C555" s="118" t="s">
        <v>2158</v>
      </c>
      <c r="D555" s="111" t="s">
        <v>15</v>
      </c>
      <c r="E555" s="61">
        <v>0.00972</v>
      </c>
      <c r="F555" s="61" t="s">
        <v>54</v>
      </c>
      <c r="G555" s="112">
        <f t="shared" si="58"/>
        <v>9720</v>
      </c>
      <c r="H555" s="61">
        <v>959</v>
      </c>
      <c r="I555" s="61" t="s">
        <v>1143</v>
      </c>
      <c r="J555" s="112">
        <f t="shared" si="53"/>
        <v>143.85</v>
      </c>
      <c r="K555" s="112">
        <f t="shared" si="54"/>
        <v>9863.85</v>
      </c>
    </row>
    <row r="556" s="101" customFormat="1" ht="37.2" spans="1:11">
      <c r="A556" s="108">
        <v>553</v>
      </c>
      <c r="B556" s="76" t="s">
        <v>2159</v>
      </c>
      <c r="C556" s="119" t="s">
        <v>2160</v>
      </c>
      <c r="D556" s="111" t="s">
        <v>15</v>
      </c>
      <c r="E556" s="61">
        <v>0.00729</v>
      </c>
      <c r="F556" s="61" t="s">
        <v>54</v>
      </c>
      <c r="G556" s="112">
        <f t="shared" si="58"/>
        <v>7290</v>
      </c>
      <c r="H556" s="61">
        <v>0</v>
      </c>
      <c r="I556" s="61" t="s">
        <v>1143</v>
      </c>
      <c r="J556" s="113">
        <f t="shared" si="53"/>
        <v>0</v>
      </c>
      <c r="K556" s="112">
        <f t="shared" si="54"/>
        <v>7290</v>
      </c>
    </row>
    <row r="557" s="101" customFormat="1" ht="37.2" spans="1:11">
      <c r="A557" s="108">
        <v>554</v>
      </c>
      <c r="B557" s="76" t="s">
        <v>1565</v>
      </c>
      <c r="C557" s="119" t="s">
        <v>2161</v>
      </c>
      <c r="D557" s="111" t="s">
        <v>15</v>
      </c>
      <c r="E557" s="61">
        <v>0.01102</v>
      </c>
      <c r="F557" s="61" t="s">
        <v>54</v>
      </c>
      <c r="G557" s="112">
        <f t="shared" si="58"/>
        <v>11020</v>
      </c>
      <c r="H557" s="61">
        <v>0</v>
      </c>
      <c r="I557" s="61" t="s">
        <v>1143</v>
      </c>
      <c r="J557" s="113">
        <f t="shared" si="53"/>
        <v>0</v>
      </c>
      <c r="K557" s="112">
        <f t="shared" si="54"/>
        <v>11020</v>
      </c>
    </row>
    <row r="558" s="101" customFormat="1" ht="25.2" spans="1:11">
      <c r="A558" s="108">
        <v>555</v>
      </c>
      <c r="B558" s="76" t="s">
        <v>2162</v>
      </c>
      <c r="C558" s="118" t="s">
        <v>2163</v>
      </c>
      <c r="D558" s="111" t="s">
        <v>15</v>
      </c>
      <c r="E558" s="61">
        <v>0</v>
      </c>
      <c r="F558" s="61" t="s">
        <v>54</v>
      </c>
      <c r="G558" s="113">
        <f t="shared" si="58"/>
        <v>0</v>
      </c>
      <c r="H558" s="61">
        <v>4660</v>
      </c>
      <c r="I558" s="61" t="s">
        <v>1143</v>
      </c>
      <c r="J558" s="112">
        <f t="shared" si="53"/>
        <v>699</v>
      </c>
      <c r="K558" s="112">
        <f t="shared" si="54"/>
        <v>699</v>
      </c>
    </row>
    <row r="559" s="101" customFormat="1" ht="25.2" spans="1:11">
      <c r="A559" s="108">
        <v>556</v>
      </c>
      <c r="B559" s="76" t="s">
        <v>2164</v>
      </c>
      <c r="C559" s="118" t="s">
        <v>2163</v>
      </c>
      <c r="D559" s="111" t="s">
        <v>15</v>
      </c>
      <c r="E559" s="61">
        <v>0.01276</v>
      </c>
      <c r="F559" s="61" t="s">
        <v>54</v>
      </c>
      <c r="G559" s="112">
        <f t="shared" si="58"/>
        <v>12760</v>
      </c>
      <c r="H559" s="61">
        <v>0</v>
      </c>
      <c r="I559" s="61" t="s">
        <v>1143</v>
      </c>
      <c r="J559" s="113">
        <f t="shared" si="53"/>
        <v>0</v>
      </c>
      <c r="K559" s="112">
        <f t="shared" si="54"/>
        <v>12760</v>
      </c>
    </row>
    <row r="560" s="101" customFormat="1" ht="37.2" spans="1:11">
      <c r="A560" s="108">
        <v>557</v>
      </c>
      <c r="B560" s="76" t="s">
        <v>2165</v>
      </c>
      <c r="C560" s="124" t="s">
        <v>2166</v>
      </c>
      <c r="D560" s="111" t="s">
        <v>15</v>
      </c>
      <c r="E560" s="61">
        <v>0.0116</v>
      </c>
      <c r="F560" s="61" t="s">
        <v>54</v>
      </c>
      <c r="G560" s="112">
        <f t="shared" si="58"/>
        <v>11600</v>
      </c>
      <c r="H560" s="61">
        <v>0</v>
      </c>
      <c r="I560" s="61" t="s">
        <v>1143</v>
      </c>
      <c r="J560" s="113">
        <f t="shared" si="53"/>
        <v>0</v>
      </c>
      <c r="K560" s="112">
        <f t="shared" si="54"/>
        <v>11600</v>
      </c>
    </row>
    <row r="561" s="101" customFormat="1" ht="37.2" spans="1:11">
      <c r="A561" s="108">
        <v>558</v>
      </c>
      <c r="B561" s="76" t="s">
        <v>2167</v>
      </c>
      <c r="C561" s="124" t="s">
        <v>2166</v>
      </c>
      <c r="D561" s="111" t="s">
        <v>15</v>
      </c>
      <c r="E561" s="61">
        <v>0</v>
      </c>
      <c r="F561" s="61" t="s">
        <v>54</v>
      </c>
      <c r="G561" s="113">
        <f t="shared" si="58"/>
        <v>0</v>
      </c>
      <c r="H561" s="61">
        <v>11320</v>
      </c>
      <c r="I561" s="61" t="s">
        <v>1143</v>
      </c>
      <c r="J561" s="112">
        <f t="shared" si="53"/>
        <v>1698</v>
      </c>
      <c r="K561" s="112">
        <f t="shared" si="54"/>
        <v>1698</v>
      </c>
    </row>
    <row r="562" s="101" customFormat="1" ht="37.2" spans="1:11">
      <c r="A562" s="108">
        <v>559</v>
      </c>
      <c r="B562" s="116" t="s">
        <v>2168</v>
      </c>
      <c r="C562" s="117" t="s">
        <v>2169</v>
      </c>
      <c r="D562" s="111" t="s">
        <v>15</v>
      </c>
      <c r="E562" s="61">
        <v>0.0102</v>
      </c>
      <c r="F562" s="61" t="s">
        <v>54</v>
      </c>
      <c r="G562" s="112">
        <f t="shared" si="58"/>
        <v>10200</v>
      </c>
      <c r="H562" s="61">
        <v>0</v>
      </c>
      <c r="I562" s="61" t="s">
        <v>1143</v>
      </c>
      <c r="J562" s="113">
        <f t="shared" si="53"/>
        <v>0</v>
      </c>
      <c r="K562" s="112">
        <f t="shared" si="54"/>
        <v>10200</v>
      </c>
    </row>
    <row r="563" s="101" customFormat="1" ht="37.2" spans="1:11">
      <c r="A563" s="108">
        <v>560</v>
      </c>
      <c r="B563" s="115" t="s">
        <v>2170</v>
      </c>
      <c r="C563" s="117" t="s">
        <v>2169</v>
      </c>
      <c r="D563" s="111" t="s">
        <v>15</v>
      </c>
      <c r="E563" s="61">
        <v>0</v>
      </c>
      <c r="F563" s="61" t="s">
        <v>54</v>
      </c>
      <c r="G563" s="113">
        <f t="shared" si="58"/>
        <v>0</v>
      </c>
      <c r="H563" s="61">
        <v>7198</v>
      </c>
      <c r="I563" s="61" t="s">
        <v>1143</v>
      </c>
      <c r="J563" s="112">
        <f t="shared" si="53"/>
        <v>1079.7</v>
      </c>
      <c r="K563" s="112">
        <f t="shared" si="54"/>
        <v>1079.7</v>
      </c>
    </row>
    <row r="564" s="101" customFormat="1" ht="26.4" spans="1:11">
      <c r="A564" s="108">
        <v>561</v>
      </c>
      <c r="B564" s="116" t="s">
        <v>2171</v>
      </c>
      <c r="C564" s="110" t="s">
        <v>2172</v>
      </c>
      <c r="D564" s="111" t="s">
        <v>15</v>
      </c>
      <c r="E564" s="61">
        <v>0.088</v>
      </c>
      <c r="F564" s="61" t="s">
        <v>54</v>
      </c>
      <c r="G564" s="112">
        <f>IF(E564*1000000&gt;20000,20000,E564*1000000)</f>
        <v>20000</v>
      </c>
      <c r="H564" s="61">
        <v>0</v>
      </c>
      <c r="I564" s="61" t="s">
        <v>1143</v>
      </c>
      <c r="J564" s="113">
        <f t="shared" si="53"/>
        <v>0</v>
      </c>
      <c r="K564" s="112">
        <f t="shared" si="54"/>
        <v>20000</v>
      </c>
    </row>
    <row r="565" s="101" customFormat="1" ht="37.2" spans="1:11">
      <c r="A565" s="108">
        <v>562</v>
      </c>
      <c r="B565" s="115" t="s">
        <v>2173</v>
      </c>
      <c r="C565" s="117" t="s">
        <v>2174</v>
      </c>
      <c r="D565" s="111" t="s">
        <v>15</v>
      </c>
      <c r="E565" s="61">
        <v>0</v>
      </c>
      <c r="F565" s="61" t="s">
        <v>54</v>
      </c>
      <c r="G565" s="113">
        <f t="shared" ref="G565:G584" si="59">E565*1000000</f>
        <v>0</v>
      </c>
      <c r="H565" s="61">
        <v>5570</v>
      </c>
      <c r="I565" s="61" t="s">
        <v>1143</v>
      </c>
      <c r="J565" s="112">
        <f t="shared" si="53"/>
        <v>835.5</v>
      </c>
      <c r="K565" s="112">
        <f t="shared" si="54"/>
        <v>835.5</v>
      </c>
    </row>
    <row r="566" s="101" customFormat="1" ht="37.2" spans="1:11">
      <c r="A566" s="108">
        <v>563</v>
      </c>
      <c r="B566" s="116" t="s">
        <v>2175</v>
      </c>
      <c r="C566" s="117" t="s">
        <v>2174</v>
      </c>
      <c r="D566" s="111" t="s">
        <v>15</v>
      </c>
      <c r="E566" s="61">
        <v>0.0087</v>
      </c>
      <c r="F566" s="61" t="s">
        <v>54</v>
      </c>
      <c r="G566" s="112">
        <f t="shared" si="59"/>
        <v>8700</v>
      </c>
      <c r="H566" s="61">
        <v>0</v>
      </c>
      <c r="I566" s="61" t="s">
        <v>1143</v>
      </c>
      <c r="J566" s="113">
        <f t="shared" si="53"/>
        <v>0</v>
      </c>
      <c r="K566" s="112">
        <f t="shared" si="54"/>
        <v>8700</v>
      </c>
    </row>
    <row r="567" s="101" customFormat="1" ht="37.2" spans="1:11">
      <c r="A567" s="108">
        <v>564</v>
      </c>
      <c r="B567" s="76" t="s">
        <v>2176</v>
      </c>
      <c r="C567" s="118" t="s">
        <v>2177</v>
      </c>
      <c r="D567" s="111" t="s">
        <v>15</v>
      </c>
      <c r="E567" s="61">
        <v>0.004275</v>
      </c>
      <c r="F567" s="61" t="s">
        <v>54</v>
      </c>
      <c r="G567" s="112">
        <f t="shared" si="59"/>
        <v>4275</v>
      </c>
      <c r="H567" s="61">
        <v>0</v>
      </c>
      <c r="I567" s="61" t="s">
        <v>1143</v>
      </c>
      <c r="J567" s="113">
        <f t="shared" si="53"/>
        <v>0</v>
      </c>
      <c r="K567" s="112">
        <f t="shared" si="54"/>
        <v>4275</v>
      </c>
    </row>
    <row r="568" s="101" customFormat="1" ht="37.2" spans="1:11">
      <c r="A568" s="108">
        <v>565</v>
      </c>
      <c r="B568" s="115" t="s">
        <v>2178</v>
      </c>
      <c r="C568" s="110" t="s">
        <v>2179</v>
      </c>
      <c r="D568" s="111" t="s">
        <v>15</v>
      </c>
      <c r="E568" s="61">
        <v>0.01121</v>
      </c>
      <c r="F568" s="61" t="s">
        <v>54</v>
      </c>
      <c r="G568" s="112">
        <f t="shared" si="59"/>
        <v>11210</v>
      </c>
      <c r="H568" s="61">
        <v>9023</v>
      </c>
      <c r="I568" s="61" t="s">
        <v>1143</v>
      </c>
      <c r="J568" s="112">
        <f t="shared" si="53"/>
        <v>1353.45</v>
      </c>
      <c r="K568" s="112">
        <f t="shared" si="54"/>
        <v>12563.45</v>
      </c>
    </row>
    <row r="569" s="101" customFormat="1" ht="37.2" spans="1:11">
      <c r="A569" s="108">
        <v>566</v>
      </c>
      <c r="B569" s="115" t="s">
        <v>2180</v>
      </c>
      <c r="C569" s="110" t="s">
        <v>2181</v>
      </c>
      <c r="D569" s="111" t="s">
        <v>15</v>
      </c>
      <c r="E569" s="61">
        <v>0.013865</v>
      </c>
      <c r="F569" s="61" t="s">
        <v>54</v>
      </c>
      <c r="G569" s="112">
        <f t="shared" si="59"/>
        <v>13865</v>
      </c>
      <c r="H569" s="61">
        <v>11675</v>
      </c>
      <c r="I569" s="61" t="s">
        <v>1143</v>
      </c>
      <c r="J569" s="112">
        <f t="shared" si="53"/>
        <v>1751.25</v>
      </c>
      <c r="K569" s="112">
        <f t="shared" si="54"/>
        <v>15616.25</v>
      </c>
    </row>
    <row r="570" s="101" customFormat="1" ht="37.2" spans="1:11">
      <c r="A570" s="108">
        <v>567</v>
      </c>
      <c r="B570" s="76" t="s">
        <v>2182</v>
      </c>
      <c r="C570" s="118" t="s">
        <v>2183</v>
      </c>
      <c r="D570" s="111" t="s">
        <v>15</v>
      </c>
      <c r="E570" s="61">
        <v>0.00378</v>
      </c>
      <c r="F570" s="61" t="s">
        <v>54</v>
      </c>
      <c r="G570" s="112">
        <f t="shared" si="59"/>
        <v>3780</v>
      </c>
      <c r="H570" s="61">
        <v>0</v>
      </c>
      <c r="I570" s="61" t="s">
        <v>1143</v>
      </c>
      <c r="J570" s="113">
        <f t="shared" si="53"/>
        <v>0</v>
      </c>
      <c r="K570" s="112">
        <f t="shared" si="54"/>
        <v>3780</v>
      </c>
    </row>
    <row r="571" s="101" customFormat="1" ht="37.2" spans="1:11">
      <c r="A571" s="108">
        <v>568</v>
      </c>
      <c r="B571" s="76" t="s">
        <v>2184</v>
      </c>
      <c r="C571" s="118" t="s">
        <v>2183</v>
      </c>
      <c r="D571" s="111" t="s">
        <v>15</v>
      </c>
      <c r="E571" s="61">
        <v>0</v>
      </c>
      <c r="F571" s="61" t="s">
        <v>54</v>
      </c>
      <c r="G571" s="113">
        <f t="shared" si="59"/>
        <v>0</v>
      </c>
      <c r="H571" s="61">
        <v>814</v>
      </c>
      <c r="I571" s="61" t="s">
        <v>1143</v>
      </c>
      <c r="J571" s="112">
        <f t="shared" si="53"/>
        <v>122.1</v>
      </c>
      <c r="K571" s="112">
        <f t="shared" si="54"/>
        <v>122.1</v>
      </c>
    </row>
    <row r="572" s="101" customFormat="1" ht="37.2" spans="1:11">
      <c r="A572" s="108">
        <v>569</v>
      </c>
      <c r="B572" s="116" t="s">
        <v>2185</v>
      </c>
      <c r="C572" s="117" t="s">
        <v>2186</v>
      </c>
      <c r="D572" s="111" t="s">
        <v>15</v>
      </c>
      <c r="E572" s="61">
        <v>0.00531</v>
      </c>
      <c r="F572" s="61" t="s">
        <v>54</v>
      </c>
      <c r="G572" s="112">
        <f t="shared" si="59"/>
        <v>5310</v>
      </c>
      <c r="H572" s="61">
        <v>0</v>
      </c>
      <c r="I572" s="61" t="s">
        <v>1143</v>
      </c>
      <c r="J572" s="113">
        <f t="shared" si="53"/>
        <v>0</v>
      </c>
      <c r="K572" s="112">
        <f t="shared" si="54"/>
        <v>5310</v>
      </c>
    </row>
    <row r="573" s="101" customFormat="1" ht="37.2" spans="1:11">
      <c r="A573" s="108">
        <v>570</v>
      </c>
      <c r="B573" s="115" t="s">
        <v>2187</v>
      </c>
      <c r="C573" s="117" t="s">
        <v>2186</v>
      </c>
      <c r="D573" s="111" t="s">
        <v>15</v>
      </c>
      <c r="E573" s="61">
        <v>0</v>
      </c>
      <c r="F573" s="61" t="s">
        <v>54</v>
      </c>
      <c r="G573" s="113">
        <f t="shared" si="59"/>
        <v>0</v>
      </c>
      <c r="H573" s="61">
        <v>3182</v>
      </c>
      <c r="I573" s="61" t="s">
        <v>1143</v>
      </c>
      <c r="J573" s="112">
        <f t="shared" si="53"/>
        <v>477.3</v>
      </c>
      <c r="K573" s="112">
        <f t="shared" si="54"/>
        <v>477.3</v>
      </c>
    </row>
    <row r="574" s="101" customFormat="1" ht="37.2" spans="1:11">
      <c r="A574" s="108">
        <v>571</v>
      </c>
      <c r="B574" s="115" t="s">
        <v>2188</v>
      </c>
      <c r="C574" s="117" t="s">
        <v>2189</v>
      </c>
      <c r="D574" s="111" t="s">
        <v>15</v>
      </c>
      <c r="E574" s="61">
        <v>0</v>
      </c>
      <c r="F574" s="61" t="s">
        <v>54</v>
      </c>
      <c r="G574" s="113">
        <f t="shared" si="59"/>
        <v>0</v>
      </c>
      <c r="H574" s="61">
        <v>1846</v>
      </c>
      <c r="I574" s="61" t="s">
        <v>1143</v>
      </c>
      <c r="J574" s="112">
        <f t="shared" si="53"/>
        <v>276.9</v>
      </c>
      <c r="K574" s="112">
        <f t="shared" si="54"/>
        <v>276.9</v>
      </c>
    </row>
    <row r="575" s="101" customFormat="1" ht="37.2" spans="1:11">
      <c r="A575" s="108">
        <v>572</v>
      </c>
      <c r="B575" s="115" t="s">
        <v>2190</v>
      </c>
      <c r="C575" s="117" t="s">
        <v>2189</v>
      </c>
      <c r="D575" s="111" t="s">
        <v>15</v>
      </c>
      <c r="E575" s="61">
        <v>0.00354</v>
      </c>
      <c r="F575" s="61" t="s">
        <v>54</v>
      </c>
      <c r="G575" s="112">
        <f t="shared" si="59"/>
        <v>3540</v>
      </c>
      <c r="H575" s="61">
        <v>0</v>
      </c>
      <c r="I575" s="61" t="s">
        <v>1143</v>
      </c>
      <c r="J575" s="113">
        <f t="shared" si="53"/>
        <v>0</v>
      </c>
      <c r="K575" s="112">
        <f t="shared" si="54"/>
        <v>3540</v>
      </c>
    </row>
    <row r="576" s="101" customFormat="1" ht="37.2" spans="1:11">
      <c r="A576" s="108">
        <v>573</v>
      </c>
      <c r="B576" s="76" t="s">
        <v>2191</v>
      </c>
      <c r="C576" s="119" t="s">
        <v>2192</v>
      </c>
      <c r="D576" s="111" t="s">
        <v>15</v>
      </c>
      <c r="E576" s="61">
        <v>0</v>
      </c>
      <c r="F576" s="61" t="s">
        <v>54</v>
      </c>
      <c r="G576" s="113">
        <f t="shared" si="59"/>
        <v>0</v>
      </c>
      <c r="H576" s="61">
        <v>408</v>
      </c>
      <c r="I576" s="61" t="s">
        <v>1143</v>
      </c>
      <c r="J576" s="112">
        <f t="shared" si="53"/>
        <v>61.2</v>
      </c>
      <c r="K576" s="112">
        <f t="shared" si="54"/>
        <v>61.2</v>
      </c>
    </row>
    <row r="577" s="101" customFormat="1" ht="37.2" spans="1:11">
      <c r="A577" s="108">
        <v>574</v>
      </c>
      <c r="B577" s="76" t="s">
        <v>2193</v>
      </c>
      <c r="C577" s="119" t="s">
        <v>2192</v>
      </c>
      <c r="D577" s="111" t="s">
        <v>15</v>
      </c>
      <c r="E577" s="61">
        <v>0.00413</v>
      </c>
      <c r="F577" s="61" t="s">
        <v>54</v>
      </c>
      <c r="G577" s="112">
        <f t="shared" si="59"/>
        <v>4130</v>
      </c>
      <c r="H577" s="61">
        <v>0</v>
      </c>
      <c r="I577" s="61" t="s">
        <v>1143</v>
      </c>
      <c r="J577" s="113">
        <f t="shared" si="53"/>
        <v>0</v>
      </c>
      <c r="K577" s="112">
        <f t="shared" si="54"/>
        <v>4130</v>
      </c>
    </row>
    <row r="578" s="101" customFormat="1" ht="37.2" spans="1:11">
      <c r="A578" s="108">
        <v>575</v>
      </c>
      <c r="B578" s="76" t="s">
        <v>2194</v>
      </c>
      <c r="C578" s="119" t="s">
        <v>2195</v>
      </c>
      <c r="D578" s="111" t="s">
        <v>15</v>
      </c>
      <c r="E578" s="61">
        <v>0.0059</v>
      </c>
      <c r="F578" s="61" t="s">
        <v>54</v>
      </c>
      <c r="G578" s="112">
        <f t="shared" si="59"/>
        <v>5900</v>
      </c>
      <c r="H578" s="61">
        <v>0</v>
      </c>
      <c r="I578" s="61" t="s">
        <v>1143</v>
      </c>
      <c r="J578" s="113">
        <f t="shared" si="53"/>
        <v>0</v>
      </c>
      <c r="K578" s="112">
        <f t="shared" si="54"/>
        <v>5900</v>
      </c>
    </row>
    <row r="579" s="101" customFormat="1" ht="37.2" spans="1:11">
      <c r="A579" s="108">
        <v>576</v>
      </c>
      <c r="B579" s="115" t="s">
        <v>2196</v>
      </c>
      <c r="C579" s="110" t="s">
        <v>2197</v>
      </c>
      <c r="D579" s="111" t="s">
        <v>15</v>
      </c>
      <c r="E579" s="61">
        <v>0.0106</v>
      </c>
      <c r="F579" s="61" t="s">
        <v>54</v>
      </c>
      <c r="G579" s="112">
        <f t="shared" si="59"/>
        <v>10600</v>
      </c>
      <c r="H579" s="61">
        <v>8131</v>
      </c>
      <c r="I579" s="61" t="s">
        <v>1143</v>
      </c>
      <c r="J579" s="112">
        <f t="shared" si="53"/>
        <v>1219.65</v>
      </c>
      <c r="K579" s="112">
        <f t="shared" si="54"/>
        <v>11819.65</v>
      </c>
    </row>
    <row r="580" s="101" customFormat="1" ht="37.2" spans="1:11">
      <c r="A580" s="108">
        <v>577</v>
      </c>
      <c r="B580" s="115" t="s">
        <v>2198</v>
      </c>
      <c r="C580" s="110" t="s">
        <v>2199</v>
      </c>
      <c r="D580" s="111" t="s">
        <v>15</v>
      </c>
      <c r="E580" s="61">
        <v>0.0114</v>
      </c>
      <c r="F580" s="61" t="s">
        <v>54</v>
      </c>
      <c r="G580" s="112">
        <f t="shared" si="59"/>
        <v>11400</v>
      </c>
      <c r="H580" s="61">
        <v>0</v>
      </c>
      <c r="I580" s="61" t="s">
        <v>1143</v>
      </c>
      <c r="J580" s="113">
        <f t="shared" ref="J580:J643" si="60">H580*0.15</f>
        <v>0</v>
      </c>
      <c r="K580" s="112">
        <f t="shared" ref="K580:K643" si="61">G580+J580</f>
        <v>11400</v>
      </c>
    </row>
    <row r="581" s="101" customFormat="1" ht="37.2" spans="1:11">
      <c r="A581" s="108">
        <v>578</v>
      </c>
      <c r="B581" s="76" t="s">
        <v>2200</v>
      </c>
      <c r="C581" s="118" t="s">
        <v>2201</v>
      </c>
      <c r="D581" s="111" t="s">
        <v>15</v>
      </c>
      <c r="E581" s="61">
        <v>0.01769</v>
      </c>
      <c r="F581" s="61" t="s">
        <v>54</v>
      </c>
      <c r="G581" s="112">
        <f t="shared" si="59"/>
        <v>17690</v>
      </c>
      <c r="H581" s="61">
        <v>0</v>
      </c>
      <c r="I581" s="61" t="s">
        <v>1143</v>
      </c>
      <c r="J581" s="113">
        <f t="shared" si="60"/>
        <v>0</v>
      </c>
      <c r="K581" s="112">
        <f t="shared" si="61"/>
        <v>17690</v>
      </c>
    </row>
    <row r="582" s="101" customFormat="1" ht="37.2" spans="1:11">
      <c r="A582" s="108">
        <v>579</v>
      </c>
      <c r="B582" s="115" t="s">
        <v>2202</v>
      </c>
      <c r="C582" s="117" t="s">
        <v>2203</v>
      </c>
      <c r="D582" s="111" t="s">
        <v>15</v>
      </c>
      <c r="E582" s="61">
        <v>0.0102</v>
      </c>
      <c r="F582" s="61" t="s">
        <v>54</v>
      </c>
      <c r="G582" s="112">
        <f t="shared" si="59"/>
        <v>10200</v>
      </c>
      <c r="H582" s="61">
        <v>0</v>
      </c>
      <c r="I582" s="61" t="s">
        <v>1143</v>
      </c>
      <c r="J582" s="113">
        <f t="shared" si="60"/>
        <v>0</v>
      </c>
      <c r="K582" s="112">
        <f t="shared" si="61"/>
        <v>10200</v>
      </c>
    </row>
    <row r="583" s="101" customFormat="1" ht="25.2" spans="1:11">
      <c r="A583" s="108">
        <v>580</v>
      </c>
      <c r="B583" s="76" t="s">
        <v>2204</v>
      </c>
      <c r="C583" s="119" t="s">
        <v>2205</v>
      </c>
      <c r="D583" s="111" t="s">
        <v>15</v>
      </c>
      <c r="E583" s="61">
        <v>0.01995</v>
      </c>
      <c r="F583" s="61" t="s">
        <v>54</v>
      </c>
      <c r="G583" s="112">
        <f t="shared" si="59"/>
        <v>19950</v>
      </c>
      <c r="H583" s="61">
        <v>0</v>
      </c>
      <c r="I583" s="61" t="s">
        <v>1143</v>
      </c>
      <c r="J583" s="113">
        <f t="shared" si="60"/>
        <v>0</v>
      </c>
      <c r="K583" s="112">
        <f t="shared" si="61"/>
        <v>19950</v>
      </c>
    </row>
    <row r="584" s="101" customFormat="1" ht="25.2" spans="1:11">
      <c r="A584" s="108">
        <v>581</v>
      </c>
      <c r="B584" s="115" t="s">
        <v>2206</v>
      </c>
      <c r="C584" s="117" t="s">
        <v>2207</v>
      </c>
      <c r="D584" s="111" t="s">
        <v>15</v>
      </c>
      <c r="E584" s="61">
        <v>0.014535</v>
      </c>
      <c r="F584" s="61" t="s">
        <v>54</v>
      </c>
      <c r="G584" s="112">
        <f t="shared" si="59"/>
        <v>14535</v>
      </c>
      <c r="H584" s="61">
        <v>0</v>
      </c>
      <c r="I584" s="61" t="s">
        <v>1143</v>
      </c>
      <c r="J584" s="113">
        <f t="shared" si="60"/>
        <v>0</v>
      </c>
      <c r="K584" s="112">
        <f t="shared" si="61"/>
        <v>14535</v>
      </c>
    </row>
    <row r="585" s="101" customFormat="1" ht="37.2" spans="1:11">
      <c r="A585" s="108">
        <v>582</v>
      </c>
      <c r="B585" s="76" t="s">
        <v>2208</v>
      </c>
      <c r="C585" s="118" t="s">
        <v>2209</v>
      </c>
      <c r="D585" s="111" t="s">
        <v>15</v>
      </c>
      <c r="E585" s="61">
        <v>0.02394</v>
      </c>
      <c r="F585" s="61" t="s">
        <v>54</v>
      </c>
      <c r="G585" s="112">
        <f t="shared" ref="G585:G590" si="62">IF(E585*1000000&gt;20000,20000,E585*1000000)</f>
        <v>20000</v>
      </c>
      <c r="H585" s="61">
        <v>0</v>
      </c>
      <c r="I585" s="61" t="s">
        <v>1143</v>
      </c>
      <c r="J585" s="113">
        <f t="shared" si="60"/>
        <v>0</v>
      </c>
      <c r="K585" s="112">
        <f t="shared" si="61"/>
        <v>20000</v>
      </c>
    </row>
    <row r="586" s="101" customFormat="1" ht="37.2" spans="1:11">
      <c r="A586" s="108">
        <v>583</v>
      </c>
      <c r="B586" s="76" t="s">
        <v>2210</v>
      </c>
      <c r="C586" s="119" t="s">
        <v>2211</v>
      </c>
      <c r="D586" s="111" t="s">
        <v>15</v>
      </c>
      <c r="E586" s="61">
        <v>0.00912</v>
      </c>
      <c r="F586" s="61" t="s">
        <v>54</v>
      </c>
      <c r="G586" s="112">
        <f t="shared" ref="G586:G589" si="63">E586*1000000</f>
        <v>9120</v>
      </c>
      <c r="H586" s="61">
        <v>0</v>
      </c>
      <c r="I586" s="61" t="s">
        <v>1143</v>
      </c>
      <c r="J586" s="113">
        <f t="shared" si="60"/>
        <v>0</v>
      </c>
      <c r="K586" s="112">
        <f t="shared" si="61"/>
        <v>9120</v>
      </c>
    </row>
    <row r="587" s="101" customFormat="1" ht="25.2" spans="1:11">
      <c r="A587" s="108">
        <v>584</v>
      </c>
      <c r="B587" s="115" t="s">
        <v>2212</v>
      </c>
      <c r="C587" s="117" t="s">
        <v>2213</v>
      </c>
      <c r="D587" s="111" t="s">
        <v>15</v>
      </c>
      <c r="E587" s="61">
        <v>0.0203</v>
      </c>
      <c r="F587" s="61" t="s">
        <v>54</v>
      </c>
      <c r="G587" s="112">
        <f t="shared" si="62"/>
        <v>20000</v>
      </c>
      <c r="H587" s="61">
        <v>0</v>
      </c>
      <c r="I587" s="61" t="s">
        <v>1143</v>
      </c>
      <c r="J587" s="113">
        <f t="shared" si="60"/>
        <v>0</v>
      </c>
      <c r="K587" s="112">
        <f t="shared" si="61"/>
        <v>20000</v>
      </c>
    </row>
    <row r="588" s="101" customFormat="1" ht="25.2" spans="1:11">
      <c r="A588" s="108">
        <v>585</v>
      </c>
      <c r="B588" s="115" t="s">
        <v>2214</v>
      </c>
      <c r="C588" s="110" t="s">
        <v>2215</v>
      </c>
      <c r="D588" s="111" t="s">
        <v>15</v>
      </c>
      <c r="E588" s="61">
        <v>0.01482</v>
      </c>
      <c r="F588" s="61" t="s">
        <v>54</v>
      </c>
      <c r="G588" s="112">
        <f t="shared" si="63"/>
        <v>14820</v>
      </c>
      <c r="H588" s="61">
        <v>0</v>
      </c>
      <c r="I588" s="61" t="s">
        <v>1143</v>
      </c>
      <c r="J588" s="113">
        <f t="shared" si="60"/>
        <v>0</v>
      </c>
      <c r="K588" s="112">
        <f t="shared" si="61"/>
        <v>14820</v>
      </c>
    </row>
    <row r="589" s="101" customFormat="1" ht="25.2" spans="1:11">
      <c r="A589" s="108">
        <v>586</v>
      </c>
      <c r="B589" s="76" t="s">
        <v>2216</v>
      </c>
      <c r="C589" s="119" t="s">
        <v>2217</v>
      </c>
      <c r="D589" s="111" t="s">
        <v>15</v>
      </c>
      <c r="E589" s="61">
        <v>0.005985</v>
      </c>
      <c r="F589" s="61" t="s">
        <v>54</v>
      </c>
      <c r="G589" s="112">
        <f t="shared" si="63"/>
        <v>5985</v>
      </c>
      <c r="H589" s="61">
        <v>0</v>
      </c>
      <c r="I589" s="61" t="s">
        <v>1143</v>
      </c>
      <c r="J589" s="113">
        <f t="shared" si="60"/>
        <v>0</v>
      </c>
      <c r="K589" s="112">
        <f t="shared" si="61"/>
        <v>5985</v>
      </c>
    </row>
    <row r="590" s="101" customFormat="1" ht="37.2" spans="1:11">
      <c r="A590" s="108">
        <v>587</v>
      </c>
      <c r="B590" s="76" t="s">
        <v>2218</v>
      </c>
      <c r="C590" s="118" t="s">
        <v>2219</v>
      </c>
      <c r="D590" s="111" t="s">
        <v>15</v>
      </c>
      <c r="E590" s="61">
        <v>0.020235</v>
      </c>
      <c r="F590" s="61" t="s">
        <v>54</v>
      </c>
      <c r="G590" s="112">
        <f t="shared" si="62"/>
        <v>20000</v>
      </c>
      <c r="H590" s="61">
        <v>0</v>
      </c>
      <c r="I590" s="61" t="s">
        <v>1143</v>
      </c>
      <c r="J590" s="113">
        <f t="shared" si="60"/>
        <v>0</v>
      </c>
      <c r="K590" s="112">
        <f t="shared" si="61"/>
        <v>20000</v>
      </c>
    </row>
    <row r="591" s="101" customFormat="1" ht="37.2" spans="1:11">
      <c r="A591" s="108">
        <v>588</v>
      </c>
      <c r="B591" s="76" t="s">
        <v>2220</v>
      </c>
      <c r="C591" s="118" t="s">
        <v>2221</v>
      </c>
      <c r="D591" s="111" t="s">
        <v>15</v>
      </c>
      <c r="E591" s="61">
        <v>0.01856</v>
      </c>
      <c r="F591" s="61" t="s">
        <v>54</v>
      </c>
      <c r="G591" s="112">
        <f t="shared" ref="G591:G604" si="64">E591*1000000</f>
        <v>18560</v>
      </c>
      <c r="H591" s="61">
        <v>0</v>
      </c>
      <c r="I591" s="61" t="s">
        <v>1143</v>
      </c>
      <c r="J591" s="113">
        <f t="shared" si="60"/>
        <v>0</v>
      </c>
      <c r="K591" s="112">
        <f t="shared" si="61"/>
        <v>18560</v>
      </c>
    </row>
    <row r="592" s="101" customFormat="1" ht="37.2" spans="1:11">
      <c r="A592" s="108">
        <v>589</v>
      </c>
      <c r="B592" s="76" t="s">
        <v>2222</v>
      </c>
      <c r="C592" s="119" t="s">
        <v>2223</v>
      </c>
      <c r="D592" s="111" t="s">
        <v>15</v>
      </c>
      <c r="E592" s="61">
        <v>0.01479</v>
      </c>
      <c r="F592" s="61" t="s">
        <v>54</v>
      </c>
      <c r="G592" s="112">
        <f t="shared" si="64"/>
        <v>14790</v>
      </c>
      <c r="H592" s="61">
        <v>0</v>
      </c>
      <c r="I592" s="61" t="s">
        <v>1143</v>
      </c>
      <c r="J592" s="113">
        <f t="shared" si="60"/>
        <v>0</v>
      </c>
      <c r="K592" s="112">
        <f t="shared" si="61"/>
        <v>14790</v>
      </c>
    </row>
    <row r="593" s="101" customFormat="1" ht="37.2" spans="1:11">
      <c r="A593" s="108">
        <v>590</v>
      </c>
      <c r="B593" s="76" t="s">
        <v>2224</v>
      </c>
      <c r="C593" s="118" t="s">
        <v>2225</v>
      </c>
      <c r="D593" s="111" t="s">
        <v>15</v>
      </c>
      <c r="E593" s="61">
        <v>0.01276</v>
      </c>
      <c r="F593" s="61" t="s">
        <v>54</v>
      </c>
      <c r="G593" s="112">
        <f t="shared" si="64"/>
        <v>12760</v>
      </c>
      <c r="H593" s="61">
        <v>0</v>
      </c>
      <c r="I593" s="61" t="s">
        <v>1143</v>
      </c>
      <c r="J593" s="113">
        <f t="shared" si="60"/>
        <v>0</v>
      </c>
      <c r="K593" s="112">
        <f t="shared" si="61"/>
        <v>12760</v>
      </c>
    </row>
    <row r="594" s="101" customFormat="1" ht="37.2" spans="1:11">
      <c r="A594" s="108">
        <v>591</v>
      </c>
      <c r="B594" s="115" t="s">
        <v>2226</v>
      </c>
      <c r="C594" s="117" t="s">
        <v>2227</v>
      </c>
      <c r="D594" s="111" t="s">
        <v>15</v>
      </c>
      <c r="E594" s="61">
        <v>0.012255</v>
      </c>
      <c r="F594" s="61" t="s">
        <v>54</v>
      </c>
      <c r="G594" s="112">
        <f t="shared" si="64"/>
        <v>12255</v>
      </c>
      <c r="H594" s="61">
        <v>0</v>
      </c>
      <c r="I594" s="61" t="s">
        <v>1143</v>
      </c>
      <c r="J594" s="113">
        <f t="shared" si="60"/>
        <v>0</v>
      </c>
      <c r="K594" s="112">
        <f t="shared" si="61"/>
        <v>12255</v>
      </c>
    </row>
    <row r="595" s="101" customFormat="1" ht="37.2" spans="1:11">
      <c r="A595" s="108">
        <v>592</v>
      </c>
      <c r="B595" s="76" t="s">
        <v>2228</v>
      </c>
      <c r="C595" s="118" t="s">
        <v>2229</v>
      </c>
      <c r="D595" s="111" t="s">
        <v>15</v>
      </c>
      <c r="E595" s="61">
        <v>0.01311</v>
      </c>
      <c r="F595" s="61" t="s">
        <v>54</v>
      </c>
      <c r="G595" s="112">
        <f t="shared" si="64"/>
        <v>13110</v>
      </c>
      <c r="H595" s="61">
        <v>0</v>
      </c>
      <c r="I595" s="61" t="s">
        <v>1143</v>
      </c>
      <c r="J595" s="113">
        <f t="shared" si="60"/>
        <v>0</v>
      </c>
      <c r="K595" s="112">
        <f t="shared" si="61"/>
        <v>13110</v>
      </c>
    </row>
    <row r="596" s="101" customFormat="1" ht="37.2" spans="1:11">
      <c r="A596" s="108">
        <v>593</v>
      </c>
      <c r="B596" s="76" t="s">
        <v>2230</v>
      </c>
      <c r="C596" s="118" t="s">
        <v>2231</v>
      </c>
      <c r="D596" s="111" t="s">
        <v>15</v>
      </c>
      <c r="E596" s="61">
        <v>0.01368</v>
      </c>
      <c r="F596" s="61" t="s">
        <v>54</v>
      </c>
      <c r="G596" s="112">
        <f t="shared" si="64"/>
        <v>13680</v>
      </c>
      <c r="H596" s="61">
        <v>0</v>
      </c>
      <c r="I596" s="61" t="s">
        <v>1143</v>
      </c>
      <c r="J596" s="113">
        <f t="shared" si="60"/>
        <v>0</v>
      </c>
      <c r="K596" s="112">
        <f t="shared" si="61"/>
        <v>13680</v>
      </c>
    </row>
    <row r="597" s="101" customFormat="1" ht="37.2" spans="1:11">
      <c r="A597" s="108">
        <v>594</v>
      </c>
      <c r="B597" s="76" t="s">
        <v>2232</v>
      </c>
      <c r="C597" s="119" t="s">
        <v>2233</v>
      </c>
      <c r="D597" s="111" t="s">
        <v>15</v>
      </c>
      <c r="E597" s="61">
        <v>0.01425</v>
      </c>
      <c r="F597" s="61" t="s">
        <v>54</v>
      </c>
      <c r="G597" s="112">
        <f t="shared" si="64"/>
        <v>14250</v>
      </c>
      <c r="H597" s="61">
        <v>0</v>
      </c>
      <c r="I597" s="61" t="s">
        <v>1143</v>
      </c>
      <c r="J597" s="113">
        <f t="shared" si="60"/>
        <v>0</v>
      </c>
      <c r="K597" s="112">
        <f t="shared" si="61"/>
        <v>14250</v>
      </c>
    </row>
    <row r="598" s="101" customFormat="1" ht="25.2" spans="1:11">
      <c r="A598" s="108">
        <v>595</v>
      </c>
      <c r="B598" s="111" t="s">
        <v>2234</v>
      </c>
      <c r="C598" s="119" t="s">
        <v>2235</v>
      </c>
      <c r="D598" s="111" t="s">
        <v>15</v>
      </c>
      <c r="E598" s="61">
        <v>0.010545</v>
      </c>
      <c r="F598" s="61" t="s">
        <v>54</v>
      </c>
      <c r="G598" s="112">
        <f t="shared" si="64"/>
        <v>10545</v>
      </c>
      <c r="H598" s="61">
        <v>0</v>
      </c>
      <c r="I598" s="61" t="s">
        <v>1143</v>
      </c>
      <c r="J598" s="113">
        <f t="shared" si="60"/>
        <v>0</v>
      </c>
      <c r="K598" s="112">
        <f t="shared" si="61"/>
        <v>10545</v>
      </c>
    </row>
    <row r="599" s="101" customFormat="1" ht="25.2" spans="1:11">
      <c r="A599" s="108">
        <v>596</v>
      </c>
      <c r="B599" s="76" t="s">
        <v>2236</v>
      </c>
      <c r="C599" s="118" t="s">
        <v>2237</v>
      </c>
      <c r="D599" s="111" t="s">
        <v>15</v>
      </c>
      <c r="E599" s="61">
        <v>0.00812</v>
      </c>
      <c r="F599" s="61" t="s">
        <v>54</v>
      </c>
      <c r="G599" s="112">
        <f t="shared" si="64"/>
        <v>8120</v>
      </c>
      <c r="H599" s="61">
        <v>0</v>
      </c>
      <c r="I599" s="61" t="s">
        <v>1143</v>
      </c>
      <c r="J599" s="113">
        <f t="shared" si="60"/>
        <v>0</v>
      </c>
      <c r="K599" s="112">
        <f t="shared" si="61"/>
        <v>8120</v>
      </c>
    </row>
    <row r="600" s="101" customFormat="1" ht="37.2" spans="1:11">
      <c r="A600" s="108">
        <v>597</v>
      </c>
      <c r="B600" s="76" t="s">
        <v>2238</v>
      </c>
      <c r="C600" s="118" t="s">
        <v>2239</v>
      </c>
      <c r="D600" s="111" t="s">
        <v>15</v>
      </c>
      <c r="E600" s="61">
        <v>0.0145</v>
      </c>
      <c r="F600" s="61" t="s">
        <v>54</v>
      </c>
      <c r="G600" s="112">
        <f t="shared" si="64"/>
        <v>14500</v>
      </c>
      <c r="H600" s="61">
        <v>0</v>
      </c>
      <c r="I600" s="61" t="s">
        <v>1143</v>
      </c>
      <c r="J600" s="113">
        <f t="shared" si="60"/>
        <v>0</v>
      </c>
      <c r="K600" s="112">
        <f t="shared" si="61"/>
        <v>14500</v>
      </c>
    </row>
    <row r="601" s="101" customFormat="1" ht="37.2" spans="1:11">
      <c r="A601" s="108">
        <v>598</v>
      </c>
      <c r="B601" s="76" t="s">
        <v>2240</v>
      </c>
      <c r="C601" s="119" t="s">
        <v>2241</v>
      </c>
      <c r="D601" s="111" t="s">
        <v>15</v>
      </c>
      <c r="E601" s="61">
        <v>0.015105</v>
      </c>
      <c r="F601" s="61" t="s">
        <v>54</v>
      </c>
      <c r="G601" s="112">
        <f t="shared" si="64"/>
        <v>15105</v>
      </c>
      <c r="H601" s="61">
        <v>0</v>
      </c>
      <c r="I601" s="61" t="s">
        <v>1143</v>
      </c>
      <c r="J601" s="113">
        <f t="shared" si="60"/>
        <v>0</v>
      </c>
      <c r="K601" s="112">
        <f t="shared" si="61"/>
        <v>15105</v>
      </c>
    </row>
    <row r="602" s="101" customFormat="1" ht="37.2" spans="1:11">
      <c r="A602" s="108">
        <v>599</v>
      </c>
      <c r="B602" s="76" t="s">
        <v>2242</v>
      </c>
      <c r="C602" s="119" t="s">
        <v>2243</v>
      </c>
      <c r="D602" s="111" t="s">
        <v>15</v>
      </c>
      <c r="E602" s="61">
        <v>0.01311</v>
      </c>
      <c r="F602" s="61" t="s">
        <v>54</v>
      </c>
      <c r="G602" s="112">
        <f t="shared" si="64"/>
        <v>13110</v>
      </c>
      <c r="H602" s="61">
        <v>0</v>
      </c>
      <c r="I602" s="61" t="s">
        <v>1143</v>
      </c>
      <c r="J602" s="113">
        <f t="shared" si="60"/>
        <v>0</v>
      </c>
      <c r="K602" s="112">
        <f t="shared" si="61"/>
        <v>13110</v>
      </c>
    </row>
    <row r="603" s="101" customFormat="1" ht="37.2" spans="1:11">
      <c r="A603" s="108">
        <v>600</v>
      </c>
      <c r="B603" s="115" t="s">
        <v>2244</v>
      </c>
      <c r="C603" s="117" t="s">
        <v>2245</v>
      </c>
      <c r="D603" s="111" t="s">
        <v>15</v>
      </c>
      <c r="E603" s="61">
        <v>0.019665</v>
      </c>
      <c r="F603" s="61" t="s">
        <v>54</v>
      </c>
      <c r="G603" s="112">
        <f t="shared" si="64"/>
        <v>19665</v>
      </c>
      <c r="H603" s="61">
        <v>0</v>
      </c>
      <c r="I603" s="61" t="s">
        <v>1143</v>
      </c>
      <c r="J603" s="113">
        <f t="shared" si="60"/>
        <v>0</v>
      </c>
      <c r="K603" s="112">
        <f t="shared" si="61"/>
        <v>19665</v>
      </c>
    </row>
    <row r="604" s="55" customFormat="1" ht="37.2" spans="1:11">
      <c r="A604" s="108">
        <v>601</v>
      </c>
      <c r="B604" s="76" t="s">
        <v>2246</v>
      </c>
      <c r="C604" s="118" t="s">
        <v>2247</v>
      </c>
      <c r="D604" s="111" t="s">
        <v>15</v>
      </c>
      <c r="E604" s="61">
        <v>0.018525</v>
      </c>
      <c r="F604" s="61" t="s">
        <v>54</v>
      </c>
      <c r="G604" s="125">
        <f t="shared" si="64"/>
        <v>18525</v>
      </c>
      <c r="H604" s="61">
        <v>1067</v>
      </c>
      <c r="I604" s="61" t="s">
        <v>1143</v>
      </c>
      <c r="J604" s="125">
        <f t="shared" si="60"/>
        <v>160.05</v>
      </c>
      <c r="K604" s="125">
        <f t="shared" si="61"/>
        <v>18685.05</v>
      </c>
    </row>
    <row r="605" s="101" customFormat="1" ht="26.4" spans="1:11">
      <c r="A605" s="108">
        <v>602</v>
      </c>
      <c r="B605" s="111" t="s">
        <v>2248</v>
      </c>
      <c r="C605" s="119" t="s">
        <v>2249</v>
      </c>
      <c r="D605" s="111" t="s">
        <v>15</v>
      </c>
      <c r="E605" s="61">
        <v>0.0339</v>
      </c>
      <c r="F605" s="61" t="s">
        <v>54</v>
      </c>
      <c r="G605" s="112">
        <f t="shared" ref="G605:G609" si="65">IF(E605*1000000&gt;20000,20000,E605*1000000)</f>
        <v>20000</v>
      </c>
      <c r="H605" s="61">
        <v>4590</v>
      </c>
      <c r="I605" s="61" t="s">
        <v>1143</v>
      </c>
      <c r="J605" s="112">
        <f t="shared" si="60"/>
        <v>688.5</v>
      </c>
      <c r="K605" s="112">
        <f t="shared" si="61"/>
        <v>20688.5</v>
      </c>
    </row>
    <row r="606" s="101" customFormat="1" ht="37.2" spans="1:11">
      <c r="A606" s="108">
        <v>603</v>
      </c>
      <c r="B606" s="76" t="s">
        <v>2250</v>
      </c>
      <c r="C606" s="119" t="s">
        <v>2251</v>
      </c>
      <c r="D606" s="111" t="s">
        <v>15</v>
      </c>
      <c r="E606" s="61">
        <v>0.021</v>
      </c>
      <c r="F606" s="61" t="s">
        <v>54</v>
      </c>
      <c r="G606" s="112">
        <f t="shared" si="65"/>
        <v>20000</v>
      </c>
      <c r="H606" s="61">
        <v>0</v>
      </c>
      <c r="I606" s="61" t="s">
        <v>1143</v>
      </c>
      <c r="J606" s="113">
        <f t="shared" si="60"/>
        <v>0</v>
      </c>
      <c r="K606" s="112">
        <f t="shared" si="61"/>
        <v>20000</v>
      </c>
    </row>
    <row r="607" s="101" customFormat="1" ht="37.2" spans="1:11">
      <c r="A607" s="108">
        <v>604</v>
      </c>
      <c r="B607" s="76" t="s">
        <v>2252</v>
      </c>
      <c r="C607" s="119" t="s">
        <v>2253</v>
      </c>
      <c r="D607" s="111" t="s">
        <v>15</v>
      </c>
      <c r="E607" s="61">
        <v>0.0189</v>
      </c>
      <c r="F607" s="61" t="s">
        <v>54</v>
      </c>
      <c r="G607" s="112">
        <f t="shared" ref="G607:G612" si="66">E607*1000000</f>
        <v>18900</v>
      </c>
      <c r="H607" s="61">
        <v>0</v>
      </c>
      <c r="I607" s="61" t="s">
        <v>1143</v>
      </c>
      <c r="J607" s="113">
        <f t="shared" si="60"/>
        <v>0</v>
      </c>
      <c r="K607" s="112">
        <f t="shared" si="61"/>
        <v>18900</v>
      </c>
    </row>
    <row r="608" s="101" customFormat="1" ht="37.2" spans="1:11">
      <c r="A608" s="108">
        <v>605</v>
      </c>
      <c r="B608" s="115" t="s">
        <v>2254</v>
      </c>
      <c r="C608" s="117" t="s">
        <v>2255</v>
      </c>
      <c r="D608" s="111" t="s">
        <v>15</v>
      </c>
      <c r="E608" s="61">
        <v>0.009975</v>
      </c>
      <c r="F608" s="61" t="s">
        <v>54</v>
      </c>
      <c r="G608" s="112">
        <f t="shared" si="66"/>
        <v>9975</v>
      </c>
      <c r="H608" s="61">
        <v>0</v>
      </c>
      <c r="I608" s="61" t="s">
        <v>1143</v>
      </c>
      <c r="J608" s="113">
        <f t="shared" si="60"/>
        <v>0</v>
      </c>
      <c r="K608" s="112">
        <f t="shared" si="61"/>
        <v>9975</v>
      </c>
    </row>
    <row r="609" s="101" customFormat="1" ht="37.2" spans="1:11">
      <c r="A609" s="108">
        <v>606</v>
      </c>
      <c r="B609" s="115" t="s">
        <v>2256</v>
      </c>
      <c r="C609" s="110" t="s">
        <v>2257</v>
      </c>
      <c r="D609" s="111" t="s">
        <v>15</v>
      </c>
      <c r="E609" s="61">
        <v>0.02436</v>
      </c>
      <c r="F609" s="61" t="s">
        <v>54</v>
      </c>
      <c r="G609" s="112">
        <f t="shared" si="65"/>
        <v>20000</v>
      </c>
      <c r="H609" s="61">
        <v>0</v>
      </c>
      <c r="I609" s="61" t="s">
        <v>1143</v>
      </c>
      <c r="J609" s="113">
        <f t="shared" si="60"/>
        <v>0</v>
      </c>
      <c r="K609" s="112">
        <f t="shared" si="61"/>
        <v>20000</v>
      </c>
    </row>
    <row r="610" s="101" customFormat="1" ht="37.2" spans="1:11">
      <c r="A610" s="108">
        <v>607</v>
      </c>
      <c r="B610" s="76" t="s">
        <v>2258</v>
      </c>
      <c r="C610" s="119" t="s">
        <v>2259</v>
      </c>
      <c r="D610" s="111" t="s">
        <v>15</v>
      </c>
      <c r="E610" s="61">
        <v>0.01596</v>
      </c>
      <c r="F610" s="61" t="s">
        <v>54</v>
      </c>
      <c r="G610" s="112">
        <f t="shared" si="66"/>
        <v>15960</v>
      </c>
      <c r="H610" s="61">
        <v>0</v>
      </c>
      <c r="I610" s="61" t="s">
        <v>1143</v>
      </c>
      <c r="J610" s="113">
        <f t="shared" si="60"/>
        <v>0</v>
      </c>
      <c r="K610" s="112">
        <f t="shared" si="61"/>
        <v>15960</v>
      </c>
    </row>
    <row r="611" s="101" customFormat="1" ht="25.2" spans="1:11">
      <c r="A611" s="108">
        <v>608</v>
      </c>
      <c r="B611" s="76" t="s">
        <v>2260</v>
      </c>
      <c r="C611" s="119" t="s">
        <v>2261</v>
      </c>
      <c r="D611" s="111" t="s">
        <v>15</v>
      </c>
      <c r="E611" s="61">
        <v>0.013965</v>
      </c>
      <c r="F611" s="61" t="s">
        <v>54</v>
      </c>
      <c r="G611" s="112">
        <f t="shared" si="66"/>
        <v>13965</v>
      </c>
      <c r="H611" s="61">
        <v>0</v>
      </c>
      <c r="I611" s="61" t="s">
        <v>1143</v>
      </c>
      <c r="J611" s="113">
        <f t="shared" si="60"/>
        <v>0</v>
      </c>
      <c r="K611" s="112">
        <f t="shared" si="61"/>
        <v>13965</v>
      </c>
    </row>
    <row r="612" s="101" customFormat="1" ht="25.2" spans="1:11">
      <c r="A612" s="108">
        <v>609</v>
      </c>
      <c r="B612" s="115" t="s">
        <v>2262</v>
      </c>
      <c r="C612" s="117" t="s">
        <v>2263</v>
      </c>
      <c r="D612" s="111" t="s">
        <v>15</v>
      </c>
      <c r="E612" s="61">
        <v>0.01682</v>
      </c>
      <c r="F612" s="61" t="s">
        <v>54</v>
      </c>
      <c r="G612" s="112">
        <f t="shared" si="66"/>
        <v>16820</v>
      </c>
      <c r="H612" s="61">
        <v>0</v>
      </c>
      <c r="I612" s="61" t="s">
        <v>1143</v>
      </c>
      <c r="J612" s="113">
        <f t="shared" si="60"/>
        <v>0</v>
      </c>
      <c r="K612" s="112">
        <f t="shared" si="61"/>
        <v>16820</v>
      </c>
    </row>
    <row r="613" s="101" customFormat="1" ht="37.2" spans="1:11">
      <c r="A613" s="108">
        <v>610</v>
      </c>
      <c r="B613" s="76" t="s">
        <v>2264</v>
      </c>
      <c r="C613" s="119" t="s">
        <v>2265</v>
      </c>
      <c r="D613" s="111" t="s">
        <v>15</v>
      </c>
      <c r="E613" s="61">
        <v>0.02223</v>
      </c>
      <c r="F613" s="61" t="s">
        <v>54</v>
      </c>
      <c r="G613" s="112">
        <f>IF(E613*1000000&gt;20000,20000,E613*1000000)</f>
        <v>20000</v>
      </c>
      <c r="H613" s="61">
        <v>0</v>
      </c>
      <c r="I613" s="61" t="s">
        <v>1143</v>
      </c>
      <c r="J613" s="113">
        <f t="shared" si="60"/>
        <v>0</v>
      </c>
      <c r="K613" s="112">
        <f t="shared" si="61"/>
        <v>20000</v>
      </c>
    </row>
    <row r="614" s="101" customFormat="1" ht="25.2" spans="1:11">
      <c r="A614" s="108">
        <v>611</v>
      </c>
      <c r="B614" s="76" t="s">
        <v>2266</v>
      </c>
      <c r="C614" s="118" t="s">
        <v>2267</v>
      </c>
      <c r="D614" s="111" t="s">
        <v>15</v>
      </c>
      <c r="E614" s="61">
        <v>0.01044</v>
      </c>
      <c r="F614" s="61" t="s">
        <v>54</v>
      </c>
      <c r="G614" s="112">
        <f t="shared" ref="G614:G628" si="67">E614*1000000</f>
        <v>10440</v>
      </c>
      <c r="H614" s="61">
        <v>0</v>
      </c>
      <c r="I614" s="61" t="s">
        <v>1143</v>
      </c>
      <c r="J614" s="113">
        <f t="shared" si="60"/>
        <v>0</v>
      </c>
      <c r="K614" s="112">
        <f t="shared" si="61"/>
        <v>10440</v>
      </c>
    </row>
    <row r="615" s="101" customFormat="1" ht="37.2" spans="1:11">
      <c r="A615" s="108">
        <v>612</v>
      </c>
      <c r="B615" s="111" t="s">
        <v>2268</v>
      </c>
      <c r="C615" s="119" t="s">
        <v>2269</v>
      </c>
      <c r="D615" s="111" t="s">
        <v>15</v>
      </c>
      <c r="E615" s="61">
        <v>0.01197</v>
      </c>
      <c r="F615" s="61" t="s">
        <v>54</v>
      </c>
      <c r="G615" s="112">
        <f t="shared" si="67"/>
        <v>11970</v>
      </c>
      <c r="H615" s="61">
        <v>0</v>
      </c>
      <c r="I615" s="61" t="s">
        <v>1143</v>
      </c>
      <c r="J615" s="113">
        <f t="shared" si="60"/>
        <v>0</v>
      </c>
      <c r="K615" s="112">
        <f t="shared" si="61"/>
        <v>11970</v>
      </c>
    </row>
    <row r="616" s="101" customFormat="1" ht="37.2" spans="1:11">
      <c r="A616" s="108">
        <v>613</v>
      </c>
      <c r="B616" s="76" t="s">
        <v>2270</v>
      </c>
      <c r="C616" s="119" t="s">
        <v>2271</v>
      </c>
      <c r="D616" s="111" t="s">
        <v>15</v>
      </c>
      <c r="E616" s="61">
        <v>0.00912</v>
      </c>
      <c r="F616" s="61" t="s">
        <v>54</v>
      </c>
      <c r="G616" s="112">
        <f t="shared" si="67"/>
        <v>9120</v>
      </c>
      <c r="H616" s="61">
        <v>0</v>
      </c>
      <c r="I616" s="61" t="s">
        <v>1143</v>
      </c>
      <c r="J616" s="113">
        <f t="shared" si="60"/>
        <v>0</v>
      </c>
      <c r="K616" s="112">
        <f t="shared" si="61"/>
        <v>9120</v>
      </c>
    </row>
    <row r="617" s="101" customFormat="1" ht="37.2" spans="1:11">
      <c r="A617" s="108">
        <v>614</v>
      </c>
      <c r="B617" s="76" t="s">
        <v>2272</v>
      </c>
      <c r="C617" s="119" t="s">
        <v>2273</v>
      </c>
      <c r="D617" s="111" t="s">
        <v>15</v>
      </c>
      <c r="E617" s="61">
        <v>0.01026</v>
      </c>
      <c r="F617" s="61" t="s">
        <v>54</v>
      </c>
      <c r="G617" s="112">
        <f t="shared" si="67"/>
        <v>10260</v>
      </c>
      <c r="H617" s="61">
        <v>0</v>
      </c>
      <c r="I617" s="61" t="s">
        <v>1143</v>
      </c>
      <c r="J617" s="113">
        <f t="shared" si="60"/>
        <v>0</v>
      </c>
      <c r="K617" s="112">
        <f t="shared" si="61"/>
        <v>10260</v>
      </c>
    </row>
    <row r="618" s="101" customFormat="1" ht="37.2" spans="1:11">
      <c r="A618" s="108">
        <v>615</v>
      </c>
      <c r="B618" s="76" t="s">
        <v>2274</v>
      </c>
      <c r="C618" s="118" t="s">
        <v>2275</v>
      </c>
      <c r="D618" s="111" t="s">
        <v>15</v>
      </c>
      <c r="E618" s="61">
        <v>0.01914</v>
      </c>
      <c r="F618" s="61" t="s">
        <v>54</v>
      </c>
      <c r="G618" s="112">
        <f t="shared" si="67"/>
        <v>19140</v>
      </c>
      <c r="H618" s="61">
        <v>0</v>
      </c>
      <c r="I618" s="61" t="s">
        <v>1143</v>
      </c>
      <c r="J618" s="113">
        <f t="shared" si="60"/>
        <v>0</v>
      </c>
      <c r="K618" s="112">
        <f t="shared" si="61"/>
        <v>19140</v>
      </c>
    </row>
    <row r="619" s="101" customFormat="1" ht="37.2" spans="1:11">
      <c r="A619" s="108">
        <v>616</v>
      </c>
      <c r="B619" s="116" t="s">
        <v>2276</v>
      </c>
      <c r="C619" s="117" t="s">
        <v>2277</v>
      </c>
      <c r="D619" s="111" t="s">
        <v>15</v>
      </c>
      <c r="E619" s="61">
        <v>0.004425</v>
      </c>
      <c r="F619" s="61" t="s">
        <v>54</v>
      </c>
      <c r="G619" s="112">
        <f t="shared" si="67"/>
        <v>4425</v>
      </c>
      <c r="H619" s="61">
        <v>0</v>
      </c>
      <c r="I619" s="61" t="s">
        <v>1143</v>
      </c>
      <c r="J619" s="113">
        <f t="shared" si="60"/>
        <v>0</v>
      </c>
      <c r="K619" s="112">
        <f t="shared" si="61"/>
        <v>4425</v>
      </c>
    </row>
    <row r="620" s="101" customFormat="1" ht="37.2" spans="1:11">
      <c r="A620" s="108">
        <v>617</v>
      </c>
      <c r="B620" s="115" t="s">
        <v>2278</v>
      </c>
      <c r="C620" s="117" t="s">
        <v>2279</v>
      </c>
      <c r="D620" s="111" t="s">
        <v>15</v>
      </c>
      <c r="E620" s="61">
        <v>0</v>
      </c>
      <c r="F620" s="61" t="s">
        <v>54</v>
      </c>
      <c r="G620" s="113">
        <f t="shared" si="67"/>
        <v>0</v>
      </c>
      <c r="H620" s="61">
        <v>3000</v>
      </c>
      <c r="I620" s="61" t="s">
        <v>1143</v>
      </c>
      <c r="J620" s="112">
        <f t="shared" si="60"/>
        <v>450</v>
      </c>
      <c r="K620" s="112">
        <f t="shared" si="61"/>
        <v>450</v>
      </c>
    </row>
    <row r="621" s="101" customFormat="1" ht="25.2" spans="1:11">
      <c r="A621" s="108">
        <v>618</v>
      </c>
      <c r="B621" s="76" t="s">
        <v>2280</v>
      </c>
      <c r="C621" s="117" t="s">
        <v>2281</v>
      </c>
      <c r="D621" s="111" t="s">
        <v>15</v>
      </c>
      <c r="E621" s="61">
        <v>0.00708</v>
      </c>
      <c r="F621" s="61" t="s">
        <v>54</v>
      </c>
      <c r="G621" s="112">
        <f t="shared" si="67"/>
        <v>7080</v>
      </c>
      <c r="H621" s="61">
        <v>0</v>
      </c>
      <c r="I621" s="61" t="s">
        <v>1143</v>
      </c>
      <c r="J621" s="113">
        <f t="shared" si="60"/>
        <v>0</v>
      </c>
      <c r="K621" s="112">
        <f t="shared" si="61"/>
        <v>7080</v>
      </c>
    </row>
    <row r="622" s="101" customFormat="1" ht="25.2" spans="1:11">
      <c r="A622" s="108">
        <v>619</v>
      </c>
      <c r="B622" s="115" t="s">
        <v>2282</v>
      </c>
      <c r="C622" s="117" t="s">
        <v>2281</v>
      </c>
      <c r="D622" s="111" t="s">
        <v>15</v>
      </c>
      <c r="E622" s="61">
        <v>0</v>
      </c>
      <c r="F622" s="61" t="s">
        <v>54</v>
      </c>
      <c r="G622" s="113">
        <f t="shared" si="67"/>
        <v>0</v>
      </c>
      <c r="H622" s="61">
        <v>5167</v>
      </c>
      <c r="I622" s="61" t="s">
        <v>1143</v>
      </c>
      <c r="J622" s="112">
        <f t="shared" si="60"/>
        <v>775.05</v>
      </c>
      <c r="K622" s="112">
        <f t="shared" si="61"/>
        <v>775.05</v>
      </c>
    </row>
    <row r="623" s="101" customFormat="1" ht="25.2" spans="1:11">
      <c r="A623" s="108">
        <v>620</v>
      </c>
      <c r="B623" s="76" t="s">
        <v>2283</v>
      </c>
      <c r="C623" s="118" t="s">
        <v>2284</v>
      </c>
      <c r="D623" s="111" t="s">
        <v>15</v>
      </c>
      <c r="E623" s="61">
        <v>0.01653</v>
      </c>
      <c r="F623" s="61" t="s">
        <v>54</v>
      </c>
      <c r="G623" s="112">
        <f t="shared" si="67"/>
        <v>16530</v>
      </c>
      <c r="H623" s="61">
        <v>7215</v>
      </c>
      <c r="I623" s="61" t="s">
        <v>1143</v>
      </c>
      <c r="J623" s="112">
        <f t="shared" si="60"/>
        <v>1082.25</v>
      </c>
      <c r="K623" s="112">
        <f t="shared" si="61"/>
        <v>17612.25</v>
      </c>
    </row>
    <row r="624" s="101" customFormat="1" ht="25.2" spans="1:11">
      <c r="A624" s="108">
        <v>621</v>
      </c>
      <c r="B624" s="115" t="s">
        <v>2285</v>
      </c>
      <c r="C624" s="117" t="s">
        <v>2286</v>
      </c>
      <c r="D624" s="111" t="s">
        <v>15</v>
      </c>
      <c r="E624" s="61">
        <v>0.013275</v>
      </c>
      <c r="F624" s="61" t="s">
        <v>54</v>
      </c>
      <c r="G624" s="112">
        <f t="shared" si="67"/>
        <v>13275</v>
      </c>
      <c r="H624" s="61">
        <v>8809</v>
      </c>
      <c r="I624" s="61" t="s">
        <v>1143</v>
      </c>
      <c r="J624" s="112">
        <f t="shared" si="60"/>
        <v>1321.35</v>
      </c>
      <c r="K624" s="112">
        <f t="shared" si="61"/>
        <v>14596.35</v>
      </c>
    </row>
    <row r="625" s="101" customFormat="1" ht="25.2" spans="1:11">
      <c r="A625" s="108">
        <v>622</v>
      </c>
      <c r="B625" s="115" t="s">
        <v>2287</v>
      </c>
      <c r="C625" s="117" t="s">
        <v>2288</v>
      </c>
      <c r="D625" s="111" t="s">
        <v>15</v>
      </c>
      <c r="E625" s="61">
        <v>0.010325</v>
      </c>
      <c r="F625" s="61" t="s">
        <v>54</v>
      </c>
      <c r="G625" s="112">
        <f t="shared" si="67"/>
        <v>10325</v>
      </c>
      <c r="H625" s="61">
        <v>2592</v>
      </c>
      <c r="I625" s="61" t="s">
        <v>1143</v>
      </c>
      <c r="J625" s="112">
        <f t="shared" si="60"/>
        <v>388.8</v>
      </c>
      <c r="K625" s="112">
        <f t="shared" si="61"/>
        <v>10713.8</v>
      </c>
    </row>
    <row r="626" s="101" customFormat="1" ht="37.2" spans="1:11">
      <c r="A626" s="108">
        <v>623</v>
      </c>
      <c r="B626" s="115" t="s">
        <v>2289</v>
      </c>
      <c r="C626" s="110" t="s">
        <v>2290</v>
      </c>
      <c r="D626" s="111" t="s">
        <v>15</v>
      </c>
      <c r="E626" s="61">
        <v>0.0118</v>
      </c>
      <c r="F626" s="61" t="s">
        <v>54</v>
      </c>
      <c r="G626" s="112">
        <f t="shared" si="67"/>
        <v>11800</v>
      </c>
      <c r="H626" s="61">
        <v>3504</v>
      </c>
      <c r="I626" s="61" t="s">
        <v>1143</v>
      </c>
      <c r="J626" s="112">
        <f t="shared" si="60"/>
        <v>525.6</v>
      </c>
      <c r="K626" s="112">
        <f t="shared" si="61"/>
        <v>12325.6</v>
      </c>
    </row>
    <row r="627" s="101" customFormat="1" ht="25.2" spans="1:11">
      <c r="A627" s="108">
        <v>624</v>
      </c>
      <c r="B627" s="115" t="s">
        <v>2291</v>
      </c>
      <c r="C627" s="117" t="s">
        <v>2292</v>
      </c>
      <c r="D627" s="111" t="s">
        <v>15</v>
      </c>
      <c r="E627" s="61">
        <v>0.0118</v>
      </c>
      <c r="F627" s="61" t="s">
        <v>54</v>
      </c>
      <c r="G627" s="112">
        <f t="shared" si="67"/>
        <v>11800</v>
      </c>
      <c r="H627" s="61">
        <v>5166</v>
      </c>
      <c r="I627" s="61" t="s">
        <v>1143</v>
      </c>
      <c r="J627" s="112">
        <f t="shared" si="60"/>
        <v>774.9</v>
      </c>
      <c r="K627" s="112">
        <f t="shared" si="61"/>
        <v>12574.9</v>
      </c>
    </row>
    <row r="628" s="101" customFormat="1" ht="25.2" spans="1:11">
      <c r="A628" s="108">
        <v>625</v>
      </c>
      <c r="B628" s="76" t="s">
        <v>2285</v>
      </c>
      <c r="C628" s="118" t="s">
        <v>2293</v>
      </c>
      <c r="D628" s="111" t="s">
        <v>15</v>
      </c>
      <c r="E628" s="61">
        <v>0.01062</v>
      </c>
      <c r="F628" s="61" t="s">
        <v>54</v>
      </c>
      <c r="G628" s="112">
        <f t="shared" si="67"/>
        <v>10620</v>
      </c>
      <c r="H628" s="61">
        <v>4537</v>
      </c>
      <c r="I628" s="61" t="s">
        <v>1143</v>
      </c>
      <c r="J628" s="112">
        <f t="shared" si="60"/>
        <v>680.55</v>
      </c>
      <c r="K628" s="112">
        <f t="shared" si="61"/>
        <v>11300.55</v>
      </c>
    </row>
    <row r="629" s="102" customFormat="1" ht="48" spans="1:11">
      <c r="A629" s="108">
        <v>626</v>
      </c>
      <c r="B629" s="119" t="s">
        <v>2294</v>
      </c>
      <c r="C629" s="119" t="s">
        <v>2295</v>
      </c>
      <c r="D629" s="111" t="s">
        <v>783</v>
      </c>
      <c r="E629" s="61">
        <v>0.999845</v>
      </c>
      <c r="F629" s="61" t="s">
        <v>784</v>
      </c>
      <c r="G629" s="112">
        <f>IF(E629*20000&gt;400000,400000,E629*20000)</f>
        <v>19996.9</v>
      </c>
      <c r="H629" s="61">
        <v>0</v>
      </c>
      <c r="I629" s="61" t="s">
        <v>1143</v>
      </c>
      <c r="J629" s="113">
        <f t="shared" si="60"/>
        <v>0</v>
      </c>
      <c r="K629" s="112">
        <f t="shared" si="61"/>
        <v>19996.9</v>
      </c>
    </row>
    <row r="630" s="101" customFormat="1" ht="37.2" spans="1:11">
      <c r="A630" s="108">
        <v>627</v>
      </c>
      <c r="B630" s="76" t="s">
        <v>2296</v>
      </c>
      <c r="C630" s="119" t="s">
        <v>2297</v>
      </c>
      <c r="D630" s="111" t="s">
        <v>15</v>
      </c>
      <c r="E630" s="61">
        <v>0.0165</v>
      </c>
      <c r="F630" s="61" t="s">
        <v>54</v>
      </c>
      <c r="G630" s="112">
        <f t="shared" ref="G630:G636" si="68">E630*1000000</f>
        <v>16500</v>
      </c>
      <c r="H630" s="61">
        <v>0</v>
      </c>
      <c r="I630" s="61" t="s">
        <v>1143</v>
      </c>
      <c r="J630" s="113">
        <f t="shared" si="60"/>
        <v>0</v>
      </c>
      <c r="K630" s="112">
        <f t="shared" si="61"/>
        <v>16500</v>
      </c>
    </row>
    <row r="631" s="101" customFormat="1" ht="37.2" spans="1:11">
      <c r="A631" s="108">
        <v>628</v>
      </c>
      <c r="B631" s="76" t="s">
        <v>2298</v>
      </c>
      <c r="C631" s="118" t="s">
        <v>2299</v>
      </c>
      <c r="D631" s="111" t="s">
        <v>15</v>
      </c>
      <c r="E631" s="61">
        <v>0.011115</v>
      </c>
      <c r="F631" s="61" t="s">
        <v>54</v>
      </c>
      <c r="G631" s="112">
        <f t="shared" si="68"/>
        <v>11115</v>
      </c>
      <c r="H631" s="61">
        <v>4240</v>
      </c>
      <c r="I631" s="61" t="s">
        <v>1143</v>
      </c>
      <c r="J631" s="112">
        <f t="shared" si="60"/>
        <v>636</v>
      </c>
      <c r="K631" s="112">
        <f t="shared" si="61"/>
        <v>11751</v>
      </c>
    </row>
    <row r="632" s="101" customFormat="1" ht="37.2" spans="1:11">
      <c r="A632" s="108">
        <v>629</v>
      </c>
      <c r="B632" s="76" t="s">
        <v>2300</v>
      </c>
      <c r="C632" s="119" t="s">
        <v>2301</v>
      </c>
      <c r="D632" s="111" t="s">
        <v>15</v>
      </c>
      <c r="E632" s="61">
        <v>0.00504</v>
      </c>
      <c r="F632" s="61" t="s">
        <v>54</v>
      </c>
      <c r="G632" s="112">
        <f t="shared" si="68"/>
        <v>5040</v>
      </c>
      <c r="H632" s="61">
        <v>0</v>
      </c>
      <c r="I632" s="61" t="s">
        <v>1143</v>
      </c>
      <c r="J632" s="113">
        <f t="shared" si="60"/>
        <v>0</v>
      </c>
      <c r="K632" s="112">
        <f t="shared" si="61"/>
        <v>5040</v>
      </c>
    </row>
    <row r="633" s="101" customFormat="1" ht="37.2" spans="1:11">
      <c r="A633" s="108">
        <v>630</v>
      </c>
      <c r="B633" s="114" t="s">
        <v>2302</v>
      </c>
      <c r="C633" s="110" t="s">
        <v>2303</v>
      </c>
      <c r="D633" s="111" t="s">
        <v>15</v>
      </c>
      <c r="E633" s="61">
        <v>0.01107</v>
      </c>
      <c r="F633" s="61" t="s">
        <v>54</v>
      </c>
      <c r="G633" s="112">
        <f t="shared" si="68"/>
        <v>11070</v>
      </c>
      <c r="H633" s="61">
        <v>10292</v>
      </c>
      <c r="I633" s="61" t="s">
        <v>1143</v>
      </c>
      <c r="J633" s="112">
        <f t="shared" si="60"/>
        <v>1543.8</v>
      </c>
      <c r="K633" s="112">
        <f t="shared" si="61"/>
        <v>12613.8</v>
      </c>
    </row>
    <row r="634" s="101" customFormat="1" ht="25.2" spans="1:11">
      <c r="A634" s="108">
        <v>631</v>
      </c>
      <c r="B634" s="115" t="s">
        <v>2304</v>
      </c>
      <c r="C634" s="110" t="s">
        <v>2305</v>
      </c>
      <c r="D634" s="111" t="s">
        <v>15</v>
      </c>
      <c r="E634" s="61">
        <v>0.01015</v>
      </c>
      <c r="F634" s="61" t="s">
        <v>54</v>
      </c>
      <c r="G634" s="112">
        <f t="shared" si="68"/>
        <v>10150</v>
      </c>
      <c r="H634" s="61">
        <v>5807</v>
      </c>
      <c r="I634" s="61" t="s">
        <v>1143</v>
      </c>
      <c r="J634" s="112">
        <f t="shared" si="60"/>
        <v>871.05</v>
      </c>
      <c r="K634" s="112">
        <f t="shared" si="61"/>
        <v>11021.05</v>
      </c>
    </row>
    <row r="635" s="101" customFormat="1" ht="37.2" spans="1:11">
      <c r="A635" s="108">
        <v>632</v>
      </c>
      <c r="B635" s="76" t="s">
        <v>2306</v>
      </c>
      <c r="C635" s="119" t="s">
        <v>2307</v>
      </c>
      <c r="D635" s="111" t="s">
        <v>15</v>
      </c>
      <c r="E635" s="61">
        <v>0.01189</v>
      </c>
      <c r="F635" s="61" t="s">
        <v>54</v>
      </c>
      <c r="G635" s="112">
        <f t="shared" si="68"/>
        <v>11890</v>
      </c>
      <c r="H635" s="61">
        <v>0</v>
      </c>
      <c r="I635" s="61" t="s">
        <v>1143</v>
      </c>
      <c r="J635" s="113">
        <f t="shared" si="60"/>
        <v>0</v>
      </c>
      <c r="K635" s="112">
        <f t="shared" si="61"/>
        <v>11890</v>
      </c>
    </row>
    <row r="636" s="101" customFormat="1" ht="37.2" spans="1:11">
      <c r="A636" s="108">
        <v>633</v>
      </c>
      <c r="B636" s="76" t="s">
        <v>2308</v>
      </c>
      <c r="C636" s="119" t="s">
        <v>2309</v>
      </c>
      <c r="D636" s="111" t="s">
        <v>15</v>
      </c>
      <c r="E636" s="61">
        <v>0.012</v>
      </c>
      <c r="F636" s="61" t="s">
        <v>54</v>
      </c>
      <c r="G636" s="112">
        <f t="shared" si="68"/>
        <v>12000</v>
      </c>
      <c r="H636" s="61">
        <v>0</v>
      </c>
      <c r="I636" s="61" t="s">
        <v>1143</v>
      </c>
      <c r="J636" s="113">
        <f t="shared" si="60"/>
        <v>0</v>
      </c>
      <c r="K636" s="112">
        <f t="shared" si="61"/>
        <v>12000</v>
      </c>
    </row>
    <row r="637" s="102" customFormat="1" ht="60" spans="1:11">
      <c r="A637" s="108">
        <v>634</v>
      </c>
      <c r="B637" s="119" t="s">
        <v>2310</v>
      </c>
      <c r="C637" s="119" t="s">
        <v>2311</v>
      </c>
      <c r="D637" s="111" t="s">
        <v>783</v>
      </c>
      <c r="E637" s="61">
        <v>0.04263</v>
      </c>
      <c r="F637" s="61" t="s">
        <v>784</v>
      </c>
      <c r="G637" s="112">
        <f>IF(E637*20000&gt;400000,400000,E637*20000)</f>
        <v>852.6</v>
      </c>
      <c r="H637" s="61">
        <v>43020</v>
      </c>
      <c r="I637" s="61" t="s">
        <v>1143</v>
      </c>
      <c r="J637" s="112">
        <f t="shared" si="60"/>
        <v>6453</v>
      </c>
      <c r="K637" s="112">
        <f t="shared" si="61"/>
        <v>7305.6</v>
      </c>
    </row>
    <row r="638" s="101" customFormat="1" ht="25.2" spans="1:11">
      <c r="A638" s="108">
        <v>635</v>
      </c>
      <c r="B638" s="76" t="s">
        <v>2312</v>
      </c>
      <c r="C638" s="119" t="s">
        <v>2313</v>
      </c>
      <c r="D638" s="111" t="s">
        <v>15</v>
      </c>
      <c r="E638" s="61">
        <v>0.0201</v>
      </c>
      <c r="F638" s="61" t="s">
        <v>54</v>
      </c>
      <c r="G638" s="112">
        <f>IF(E638*1000000&gt;20000,20000,E638*1000000)</f>
        <v>20000</v>
      </c>
      <c r="H638" s="61">
        <v>3280</v>
      </c>
      <c r="I638" s="61" t="s">
        <v>1143</v>
      </c>
      <c r="J638" s="112">
        <f t="shared" si="60"/>
        <v>492</v>
      </c>
      <c r="K638" s="112">
        <f t="shared" si="61"/>
        <v>20492</v>
      </c>
    </row>
    <row r="639" s="101" customFormat="1" ht="37.2" spans="1:11">
      <c r="A639" s="108">
        <v>636</v>
      </c>
      <c r="B639" s="115" t="s">
        <v>2314</v>
      </c>
      <c r="C639" s="110" t="s">
        <v>2315</v>
      </c>
      <c r="D639" s="111" t="s">
        <v>15</v>
      </c>
      <c r="E639" s="61">
        <v>0.01566</v>
      </c>
      <c r="F639" s="61" t="s">
        <v>54</v>
      </c>
      <c r="G639" s="112">
        <f t="shared" ref="G639:G642" si="69">E639*1000000</f>
        <v>15660</v>
      </c>
      <c r="H639" s="61">
        <v>7981</v>
      </c>
      <c r="I639" s="61" t="s">
        <v>1143</v>
      </c>
      <c r="J639" s="112">
        <f t="shared" si="60"/>
        <v>1197.15</v>
      </c>
      <c r="K639" s="112">
        <f t="shared" si="61"/>
        <v>16857.15</v>
      </c>
    </row>
    <row r="640" s="101" customFormat="1" ht="37.2" spans="1:11">
      <c r="A640" s="108">
        <v>637</v>
      </c>
      <c r="B640" s="76" t="s">
        <v>2316</v>
      </c>
      <c r="C640" s="118" t="s">
        <v>2317</v>
      </c>
      <c r="D640" s="111" t="s">
        <v>15</v>
      </c>
      <c r="E640" s="61">
        <v>0.01475</v>
      </c>
      <c r="F640" s="61" t="s">
        <v>54</v>
      </c>
      <c r="G640" s="112">
        <f t="shared" si="69"/>
        <v>14750</v>
      </c>
      <c r="H640" s="61">
        <v>0</v>
      </c>
      <c r="I640" s="61" t="s">
        <v>1143</v>
      </c>
      <c r="J640" s="113">
        <f t="shared" si="60"/>
        <v>0</v>
      </c>
      <c r="K640" s="112">
        <f t="shared" si="61"/>
        <v>14750</v>
      </c>
    </row>
    <row r="641" s="101" customFormat="1" ht="37.2" spans="1:11">
      <c r="A641" s="108">
        <v>638</v>
      </c>
      <c r="B641" s="115" t="s">
        <v>2318</v>
      </c>
      <c r="C641" s="117" t="s">
        <v>2319</v>
      </c>
      <c r="D641" s="111" t="s">
        <v>15</v>
      </c>
      <c r="E641" s="61">
        <v>0.0108</v>
      </c>
      <c r="F641" s="61" t="s">
        <v>54</v>
      </c>
      <c r="G641" s="112">
        <f t="shared" si="69"/>
        <v>10800</v>
      </c>
      <c r="H641" s="61">
        <v>6202</v>
      </c>
      <c r="I641" s="61" t="s">
        <v>1143</v>
      </c>
      <c r="J641" s="112">
        <f t="shared" si="60"/>
        <v>930.3</v>
      </c>
      <c r="K641" s="112">
        <f t="shared" si="61"/>
        <v>11730.3</v>
      </c>
    </row>
    <row r="642" s="101" customFormat="1" ht="37.2" spans="1:11">
      <c r="A642" s="108">
        <v>639</v>
      </c>
      <c r="B642" s="76" t="s">
        <v>2320</v>
      </c>
      <c r="C642" s="119" t="s">
        <v>2321</v>
      </c>
      <c r="D642" s="111" t="s">
        <v>15</v>
      </c>
      <c r="E642" s="61">
        <v>0.0189</v>
      </c>
      <c r="F642" s="61" t="s">
        <v>54</v>
      </c>
      <c r="G642" s="112">
        <f t="shared" si="69"/>
        <v>18900</v>
      </c>
      <c r="H642" s="61">
        <v>2127</v>
      </c>
      <c r="I642" s="61" t="s">
        <v>1143</v>
      </c>
      <c r="J642" s="112">
        <f t="shared" si="60"/>
        <v>319.05</v>
      </c>
      <c r="K642" s="112">
        <f t="shared" si="61"/>
        <v>19219.05</v>
      </c>
    </row>
    <row r="643" s="101" customFormat="1" ht="37.2" spans="1:11">
      <c r="A643" s="108">
        <v>640</v>
      </c>
      <c r="B643" s="115" t="s">
        <v>2322</v>
      </c>
      <c r="C643" s="110" t="s">
        <v>2323</v>
      </c>
      <c r="D643" s="111" t="s">
        <v>15</v>
      </c>
      <c r="E643" s="61">
        <v>0.02124</v>
      </c>
      <c r="F643" s="61" t="s">
        <v>54</v>
      </c>
      <c r="G643" s="112">
        <f>IF(E643*1000000&gt;20000,20000,E643*1000000)</f>
        <v>20000</v>
      </c>
      <c r="H643" s="61">
        <v>10712</v>
      </c>
      <c r="I643" s="61" t="s">
        <v>1143</v>
      </c>
      <c r="J643" s="112">
        <f t="shared" si="60"/>
        <v>1606.8</v>
      </c>
      <c r="K643" s="112">
        <f t="shared" si="61"/>
        <v>21606.8</v>
      </c>
    </row>
    <row r="644" s="101" customFormat="1" ht="25.2" spans="1:11">
      <c r="A644" s="108">
        <v>641</v>
      </c>
      <c r="B644" s="115" t="s">
        <v>2324</v>
      </c>
      <c r="C644" s="110" t="s">
        <v>2325</v>
      </c>
      <c r="D644" s="111" t="s">
        <v>15</v>
      </c>
      <c r="E644" s="61">
        <v>0.00504</v>
      </c>
      <c r="F644" s="61" t="s">
        <v>54</v>
      </c>
      <c r="G644" s="112">
        <f t="shared" ref="G644:G652" si="70">E644*1000000</f>
        <v>5040</v>
      </c>
      <c r="H644" s="61">
        <v>3926</v>
      </c>
      <c r="I644" s="61" t="s">
        <v>1143</v>
      </c>
      <c r="J644" s="112">
        <f t="shared" ref="J644:J707" si="71">H644*0.15</f>
        <v>588.9</v>
      </c>
      <c r="K644" s="112">
        <f t="shared" ref="K644:K707" si="72">G644+J644</f>
        <v>5628.9</v>
      </c>
    </row>
    <row r="645" s="101" customFormat="1" ht="25.2" spans="1:11">
      <c r="A645" s="108">
        <v>642</v>
      </c>
      <c r="B645" s="76" t="s">
        <v>2326</v>
      </c>
      <c r="C645" s="119" t="s">
        <v>2327</v>
      </c>
      <c r="D645" s="111" t="s">
        <v>15</v>
      </c>
      <c r="E645" s="61">
        <v>0.012</v>
      </c>
      <c r="F645" s="61" t="s">
        <v>54</v>
      </c>
      <c r="G645" s="112">
        <f t="shared" si="70"/>
        <v>12000</v>
      </c>
      <c r="H645" s="61">
        <v>0</v>
      </c>
      <c r="I645" s="61" t="s">
        <v>1143</v>
      </c>
      <c r="J645" s="113">
        <f t="shared" si="71"/>
        <v>0</v>
      </c>
      <c r="K645" s="112">
        <f t="shared" si="72"/>
        <v>12000</v>
      </c>
    </row>
    <row r="646" s="101" customFormat="1" ht="37.2" spans="1:11">
      <c r="A646" s="108">
        <v>643</v>
      </c>
      <c r="B646" s="115" t="s">
        <v>2328</v>
      </c>
      <c r="C646" s="117" t="s">
        <v>2329</v>
      </c>
      <c r="D646" s="111" t="s">
        <v>15</v>
      </c>
      <c r="E646" s="61">
        <v>0.0177</v>
      </c>
      <c r="F646" s="61" t="s">
        <v>54</v>
      </c>
      <c r="G646" s="112">
        <f t="shared" si="70"/>
        <v>17700</v>
      </c>
      <c r="H646" s="61">
        <v>8409</v>
      </c>
      <c r="I646" s="61" t="s">
        <v>1143</v>
      </c>
      <c r="J646" s="112">
        <f t="shared" si="71"/>
        <v>1261.35</v>
      </c>
      <c r="K646" s="112">
        <f t="shared" si="72"/>
        <v>18961.35</v>
      </c>
    </row>
    <row r="647" s="101" customFormat="1" ht="37.2" spans="1:11">
      <c r="A647" s="108">
        <v>644</v>
      </c>
      <c r="B647" s="115" t="s">
        <v>2330</v>
      </c>
      <c r="C647" s="117" t="s">
        <v>2331</v>
      </c>
      <c r="D647" s="111" t="s">
        <v>15</v>
      </c>
      <c r="E647" s="61">
        <v>0.01218</v>
      </c>
      <c r="F647" s="61" t="s">
        <v>54</v>
      </c>
      <c r="G647" s="112">
        <f t="shared" si="70"/>
        <v>12180</v>
      </c>
      <c r="H647" s="61">
        <v>3040</v>
      </c>
      <c r="I647" s="61" t="s">
        <v>1143</v>
      </c>
      <c r="J647" s="112">
        <f t="shared" si="71"/>
        <v>456</v>
      </c>
      <c r="K647" s="112">
        <f t="shared" si="72"/>
        <v>12636</v>
      </c>
    </row>
    <row r="648" s="101" customFormat="1" ht="37.2" spans="1:11">
      <c r="A648" s="108">
        <v>645</v>
      </c>
      <c r="B648" s="76" t="s">
        <v>2332</v>
      </c>
      <c r="C648" s="119" t="s">
        <v>2333</v>
      </c>
      <c r="D648" s="111" t="s">
        <v>15</v>
      </c>
      <c r="E648" s="61">
        <v>0.0126</v>
      </c>
      <c r="F648" s="61" t="s">
        <v>54</v>
      </c>
      <c r="G648" s="112">
        <f t="shared" si="70"/>
        <v>12600</v>
      </c>
      <c r="H648" s="61">
        <v>1553</v>
      </c>
      <c r="I648" s="61" t="s">
        <v>1143</v>
      </c>
      <c r="J648" s="112">
        <f t="shared" si="71"/>
        <v>232.95</v>
      </c>
      <c r="K648" s="112">
        <f t="shared" si="72"/>
        <v>12832.95</v>
      </c>
    </row>
    <row r="649" s="101" customFormat="1" ht="37.2" spans="1:11">
      <c r="A649" s="108">
        <v>646</v>
      </c>
      <c r="B649" s="115" t="s">
        <v>2334</v>
      </c>
      <c r="C649" s="117" t="s">
        <v>2335</v>
      </c>
      <c r="D649" s="111" t="s">
        <v>15</v>
      </c>
      <c r="E649" s="61">
        <v>0.00944</v>
      </c>
      <c r="F649" s="61" t="s">
        <v>54</v>
      </c>
      <c r="G649" s="112">
        <f t="shared" si="70"/>
        <v>9440</v>
      </c>
      <c r="H649" s="61">
        <v>6727</v>
      </c>
      <c r="I649" s="61" t="s">
        <v>1143</v>
      </c>
      <c r="J649" s="112">
        <f t="shared" si="71"/>
        <v>1009.05</v>
      </c>
      <c r="K649" s="112">
        <f t="shared" si="72"/>
        <v>10449.05</v>
      </c>
    </row>
    <row r="650" s="101" customFormat="1" ht="25.2" spans="1:11">
      <c r="A650" s="108">
        <v>647</v>
      </c>
      <c r="B650" s="115" t="s">
        <v>2336</v>
      </c>
      <c r="C650" s="117" t="s">
        <v>2337</v>
      </c>
      <c r="D650" s="111" t="s">
        <v>15</v>
      </c>
      <c r="E650" s="61">
        <v>0.01305</v>
      </c>
      <c r="F650" s="61" t="s">
        <v>54</v>
      </c>
      <c r="G650" s="112">
        <f t="shared" si="70"/>
        <v>13050</v>
      </c>
      <c r="H650" s="61">
        <v>7822</v>
      </c>
      <c r="I650" s="61" t="s">
        <v>1143</v>
      </c>
      <c r="J650" s="112">
        <f t="shared" si="71"/>
        <v>1173.3</v>
      </c>
      <c r="K650" s="112">
        <f t="shared" si="72"/>
        <v>14223.3</v>
      </c>
    </row>
    <row r="651" s="101" customFormat="1" ht="37.2" spans="1:11">
      <c r="A651" s="108">
        <v>648</v>
      </c>
      <c r="B651" s="76" t="s">
        <v>2338</v>
      </c>
      <c r="C651" s="119" t="s">
        <v>2339</v>
      </c>
      <c r="D651" s="111" t="s">
        <v>15</v>
      </c>
      <c r="E651" s="61">
        <v>0.01008</v>
      </c>
      <c r="F651" s="61" t="s">
        <v>54</v>
      </c>
      <c r="G651" s="112">
        <f t="shared" si="70"/>
        <v>10080</v>
      </c>
      <c r="H651" s="61">
        <v>252</v>
      </c>
      <c r="I651" s="61" t="s">
        <v>1143</v>
      </c>
      <c r="J651" s="112">
        <f t="shared" si="71"/>
        <v>37.8</v>
      </c>
      <c r="K651" s="112">
        <f t="shared" si="72"/>
        <v>10117.8</v>
      </c>
    </row>
    <row r="652" s="101" customFormat="1" ht="37.2" spans="1:11">
      <c r="A652" s="108">
        <v>649</v>
      </c>
      <c r="B652" s="115" t="s">
        <v>2340</v>
      </c>
      <c r="C652" s="117" t="s">
        <v>2341</v>
      </c>
      <c r="D652" s="111" t="s">
        <v>15</v>
      </c>
      <c r="E652" s="61">
        <v>0.019875</v>
      </c>
      <c r="F652" s="61" t="s">
        <v>54</v>
      </c>
      <c r="G652" s="112">
        <f t="shared" si="70"/>
        <v>19875</v>
      </c>
      <c r="H652" s="61">
        <v>3242</v>
      </c>
      <c r="I652" s="61" t="s">
        <v>1143</v>
      </c>
      <c r="J652" s="112">
        <f t="shared" si="71"/>
        <v>486.3</v>
      </c>
      <c r="K652" s="112">
        <f t="shared" si="72"/>
        <v>20361.3</v>
      </c>
    </row>
    <row r="653" s="101" customFormat="1" ht="37.2" spans="1:11">
      <c r="A653" s="108">
        <v>650</v>
      </c>
      <c r="B653" s="76" t="s">
        <v>2342</v>
      </c>
      <c r="C653" s="119" t="s">
        <v>2343</v>
      </c>
      <c r="D653" s="111" t="s">
        <v>15</v>
      </c>
      <c r="E653" s="61">
        <v>0.038055</v>
      </c>
      <c r="F653" s="61" t="s">
        <v>54</v>
      </c>
      <c r="G653" s="112">
        <f>IF(E653*1000000&gt;20000,20000,E653*1000000)</f>
        <v>20000</v>
      </c>
      <c r="H653" s="61">
        <v>0</v>
      </c>
      <c r="I653" s="61" t="s">
        <v>1143</v>
      </c>
      <c r="J653" s="113">
        <f t="shared" si="71"/>
        <v>0</v>
      </c>
      <c r="K653" s="112">
        <f t="shared" si="72"/>
        <v>20000</v>
      </c>
    </row>
    <row r="654" s="101" customFormat="1" ht="25.2" spans="1:11">
      <c r="A654" s="108">
        <v>651</v>
      </c>
      <c r="B654" s="76" t="s">
        <v>2344</v>
      </c>
      <c r="C654" s="118" t="s">
        <v>2345</v>
      </c>
      <c r="D654" s="111" t="s">
        <v>15</v>
      </c>
      <c r="E654" s="61">
        <v>0.0201</v>
      </c>
      <c r="F654" s="61" t="s">
        <v>54</v>
      </c>
      <c r="G654" s="112">
        <f>IF(E654*1000000&gt;20000,20000,E654*1000000)</f>
        <v>20000</v>
      </c>
      <c r="H654" s="61">
        <v>0</v>
      </c>
      <c r="I654" s="61" t="s">
        <v>1143</v>
      </c>
      <c r="J654" s="113">
        <f t="shared" si="71"/>
        <v>0</v>
      </c>
      <c r="K654" s="112">
        <f t="shared" si="72"/>
        <v>20000</v>
      </c>
    </row>
    <row r="655" s="101" customFormat="1" ht="37.2" spans="1:11">
      <c r="A655" s="108">
        <v>652</v>
      </c>
      <c r="B655" s="76" t="s">
        <v>2346</v>
      </c>
      <c r="C655" s="119" t="s">
        <v>2347</v>
      </c>
      <c r="D655" s="111" t="s">
        <v>15</v>
      </c>
      <c r="E655" s="61">
        <v>0.0165</v>
      </c>
      <c r="F655" s="61" t="s">
        <v>54</v>
      </c>
      <c r="G655" s="112">
        <f t="shared" ref="G655:G671" si="73">E655*1000000</f>
        <v>16500</v>
      </c>
      <c r="H655" s="61">
        <v>0</v>
      </c>
      <c r="I655" s="61" t="s">
        <v>1143</v>
      </c>
      <c r="J655" s="113">
        <f t="shared" si="71"/>
        <v>0</v>
      </c>
      <c r="K655" s="112">
        <f t="shared" si="72"/>
        <v>16500</v>
      </c>
    </row>
    <row r="656" s="101" customFormat="1" ht="25.2" spans="1:11">
      <c r="A656" s="108">
        <v>653</v>
      </c>
      <c r="B656" s="76" t="s">
        <v>2348</v>
      </c>
      <c r="C656" s="119" t="s">
        <v>2349</v>
      </c>
      <c r="D656" s="111" t="s">
        <v>15</v>
      </c>
      <c r="E656" s="61">
        <v>0.0105</v>
      </c>
      <c r="F656" s="61" t="s">
        <v>54</v>
      </c>
      <c r="G656" s="112">
        <f t="shared" si="73"/>
        <v>10500</v>
      </c>
      <c r="H656" s="61">
        <v>0</v>
      </c>
      <c r="I656" s="61" t="s">
        <v>1143</v>
      </c>
      <c r="J656" s="113">
        <f t="shared" si="71"/>
        <v>0</v>
      </c>
      <c r="K656" s="112">
        <f t="shared" si="72"/>
        <v>10500</v>
      </c>
    </row>
    <row r="657" s="101" customFormat="1" ht="25.2" spans="1:11">
      <c r="A657" s="108">
        <v>654</v>
      </c>
      <c r="B657" s="76" t="s">
        <v>2350</v>
      </c>
      <c r="C657" s="118" t="s">
        <v>2351</v>
      </c>
      <c r="D657" s="111" t="s">
        <v>15</v>
      </c>
      <c r="E657" s="61">
        <v>0.01148</v>
      </c>
      <c r="F657" s="61" t="s">
        <v>54</v>
      </c>
      <c r="G657" s="112">
        <f t="shared" si="73"/>
        <v>11480</v>
      </c>
      <c r="H657" s="61">
        <v>7217</v>
      </c>
      <c r="I657" s="61" t="s">
        <v>1143</v>
      </c>
      <c r="J657" s="112">
        <f t="shared" si="71"/>
        <v>1082.55</v>
      </c>
      <c r="K657" s="112">
        <f t="shared" si="72"/>
        <v>12562.55</v>
      </c>
    </row>
    <row r="658" s="101" customFormat="1" ht="37.2" spans="1:11">
      <c r="A658" s="108">
        <v>655</v>
      </c>
      <c r="B658" s="76" t="s">
        <v>2352</v>
      </c>
      <c r="C658" s="119" t="s">
        <v>2353</v>
      </c>
      <c r="D658" s="111" t="s">
        <v>15</v>
      </c>
      <c r="E658" s="61">
        <v>0.01003</v>
      </c>
      <c r="F658" s="61" t="s">
        <v>54</v>
      </c>
      <c r="G658" s="112">
        <f t="shared" si="73"/>
        <v>10030</v>
      </c>
      <c r="H658" s="61">
        <v>0</v>
      </c>
      <c r="I658" s="61" t="s">
        <v>1143</v>
      </c>
      <c r="J658" s="113">
        <f t="shared" si="71"/>
        <v>0</v>
      </c>
      <c r="K658" s="112">
        <f t="shared" si="72"/>
        <v>10030</v>
      </c>
    </row>
    <row r="659" s="101" customFormat="1" ht="25.2" spans="1:11">
      <c r="A659" s="108">
        <v>656</v>
      </c>
      <c r="B659" s="76" t="s">
        <v>2354</v>
      </c>
      <c r="C659" s="119" t="s">
        <v>2355</v>
      </c>
      <c r="D659" s="111" t="s">
        <v>15</v>
      </c>
      <c r="E659" s="61">
        <v>0.0096</v>
      </c>
      <c r="F659" s="61" t="s">
        <v>54</v>
      </c>
      <c r="G659" s="112">
        <f t="shared" si="73"/>
        <v>9600</v>
      </c>
      <c r="H659" s="61">
        <v>0</v>
      </c>
      <c r="I659" s="61" t="s">
        <v>1143</v>
      </c>
      <c r="J659" s="113">
        <f t="shared" si="71"/>
        <v>0</v>
      </c>
      <c r="K659" s="112">
        <f t="shared" si="72"/>
        <v>9600</v>
      </c>
    </row>
    <row r="660" s="101" customFormat="1" ht="37.2" spans="1:11">
      <c r="A660" s="108">
        <v>657</v>
      </c>
      <c r="B660" s="76" t="s">
        <v>2356</v>
      </c>
      <c r="C660" s="119" t="s">
        <v>2357</v>
      </c>
      <c r="D660" s="111" t="s">
        <v>15</v>
      </c>
      <c r="E660" s="61">
        <v>0.0114</v>
      </c>
      <c r="F660" s="61" t="s">
        <v>54</v>
      </c>
      <c r="G660" s="112">
        <f t="shared" si="73"/>
        <v>11400</v>
      </c>
      <c r="H660" s="61">
        <v>3115</v>
      </c>
      <c r="I660" s="61" t="s">
        <v>1143</v>
      </c>
      <c r="J660" s="112">
        <f t="shared" si="71"/>
        <v>467.25</v>
      </c>
      <c r="K660" s="112">
        <f t="shared" si="72"/>
        <v>11867.25</v>
      </c>
    </row>
    <row r="661" s="101" customFormat="1" ht="25.2" spans="1:11">
      <c r="A661" s="108">
        <v>658</v>
      </c>
      <c r="B661" s="114" t="s">
        <v>2358</v>
      </c>
      <c r="C661" s="110" t="s">
        <v>2359</v>
      </c>
      <c r="D661" s="111" t="s">
        <v>15</v>
      </c>
      <c r="E661" s="61">
        <v>0.0112</v>
      </c>
      <c r="F661" s="61" t="s">
        <v>54</v>
      </c>
      <c r="G661" s="112">
        <f t="shared" si="73"/>
        <v>11200</v>
      </c>
      <c r="H661" s="61">
        <v>7072</v>
      </c>
      <c r="I661" s="61" t="s">
        <v>1143</v>
      </c>
      <c r="J661" s="112">
        <f t="shared" si="71"/>
        <v>1060.8</v>
      </c>
      <c r="K661" s="112">
        <f t="shared" si="72"/>
        <v>12260.8</v>
      </c>
    </row>
    <row r="662" s="101" customFormat="1" ht="37.2" spans="1:11">
      <c r="A662" s="108">
        <v>659</v>
      </c>
      <c r="B662" s="76" t="s">
        <v>2360</v>
      </c>
      <c r="C662" s="119" t="s">
        <v>2361</v>
      </c>
      <c r="D662" s="111" t="s">
        <v>15</v>
      </c>
      <c r="E662" s="61">
        <v>0.00648</v>
      </c>
      <c r="F662" s="61" t="s">
        <v>54</v>
      </c>
      <c r="G662" s="112">
        <f t="shared" si="73"/>
        <v>6480</v>
      </c>
      <c r="H662" s="61">
        <v>6043</v>
      </c>
      <c r="I662" s="61" t="s">
        <v>1143</v>
      </c>
      <c r="J662" s="112">
        <f t="shared" si="71"/>
        <v>906.45</v>
      </c>
      <c r="K662" s="112">
        <f t="shared" si="72"/>
        <v>7386.45</v>
      </c>
    </row>
    <row r="663" s="101" customFormat="1" ht="37.2" spans="1:11">
      <c r="A663" s="108">
        <v>660</v>
      </c>
      <c r="B663" s="116" t="s">
        <v>2362</v>
      </c>
      <c r="C663" s="110" t="s">
        <v>2363</v>
      </c>
      <c r="D663" s="111" t="s">
        <v>15</v>
      </c>
      <c r="E663" s="61">
        <v>0.01298</v>
      </c>
      <c r="F663" s="61" t="s">
        <v>54</v>
      </c>
      <c r="G663" s="112">
        <f t="shared" si="73"/>
        <v>12980</v>
      </c>
      <c r="H663" s="61">
        <v>0</v>
      </c>
      <c r="I663" s="61" t="s">
        <v>1143</v>
      </c>
      <c r="J663" s="113">
        <f t="shared" si="71"/>
        <v>0</v>
      </c>
      <c r="K663" s="112">
        <f t="shared" si="72"/>
        <v>12980</v>
      </c>
    </row>
    <row r="664" s="101" customFormat="1" ht="37.2" spans="1:11">
      <c r="A664" s="108">
        <v>661</v>
      </c>
      <c r="B664" s="115" t="s">
        <v>2364</v>
      </c>
      <c r="C664" s="110" t="s">
        <v>2365</v>
      </c>
      <c r="D664" s="111" t="s">
        <v>15</v>
      </c>
      <c r="E664" s="61">
        <v>0</v>
      </c>
      <c r="F664" s="61" t="s">
        <v>54</v>
      </c>
      <c r="G664" s="113">
        <f t="shared" si="73"/>
        <v>0</v>
      </c>
      <c r="H664" s="61">
        <v>6658</v>
      </c>
      <c r="I664" s="61" t="s">
        <v>1143</v>
      </c>
      <c r="J664" s="112">
        <f t="shared" si="71"/>
        <v>998.7</v>
      </c>
      <c r="K664" s="112">
        <f t="shared" si="72"/>
        <v>998.7</v>
      </c>
    </row>
    <row r="665" s="101" customFormat="1" ht="37.2" spans="1:11">
      <c r="A665" s="108">
        <v>662</v>
      </c>
      <c r="B665" s="76" t="s">
        <v>2366</v>
      </c>
      <c r="C665" s="119" t="s">
        <v>2367</v>
      </c>
      <c r="D665" s="111" t="s">
        <v>15</v>
      </c>
      <c r="E665" s="61">
        <v>0.0162</v>
      </c>
      <c r="F665" s="61" t="s">
        <v>54</v>
      </c>
      <c r="G665" s="112">
        <f t="shared" si="73"/>
        <v>16200</v>
      </c>
      <c r="H665" s="61">
        <v>0</v>
      </c>
      <c r="I665" s="61" t="s">
        <v>1143</v>
      </c>
      <c r="J665" s="113">
        <f t="shared" si="71"/>
        <v>0</v>
      </c>
      <c r="K665" s="112">
        <f t="shared" si="72"/>
        <v>16200</v>
      </c>
    </row>
    <row r="666" s="101" customFormat="1" ht="37.2" spans="1:11">
      <c r="A666" s="108">
        <v>663</v>
      </c>
      <c r="B666" s="76" t="s">
        <v>2368</v>
      </c>
      <c r="C666" s="119" t="s">
        <v>2369</v>
      </c>
      <c r="D666" s="111" t="s">
        <v>15</v>
      </c>
      <c r="E666" s="61">
        <v>0</v>
      </c>
      <c r="F666" s="61" t="s">
        <v>54</v>
      </c>
      <c r="G666" s="113">
        <f t="shared" si="73"/>
        <v>0</v>
      </c>
      <c r="H666" s="61">
        <v>1039</v>
      </c>
      <c r="I666" s="61" t="s">
        <v>1143</v>
      </c>
      <c r="J666" s="112">
        <f t="shared" si="71"/>
        <v>155.85</v>
      </c>
      <c r="K666" s="112">
        <f t="shared" si="72"/>
        <v>155.85</v>
      </c>
    </row>
    <row r="667" s="101" customFormat="1" ht="25.2" spans="1:11">
      <c r="A667" s="108">
        <v>664</v>
      </c>
      <c r="B667" s="76" t="s">
        <v>2370</v>
      </c>
      <c r="C667" s="119" t="s">
        <v>2371</v>
      </c>
      <c r="D667" s="111" t="s">
        <v>15</v>
      </c>
      <c r="E667" s="61">
        <v>0.0171</v>
      </c>
      <c r="F667" s="61" t="s">
        <v>54</v>
      </c>
      <c r="G667" s="112">
        <f t="shared" si="73"/>
        <v>17100</v>
      </c>
      <c r="H667" s="61">
        <v>0</v>
      </c>
      <c r="I667" s="61" t="s">
        <v>1143</v>
      </c>
      <c r="J667" s="113">
        <f t="shared" si="71"/>
        <v>0</v>
      </c>
      <c r="K667" s="112">
        <f t="shared" si="72"/>
        <v>17100</v>
      </c>
    </row>
    <row r="668" s="101" customFormat="1" ht="25.2" spans="1:11">
      <c r="A668" s="108">
        <v>665</v>
      </c>
      <c r="B668" s="114" t="s">
        <v>2372</v>
      </c>
      <c r="C668" s="110" t="s">
        <v>2373</v>
      </c>
      <c r="D668" s="111" t="s">
        <v>15</v>
      </c>
      <c r="E668" s="61">
        <v>0.0052</v>
      </c>
      <c r="F668" s="61" t="s">
        <v>54</v>
      </c>
      <c r="G668" s="112">
        <f t="shared" si="73"/>
        <v>5200</v>
      </c>
      <c r="H668" s="61">
        <v>4661</v>
      </c>
      <c r="I668" s="61" t="s">
        <v>1143</v>
      </c>
      <c r="J668" s="112">
        <f t="shared" si="71"/>
        <v>699.15</v>
      </c>
      <c r="K668" s="112">
        <f t="shared" si="72"/>
        <v>5899.15</v>
      </c>
    </row>
    <row r="669" s="101" customFormat="1" ht="37.2" spans="1:11">
      <c r="A669" s="108">
        <v>666</v>
      </c>
      <c r="B669" s="76" t="s">
        <v>2374</v>
      </c>
      <c r="C669" s="119" t="s">
        <v>2375</v>
      </c>
      <c r="D669" s="111" t="s">
        <v>15</v>
      </c>
      <c r="E669" s="61">
        <v>0.0108</v>
      </c>
      <c r="F669" s="61" t="s">
        <v>54</v>
      </c>
      <c r="G669" s="112">
        <f t="shared" si="73"/>
        <v>10800</v>
      </c>
      <c r="H669" s="61">
        <v>0</v>
      </c>
      <c r="I669" s="61" t="s">
        <v>1143</v>
      </c>
      <c r="J669" s="113">
        <f t="shared" si="71"/>
        <v>0</v>
      </c>
      <c r="K669" s="112">
        <f t="shared" si="72"/>
        <v>10800</v>
      </c>
    </row>
    <row r="670" s="101" customFormat="1" ht="37.2" spans="1:11">
      <c r="A670" s="108">
        <v>667</v>
      </c>
      <c r="B670" s="76" t="s">
        <v>2376</v>
      </c>
      <c r="C670" s="119" t="s">
        <v>2377</v>
      </c>
      <c r="D670" s="111" t="s">
        <v>15</v>
      </c>
      <c r="E670" s="61">
        <v>0.0118</v>
      </c>
      <c r="F670" s="61" t="s">
        <v>54</v>
      </c>
      <c r="G670" s="112">
        <f t="shared" si="73"/>
        <v>11800</v>
      </c>
      <c r="H670" s="61">
        <v>4776</v>
      </c>
      <c r="I670" s="61" t="s">
        <v>1143</v>
      </c>
      <c r="J670" s="112">
        <f t="shared" si="71"/>
        <v>716.4</v>
      </c>
      <c r="K670" s="112">
        <f t="shared" si="72"/>
        <v>12516.4</v>
      </c>
    </row>
    <row r="671" s="101" customFormat="1" ht="37.2" spans="1:11">
      <c r="A671" s="108">
        <v>668</v>
      </c>
      <c r="B671" s="115" t="s">
        <v>2378</v>
      </c>
      <c r="C671" s="117" t="s">
        <v>2379</v>
      </c>
      <c r="D671" s="111" t="s">
        <v>15</v>
      </c>
      <c r="E671" s="61">
        <v>0.0116</v>
      </c>
      <c r="F671" s="61" t="s">
        <v>54</v>
      </c>
      <c r="G671" s="112">
        <f t="shared" si="73"/>
        <v>11600</v>
      </c>
      <c r="H671" s="61">
        <v>7011</v>
      </c>
      <c r="I671" s="61" t="s">
        <v>1143</v>
      </c>
      <c r="J671" s="112">
        <f t="shared" si="71"/>
        <v>1051.65</v>
      </c>
      <c r="K671" s="112">
        <f t="shared" si="72"/>
        <v>12651.65</v>
      </c>
    </row>
    <row r="672" s="101" customFormat="1" ht="25.2" spans="1:11">
      <c r="A672" s="108">
        <v>669</v>
      </c>
      <c r="B672" s="76" t="s">
        <v>2380</v>
      </c>
      <c r="C672" s="119" t="s">
        <v>2381</v>
      </c>
      <c r="D672" s="111" t="s">
        <v>15</v>
      </c>
      <c r="E672" s="61">
        <v>0.0204</v>
      </c>
      <c r="F672" s="61" t="s">
        <v>54</v>
      </c>
      <c r="G672" s="112">
        <f>IF(E672*1000000&gt;20000,20000,E672*1000000)</f>
        <v>20000</v>
      </c>
      <c r="H672" s="61">
        <v>0</v>
      </c>
      <c r="I672" s="61" t="s">
        <v>1143</v>
      </c>
      <c r="J672" s="113">
        <f t="shared" si="71"/>
        <v>0</v>
      </c>
      <c r="K672" s="112">
        <f t="shared" si="72"/>
        <v>20000</v>
      </c>
    </row>
    <row r="673" s="101" customFormat="1" ht="25.2" spans="1:11">
      <c r="A673" s="108">
        <v>670</v>
      </c>
      <c r="B673" s="76" t="s">
        <v>2382</v>
      </c>
      <c r="C673" s="119" t="s">
        <v>2383</v>
      </c>
      <c r="D673" s="111" t="s">
        <v>15</v>
      </c>
      <c r="E673" s="61">
        <v>0.01102</v>
      </c>
      <c r="F673" s="61" t="s">
        <v>54</v>
      </c>
      <c r="G673" s="112">
        <f t="shared" ref="G673:G678" si="74">E673*1000000</f>
        <v>11020</v>
      </c>
      <c r="H673" s="61">
        <v>1563</v>
      </c>
      <c r="I673" s="61" t="s">
        <v>1143</v>
      </c>
      <c r="J673" s="112">
        <f t="shared" si="71"/>
        <v>234.45</v>
      </c>
      <c r="K673" s="112">
        <f t="shared" si="72"/>
        <v>11254.45</v>
      </c>
    </row>
    <row r="674" s="101" customFormat="1" ht="26.4" spans="1:11">
      <c r="A674" s="108">
        <v>671</v>
      </c>
      <c r="B674" s="115" t="s">
        <v>2384</v>
      </c>
      <c r="C674" s="117" t="s">
        <v>2385</v>
      </c>
      <c r="D674" s="111" t="s">
        <v>15</v>
      </c>
      <c r="E674" s="61">
        <v>0.0108</v>
      </c>
      <c r="F674" s="61" t="s">
        <v>54</v>
      </c>
      <c r="G674" s="112">
        <f t="shared" si="74"/>
        <v>10800</v>
      </c>
      <c r="H674" s="61">
        <v>7257</v>
      </c>
      <c r="I674" s="61" t="s">
        <v>1143</v>
      </c>
      <c r="J674" s="112">
        <f t="shared" si="71"/>
        <v>1088.55</v>
      </c>
      <c r="K674" s="112">
        <f t="shared" si="72"/>
        <v>11888.55</v>
      </c>
    </row>
    <row r="675" s="101" customFormat="1" ht="37.2" spans="1:11">
      <c r="A675" s="108">
        <v>672</v>
      </c>
      <c r="B675" s="76" t="s">
        <v>2386</v>
      </c>
      <c r="C675" s="119" t="s">
        <v>2387</v>
      </c>
      <c r="D675" s="111" t="s">
        <v>15</v>
      </c>
      <c r="E675" s="61">
        <v>0.01932</v>
      </c>
      <c r="F675" s="61" t="s">
        <v>54</v>
      </c>
      <c r="G675" s="112">
        <f t="shared" si="74"/>
        <v>19320</v>
      </c>
      <c r="H675" s="61">
        <v>0</v>
      </c>
      <c r="I675" s="61" t="s">
        <v>1143</v>
      </c>
      <c r="J675" s="113">
        <f t="shared" si="71"/>
        <v>0</v>
      </c>
      <c r="K675" s="112">
        <f t="shared" si="72"/>
        <v>19320</v>
      </c>
    </row>
    <row r="676" s="101" customFormat="1" ht="37.2" spans="1:11">
      <c r="A676" s="108">
        <v>673</v>
      </c>
      <c r="B676" s="76" t="s">
        <v>2388</v>
      </c>
      <c r="C676" s="119" t="s">
        <v>2389</v>
      </c>
      <c r="D676" s="111" t="s">
        <v>15</v>
      </c>
      <c r="E676" s="61">
        <v>0.0165</v>
      </c>
      <c r="F676" s="61" t="s">
        <v>54</v>
      </c>
      <c r="G676" s="112">
        <f t="shared" si="74"/>
        <v>16500</v>
      </c>
      <c r="H676" s="61">
        <v>5303</v>
      </c>
      <c r="I676" s="61" t="s">
        <v>1143</v>
      </c>
      <c r="J676" s="112">
        <f t="shared" si="71"/>
        <v>795.45</v>
      </c>
      <c r="K676" s="112">
        <f t="shared" si="72"/>
        <v>17295.45</v>
      </c>
    </row>
    <row r="677" s="101" customFormat="1" ht="25.2" spans="1:11">
      <c r="A677" s="108">
        <v>674</v>
      </c>
      <c r="B677" s="115" t="s">
        <v>2390</v>
      </c>
      <c r="C677" s="110" t="s">
        <v>2391</v>
      </c>
      <c r="D677" s="111" t="s">
        <v>15</v>
      </c>
      <c r="E677" s="61">
        <v>0.011505</v>
      </c>
      <c r="F677" s="61" t="s">
        <v>54</v>
      </c>
      <c r="G677" s="112">
        <f t="shared" si="74"/>
        <v>11505</v>
      </c>
      <c r="H677" s="61">
        <v>7549</v>
      </c>
      <c r="I677" s="61" t="s">
        <v>1143</v>
      </c>
      <c r="J677" s="112">
        <f t="shared" si="71"/>
        <v>1132.35</v>
      </c>
      <c r="K677" s="112">
        <f t="shared" si="72"/>
        <v>12637.35</v>
      </c>
    </row>
    <row r="678" s="101" customFormat="1" ht="37.2" spans="1:11">
      <c r="A678" s="108">
        <v>675</v>
      </c>
      <c r="B678" s="76" t="s">
        <v>592</v>
      </c>
      <c r="C678" s="119" t="s">
        <v>2392</v>
      </c>
      <c r="D678" s="111" t="s">
        <v>15</v>
      </c>
      <c r="E678" s="61">
        <v>0.0135</v>
      </c>
      <c r="F678" s="61" t="s">
        <v>54</v>
      </c>
      <c r="G678" s="112">
        <f t="shared" si="74"/>
        <v>13500</v>
      </c>
      <c r="H678" s="61">
        <v>0</v>
      </c>
      <c r="I678" s="61" t="s">
        <v>1143</v>
      </c>
      <c r="J678" s="113">
        <f t="shared" si="71"/>
        <v>0</v>
      </c>
      <c r="K678" s="112">
        <f t="shared" si="72"/>
        <v>13500</v>
      </c>
    </row>
    <row r="679" s="101" customFormat="1" ht="37.2" spans="1:11">
      <c r="A679" s="108">
        <v>676</v>
      </c>
      <c r="B679" s="76" t="s">
        <v>2393</v>
      </c>
      <c r="C679" s="119" t="s">
        <v>2394</v>
      </c>
      <c r="D679" s="111" t="s">
        <v>15</v>
      </c>
      <c r="E679" s="61">
        <v>0.0264</v>
      </c>
      <c r="F679" s="61" t="s">
        <v>54</v>
      </c>
      <c r="G679" s="112">
        <f>IF(E679*1000000&gt;20000,20000,E679*1000000)</f>
        <v>20000</v>
      </c>
      <c r="H679" s="61">
        <v>0</v>
      </c>
      <c r="I679" s="61" t="s">
        <v>1143</v>
      </c>
      <c r="J679" s="113">
        <f t="shared" si="71"/>
        <v>0</v>
      </c>
      <c r="K679" s="112">
        <f t="shared" si="72"/>
        <v>20000</v>
      </c>
    </row>
    <row r="680" s="101" customFormat="1" ht="25.2" spans="1:11">
      <c r="A680" s="108">
        <v>677</v>
      </c>
      <c r="B680" s="115" t="s">
        <v>2395</v>
      </c>
      <c r="C680" s="117" t="s">
        <v>2396</v>
      </c>
      <c r="D680" s="111" t="s">
        <v>15</v>
      </c>
      <c r="E680" s="61">
        <v>0.0087</v>
      </c>
      <c r="F680" s="61" t="s">
        <v>54</v>
      </c>
      <c r="G680" s="112">
        <f t="shared" ref="G680:G689" si="75">E680*1000000</f>
        <v>8700</v>
      </c>
      <c r="H680" s="61">
        <v>6392</v>
      </c>
      <c r="I680" s="61" t="s">
        <v>1143</v>
      </c>
      <c r="J680" s="112">
        <f t="shared" si="71"/>
        <v>958.8</v>
      </c>
      <c r="K680" s="112">
        <f t="shared" si="72"/>
        <v>9658.8</v>
      </c>
    </row>
    <row r="681" s="101" customFormat="1" ht="37.2" spans="1:11">
      <c r="A681" s="108">
        <v>678</v>
      </c>
      <c r="B681" s="76" t="s">
        <v>2397</v>
      </c>
      <c r="C681" s="118" t="s">
        <v>2398</v>
      </c>
      <c r="D681" s="111" t="s">
        <v>15</v>
      </c>
      <c r="E681" s="61">
        <v>0.0162</v>
      </c>
      <c r="F681" s="61" t="s">
        <v>54</v>
      </c>
      <c r="G681" s="112">
        <f t="shared" si="75"/>
        <v>16200</v>
      </c>
      <c r="H681" s="61">
        <v>3909</v>
      </c>
      <c r="I681" s="61" t="s">
        <v>1143</v>
      </c>
      <c r="J681" s="112">
        <f t="shared" si="71"/>
        <v>586.35</v>
      </c>
      <c r="K681" s="112">
        <f t="shared" si="72"/>
        <v>16786.35</v>
      </c>
    </row>
    <row r="682" s="101" customFormat="1" ht="37.2" spans="1:11">
      <c r="A682" s="108">
        <v>679</v>
      </c>
      <c r="B682" s="114" t="s">
        <v>2399</v>
      </c>
      <c r="C682" s="110" t="s">
        <v>2400</v>
      </c>
      <c r="D682" s="111" t="s">
        <v>15</v>
      </c>
      <c r="E682" s="61">
        <v>0.02006</v>
      </c>
      <c r="F682" s="61" t="s">
        <v>54</v>
      </c>
      <c r="G682" s="112">
        <f>IF(E682*1000000&gt;20000,20000,E682*1000000)</f>
        <v>20000</v>
      </c>
      <c r="H682" s="61">
        <v>17684</v>
      </c>
      <c r="I682" s="61" t="s">
        <v>1143</v>
      </c>
      <c r="J682" s="112">
        <f t="shared" si="71"/>
        <v>2652.6</v>
      </c>
      <c r="K682" s="112">
        <f t="shared" si="72"/>
        <v>22652.6</v>
      </c>
    </row>
    <row r="683" s="101" customFormat="1" ht="25.2" spans="1:11">
      <c r="A683" s="108">
        <v>680</v>
      </c>
      <c r="B683" s="115" t="s">
        <v>2401</v>
      </c>
      <c r="C683" s="117" t="s">
        <v>2402</v>
      </c>
      <c r="D683" s="111" t="s">
        <v>15</v>
      </c>
      <c r="E683" s="61">
        <v>0.01888</v>
      </c>
      <c r="F683" s="61" t="s">
        <v>54</v>
      </c>
      <c r="G683" s="112">
        <f t="shared" si="75"/>
        <v>18880</v>
      </c>
      <c r="H683" s="61">
        <v>9959</v>
      </c>
      <c r="I683" s="61" t="s">
        <v>1143</v>
      </c>
      <c r="J683" s="112">
        <f t="shared" si="71"/>
        <v>1493.85</v>
      </c>
      <c r="K683" s="112">
        <f t="shared" si="72"/>
        <v>20373.85</v>
      </c>
    </row>
    <row r="684" s="101" customFormat="1" ht="37.2" spans="1:11">
      <c r="A684" s="108">
        <v>681</v>
      </c>
      <c r="B684" s="76" t="s">
        <v>2403</v>
      </c>
      <c r="C684" s="119" t="s">
        <v>2404</v>
      </c>
      <c r="D684" s="111" t="s">
        <v>15</v>
      </c>
      <c r="E684" s="61">
        <v>0.0099</v>
      </c>
      <c r="F684" s="61" t="s">
        <v>54</v>
      </c>
      <c r="G684" s="112">
        <f t="shared" si="75"/>
        <v>9900</v>
      </c>
      <c r="H684" s="61">
        <v>1827</v>
      </c>
      <c r="I684" s="61" t="s">
        <v>1143</v>
      </c>
      <c r="J684" s="112">
        <f t="shared" si="71"/>
        <v>274.05</v>
      </c>
      <c r="K684" s="112">
        <f t="shared" si="72"/>
        <v>10174.05</v>
      </c>
    </row>
    <row r="685" s="101" customFormat="1" ht="37.2" spans="1:11">
      <c r="A685" s="108">
        <v>682</v>
      </c>
      <c r="B685" s="115" t="s">
        <v>2405</v>
      </c>
      <c r="C685" s="117" t="s">
        <v>2406</v>
      </c>
      <c r="D685" s="111" t="s">
        <v>15</v>
      </c>
      <c r="E685" s="61">
        <v>0.018</v>
      </c>
      <c r="F685" s="61" t="s">
        <v>54</v>
      </c>
      <c r="G685" s="112">
        <f t="shared" si="75"/>
        <v>18000</v>
      </c>
      <c r="H685" s="61">
        <v>12915</v>
      </c>
      <c r="I685" s="61" t="s">
        <v>1143</v>
      </c>
      <c r="J685" s="112">
        <f t="shared" si="71"/>
        <v>1937.25</v>
      </c>
      <c r="K685" s="112">
        <f t="shared" si="72"/>
        <v>19937.25</v>
      </c>
    </row>
    <row r="686" s="101" customFormat="1" ht="37.2" spans="1:11">
      <c r="A686" s="108">
        <v>683</v>
      </c>
      <c r="B686" s="115" t="s">
        <v>2407</v>
      </c>
      <c r="C686" s="120" t="s">
        <v>2408</v>
      </c>
      <c r="D686" s="111" t="s">
        <v>15</v>
      </c>
      <c r="E686" s="61">
        <v>0.0189</v>
      </c>
      <c r="F686" s="61" t="s">
        <v>54</v>
      </c>
      <c r="G686" s="112">
        <f t="shared" si="75"/>
        <v>18900</v>
      </c>
      <c r="H686" s="61">
        <v>10138</v>
      </c>
      <c r="I686" s="61" t="s">
        <v>1143</v>
      </c>
      <c r="J686" s="112">
        <f t="shared" si="71"/>
        <v>1520.7</v>
      </c>
      <c r="K686" s="112">
        <f t="shared" si="72"/>
        <v>20420.7</v>
      </c>
    </row>
    <row r="687" s="101" customFormat="1" ht="37.2" spans="1:11">
      <c r="A687" s="108">
        <v>684</v>
      </c>
      <c r="B687" s="115" t="s">
        <v>2409</v>
      </c>
      <c r="C687" s="117" t="s">
        <v>2410</v>
      </c>
      <c r="D687" s="111" t="s">
        <v>15</v>
      </c>
      <c r="E687" s="61">
        <v>0.016225</v>
      </c>
      <c r="F687" s="61" t="s">
        <v>54</v>
      </c>
      <c r="G687" s="112">
        <f t="shared" si="75"/>
        <v>16225</v>
      </c>
      <c r="H687" s="61">
        <v>10735</v>
      </c>
      <c r="I687" s="61" t="s">
        <v>1143</v>
      </c>
      <c r="J687" s="112">
        <f t="shared" si="71"/>
        <v>1610.25</v>
      </c>
      <c r="K687" s="112">
        <f t="shared" si="72"/>
        <v>17835.25</v>
      </c>
    </row>
    <row r="688" s="101" customFormat="1" ht="37.2" spans="1:11">
      <c r="A688" s="108">
        <v>685</v>
      </c>
      <c r="B688" s="115" t="s">
        <v>2411</v>
      </c>
      <c r="C688" s="117" t="s">
        <v>2412</v>
      </c>
      <c r="D688" s="111" t="s">
        <v>15</v>
      </c>
      <c r="E688" s="61">
        <v>0.015045</v>
      </c>
      <c r="F688" s="61" t="s">
        <v>54</v>
      </c>
      <c r="G688" s="112">
        <f t="shared" si="75"/>
        <v>15045</v>
      </c>
      <c r="H688" s="61">
        <v>7161</v>
      </c>
      <c r="I688" s="61" t="s">
        <v>1143</v>
      </c>
      <c r="J688" s="112">
        <f t="shared" si="71"/>
        <v>1074.15</v>
      </c>
      <c r="K688" s="112">
        <f t="shared" si="72"/>
        <v>16119.15</v>
      </c>
    </row>
    <row r="689" s="101" customFormat="1" ht="25.2" spans="1:11">
      <c r="A689" s="108">
        <v>686</v>
      </c>
      <c r="B689" s="114" t="s">
        <v>2413</v>
      </c>
      <c r="C689" s="110" t="s">
        <v>2414</v>
      </c>
      <c r="D689" s="111" t="s">
        <v>15</v>
      </c>
      <c r="E689" s="61">
        <v>0.0177</v>
      </c>
      <c r="F689" s="61" t="s">
        <v>54</v>
      </c>
      <c r="G689" s="112">
        <f t="shared" si="75"/>
        <v>17700</v>
      </c>
      <c r="H689" s="61">
        <v>16047</v>
      </c>
      <c r="I689" s="61" t="s">
        <v>1143</v>
      </c>
      <c r="J689" s="112">
        <f t="shared" si="71"/>
        <v>2407.05</v>
      </c>
      <c r="K689" s="112">
        <f t="shared" si="72"/>
        <v>20107.05</v>
      </c>
    </row>
    <row r="690" s="101" customFormat="1" ht="37.2" spans="1:11">
      <c r="A690" s="108">
        <v>687</v>
      </c>
      <c r="B690" s="76" t="s">
        <v>2415</v>
      </c>
      <c r="C690" s="118" t="s">
        <v>2416</v>
      </c>
      <c r="D690" s="111" t="s">
        <v>15</v>
      </c>
      <c r="E690" s="61">
        <v>0.0432</v>
      </c>
      <c r="F690" s="61" t="s">
        <v>54</v>
      </c>
      <c r="G690" s="112">
        <f>IF(E690*1000000&gt;20000,20000,E690*1000000)</f>
        <v>20000</v>
      </c>
      <c r="H690" s="61">
        <v>0</v>
      </c>
      <c r="I690" s="61" t="s">
        <v>1143</v>
      </c>
      <c r="J690" s="113">
        <f t="shared" si="71"/>
        <v>0</v>
      </c>
      <c r="K690" s="112">
        <f t="shared" si="72"/>
        <v>20000</v>
      </c>
    </row>
    <row r="691" s="101" customFormat="1" ht="37.2" spans="1:11">
      <c r="A691" s="108">
        <v>688</v>
      </c>
      <c r="B691" s="76" t="s">
        <v>2417</v>
      </c>
      <c r="C691" s="119" t="s">
        <v>2418</v>
      </c>
      <c r="D691" s="111" t="s">
        <v>15</v>
      </c>
      <c r="E691" s="61">
        <v>0.01044</v>
      </c>
      <c r="F691" s="61" t="s">
        <v>54</v>
      </c>
      <c r="G691" s="112">
        <f t="shared" ref="G691:G693" si="76">E691*1000000</f>
        <v>10440</v>
      </c>
      <c r="H691" s="61">
        <v>10887</v>
      </c>
      <c r="I691" s="61" t="s">
        <v>1143</v>
      </c>
      <c r="J691" s="112">
        <f t="shared" si="71"/>
        <v>1633.05</v>
      </c>
      <c r="K691" s="112">
        <f t="shared" si="72"/>
        <v>12073.05</v>
      </c>
    </row>
    <row r="692" s="101" customFormat="1" ht="37.2" spans="1:11">
      <c r="A692" s="108">
        <v>689</v>
      </c>
      <c r="B692" s="115" t="s">
        <v>2419</v>
      </c>
      <c r="C692" s="117" t="s">
        <v>2420</v>
      </c>
      <c r="D692" s="111" t="s">
        <v>15</v>
      </c>
      <c r="E692" s="61">
        <v>0.01652</v>
      </c>
      <c r="F692" s="61" t="s">
        <v>54</v>
      </c>
      <c r="G692" s="112">
        <f t="shared" si="76"/>
        <v>16520</v>
      </c>
      <c r="H692" s="61">
        <v>8239</v>
      </c>
      <c r="I692" s="61" t="s">
        <v>1143</v>
      </c>
      <c r="J692" s="112">
        <f t="shared" si="71"/>
        <v>1235.85</v>
      </c>
      <c r="K692" s="112">
        <f t="shared" si="72"/>
        <v>17755.85</v>
      </c>
    </row>
    <row r="693" s="101" customFormat="1" ht="37.2" spans="1:11">
      <c r="A693" s="108">
        <v>690</v>
      </c>
      <c r="B693" s="76" t="s">
        <v>2421</v>
      </c>
      <c r="C693" s="119" t="s">
        <v>2422</v>
      </c>
      <c r="D693" s="111" t="s">
        <v>15</v>
      </c>
      <c r="E693" s="61">
        <v>0.0105</v>
      </c>
      <c r="F693" s="61" t="s">
        <v>54</v>
      </c>
      <c r="G693" s="112">
        <f t="shared" si="76"/>
        <v>10500</v>
      </c>
      <c r="H693" s="61">
        <v>0</v>
      </c>
      <c r="I693" s="61" t="s">
        <v>1143</v>
      </c>
      <c r="J693" s="113">
        <f t="shared" si="71"/>
        <v>0</v>
      </c>
      <c r="K693" s="112">
        <f t="shared" si="72"/>
        <v>10500</v>
      </c>
    </row>
    <row r="694" s="101" customFormat="1" ht="37.2" spans="1:11">
      <c r="A694" s="108">
        <v>691</v>
      </c>
      <c r="B694" s="115" t="s">
        <v>2423</v>
      </c>
      <c r="C694" s="117" t="s">
        <v>2424</v>
      </c>
      <c r="D694" s="111" t="s">
        <v>15</v>
      </c>
      <c r="E694" s="61">
        <v>0.0207</v>
      </c>
      <c r="F694" s="61" t="s">
        <v>54</v>
      </c>
      <c r="G694" s="112">
        <f>IF(E694*1000000&gt;20000,20000,E694*1000000)</f>
        <v>20000</v>
      </c>
      <c r="H694" s="61">
        <v>10357</v>
      </c>
      <c r="I694" s="61" t="s">
        <v>1143</v>
      </c>
      <c r="J694" s="112">
        <f t="shared" si="71"/>
        <v>1553.55</v>
      </c>
      <c r="K694" s="112">
        <f t="shared" si="72"/>
        <v>21553.55</v>
      </c>
    </row>
    <row r="695" s="101" customFormat="1" ht="37.2" spans="1:11">
      <c r="A695" s="108">
        <v>692</v>
      </c>
      <c r="B695" s="76" t="s">
        <v>2425</v>
      </c>
      <c r="C695" s="119" t="s">
        <v>2426</v>
      </c>
      <c r="D695" s="111" t="s">
        <v>15</v>
      </c>
      <c r="E695" s="61">
        <v>0.015105</v>
      </c>
      <c r="F695" s="61" t="s">
        <v>54</v>
      </c>
      <c r="G695" s="112">
        <f t="shared" ref="G695:G697" si="77">E695*1000000</f>
        <v>15105</v>
      </c>
      <c r="H695" s="61">
        <v>0</v>
      </c>
      <c r="I695" s="61" t="s">
        <v>1143</v>
      </c>
      <c r="J695" s="113">
        <f t="shared" si="71"/>
        <v>0</v>
      </c>
      <c r="K695" s="112">
        <f t="shared" si="72"/>
        <v>15105</v>
      </c>
    </row>
    <row r="696" s="101" customFormat="1" ht="37.2" spans="1:11">
      <c r="A696" s="108">
        <v>693</v>
      </c>
      <c r="B696" s="76" t="s">
        <v>2427</v>
      </c>
      <c r="C696" s="118" t="s">
        <v>2428</v>
      </c>
      <c r="D696" s="111" t="s">
        <v>15</v>
      </c>
      <c r="E696" s="61">
        <v>0.007695</v>
      </c>
      <c r="F696" s="61" t="s">
        <v>54</v>
      </c>
      <c r="G696" s="112">
        <f t="shared" si="77"/>
        <v>7695</v>
      </c>
      <c r="H696" s="61">
        <v>0</v>
      </c>
      <c r="I696" s="61" t="s">
        <v>1143</v>
      </c>
      <c r="J696" s="113">
        <f t="shared" si="71"/>
        <v>0</v>
      </c>
      <c r="K696" s="112">
        <f t="shared" si="72"/>
        <v>7695</v>
      </c>
    </row>
    <row r="697" s="101" customFormat="1" ht="37.2" spans="1:11">
      <c r="A697" s="108">
        <v>694</v>
      </c>
      <c r="B697" s="76" t="s">
        <v>2429</v>
      </c>
      <c r="C697" s="119" t="s">
        <v>2430</v>
      </c>
      <c r="D697" s="111" t="s">
        <v>15</v>
      </c>
      <c r="E697" s="61">
        <v>0.0169</v>
      </c>
      <c r="F697" s="61" t="s">
        <v>54</v>
      </c>
      <c r="G697" s="112">
        <f t="shared" si="77"/>
        <v>16900</v>
      </c>
      <c r="H697" s="61">
        <v>13580</v>
      </c>
      <c r="I697" s="61" t="s">
        <v>1143</v>
      </c>
      <c r="J697" s="112">
        <f t="shared" si="71"/>
        <v>2037</v>
      </c>
      <c r="K697" s="112">
        <f t="shared" si="72"/>
        <v>18937</v>
      </c>
    </row>
    <row r="698" s="101" customFormat="1" ht="25.2" spans="1:11">
      <c r="A698" s="108">
        <v>695</v>
      </c>
      <c r="B698" s="115" t="s">
        <v>2431</v>
      </c>
      <c r="C698" s="110" t="s">
        <v>2432</v>
      </c>
      <c r="D698" s="111" t="s">
        <v>15</v>
      </c>
      <c r="E698" s="61">
        <v>0.04032</v>
      </c>
      <c r="F698" s="61" t="s">
        <v>54</v>
      </c>
      <c r="G698" s="112">
        <f>IF(E698*1000000&gt;20000,20000,E698*1000000)</f>
        <v>20000</v>
      </c>
      <c r="H698" s="61">
        <v>33420</v>
      </c>
      <c r="I698" s="61" t="s">
        <v>1143</v>
      </c>
      <c r="J698" s="112">
        <f t="shared" si="71"/>
        <v>5013</v>
      </c>
      <c r="K698" s="112">
        <f t="shared" si="72"/>
        <v>25013</v>
      </c>
    </row>
    <row r="699" s="101" customFormat="1" ht="25.2" spans="1:11">
      <c r="A699" s="108">
        <v>696</v>
      </c>
      <c r="B699" s="76" t="s">
        <v>2433</v>
      </c>
      <c r="C699" s="119" t="s">
        <v>2434</v>
      </c>
      <c r="D699" s="111" t="s">
        <v>15</v>
      </c>
      <c r="E699" s="61">
        <v>0.00696</v>
      </c>
      <c r="F699" s="61" t="s">
        <v>54</v>
      </c>
      <c r="G699" s="112">
        <f t="shared" ref="G699:G713" si="78">E699*1000000</f>
        <v>6960</v>
      </c>
      <c r="H699" s="61">
        <v>750</v>
      </c>
      <c r="I699" s="61" t="s">
        <v>1143</v>
      </c>
      <c r="J699" s="112">
        <f t="shared" si="71"/>
        <v>112.5</v>
      </c>
      <c r="K699" s="112">
        <f t="shared" si="72"/>
        <v>7072.5</v>
      </c>
    </row>
    <row r="700" s="101" customFormat="1" ht="37.2" spans="1:11">
      <c r="A700" s="108">
        <v>697</v>
      </c>
      <c r="B700" s="76" t="s">
        <v>2435</v>
      </c>
      <c r="C700" s="118" t="s">
        <v>2436</v>
      </c>
      <c r="D700" s="111" t="s">
        <v>15</v>
      </c>
      <c r="E700" s="61">
        <v>0.01344</v>
      </c>
      <c r="F700" s="61" t="s">
        <v>54</v>
      </c>
      <c r="G700" s="112">
        <f t="shared" si="78"/>
        <v>13440</v>
      </c>
      <c r="H700" s="61">
        <v>0</v>
      </c>
      <c r="I700" s="61" t="s">
        <v>1143</v>
      </c>
      <c r="J700" s="113">
        <f t="shared" si="71"/>
        <v>0</v>
      </c>
      <c r="K700" s="112">
        <f t="shared" si="72"/>
        <v>13440</v>
      </c>
    </row>
    <row r="701" s="101" customFormat="1" ht="25.2" spans="1:11">
      <c r="A701" s="108">
        <v>698</v>
      </c>
      <c r="B701" s="76" t="s">
        <v>2437</v>
      </c>
      <c r="C701" s="119" t="s">
        <v>2438</v>
      </c>
      <c r="D701" s="111" t="s">
        <v>15</v>
      </c>
      <c r="E701" s="61">
        <v>0.01512</v>
      </c>
      <c r="F701" s="61" t="s">
        <v>54</v>
      </c>
      <c r="G701" s="112">
        <f t="shared" si="78"/>
        <v>15120</v>
      </c>
      <c r="H701" s="61">
        <v>10835</v>
      </c>
      <c r="I701" s="61" t="s">
        <v>1143</v>
      </c>
      <c r="J701" s="112">
        <f t="shared" si="71"/>
        <v>1625.25</v>
      </c>
      <c r="K701" s="112">
        <f t="shared" si="72"/>
        <v>16745.25</v>
      </c>
    </row>
    <row r="702" s="101" customFormat="1" ht="37.2" spans="1:11">
      <c r="A702" s="108">
        <v>699</v>
      </c>
      <c r="B702" s="76" t="s">
        <v>2439</v>
      </c>
      <c r="C702" s="119" t="s">
        <v>2440</v>
      </c>
      <c r="D702" s="111" t="s">
        <v>15</v>
      </c>
      <c r="E702" s="61">
        <v>0.01036</v>
      </c>
      <c r="F702" s="61" t="s">
        <v>54</v>
      </c>
      <c r="G702" s="112">
        <f t="shared" si="78"/>
        <v>10360</v>
      </c>
      <c r="H702" s="61">
        <v>0</v>
      </c>
      <c r="I702" s="61" t="s">
        <v>1143</v>
      </c>
      <c r="J702" s="113">
        <f t="shared" si="71"/>
        <v>0</v>
      </c>
      <c r="K702" s="112">
        <f t="shared" si="72"/>
        <v>10360</v>
      </c>
    </row>
    <row r="703" s="101" customFormat="1" ht="37.2" spans="1:11">
      <c r="A703" s="108">
        <v>700</v>
      </c>
      <c r="B703" s="76" t="s">
        <v>2441</v>
      </c>
      <c r="C703" s="119" t="s">
        <v>2442</v>
      </c>
      <c r="D703" s="111" t="s">
        <v>15</v>
      </c>
      <c r="E703" s="61">
        <v>0.01015</v>
      </c>
      <c r="F703" s="61" t="s">
        <v>54</v>
      </c>
      <c r="G703" s="112">
        <f t="shared" si="78"/>
        <v>10150</v>
      </c>
      <c r="H703" s="61">
        <v>2290</v>
      </c>
      <c r="I703" s="61" t="s">
        <v>1143</v>
      </c>
      <c r="J703" s="112">
        <f t="shared" si="71"/>
        <v>343.5</v>
      </c>
      <c r="K703" s="112">
        <f t="shared" si="72"/>
        <v>10493.5</v>
      </c>
    </row>
    <row r="704" s="101" customFormat="1" ht="37.2" spans="1:11">
      <c r="A704" s="108">
        <v>701</v>
      </c>
      <c r="B704" s="115" t="s">
        <v>2443</v>
      </c>
      <c r="C704" s="117" t="s">
        <v>2444</v>
      </c>
      <c r="D704" s="111" t="s">
        <v>15</v>
      </c>
      <c r="E704" s="61">
        <v>0.0112</v>
      </c>
      <c r="F704" s="61" t="s">
        <v>54</v>
      </c>
      <c r="G704" s="112">
        <f t="shared" si="78"/>
        <v>11200</v>
      </c>
      <c r="H704" s="61">
        <v>4398</v>
      </c>
      <c r="I704" s="61" t="s">
        <v>1143</v>
      </c>
      <c r="J704" s="112">
        <f t="shared" si="71"/>
        <v>659.7</v>
      </c>
      <c r="K704" s="112">
        <f t="shared" si="72"/>
        <v>11859.7</v>
      </c>
    </row>
    <row r="705" s="101" customFormat="1" ht="37.2" spans="1:11">
      <c r="A705" s="108">
        <v>702</v>
      </c>
      <c r="B705" s="115" t="s">
        <v>2445</v>
      </c>
      <c r="C705" s="117" t="s">
        <v>2446</v>
      </c>
      <c r="D705" s="111" t="s">
        <v>15</v>
      </c>
      <c r="E705" s="61">
        <v>0.01856</v>
      </c>
      <c r="F705" s="61" t="s">
        <v>54</v>
      </c>
      <c r="G705" s="112">
        <f t="shared" si="78"/>
        <v>18560</v>
      </c>
      <c r="H705" s="61">
        <v>3015</v>
      </c>
      <c r="I705" s="61" t="s">
        <v>1143</v>
      </c>
      <c r="J705" s="112">
        <f t="shared" si="71"/>
        <v>452.25</v>
      </c>
      <c r="K705" s="112">
        <f t="shared" si="72"/>
        <v>19012.25</v>
      </c>
    </row>
    <row r="706" s="101" customFormat="1" ht="37.2" spans="1:11">
      <c r="A706" s="108">
        <v>703</v>
      </c>
      <c r="B706" s="76" t="s">
        <v>2447</v>
      </c>
      <c r="C706" s="119" t="s">
        <v>2448</v>
      </c>
      <c r="D706" s="111" t="s">
        <v>15</v>
      </c>
      <c r="E706" s="61">
        <v>0.01062</v>
      </c>
      <c r="F706" s="61" t="s">
        <v>54</v>
      </c>
      <c r="G706" s="112">
        <f t="shared" si="78"/>
        <v>10620</v>
      </c>
      <c r="H706" s="61">
        <v>899</v>
      </c>
      <c r="I706" s="61" t="s">
        <v>1143</v>
      </c>
      <c r="J706" s="112">
        <f t="shared" si="71"/>
        <v>134.85</v>
      </c>
      <c r="K706" s="112">
        <f t="shared" si="72"/>
        <v>10754.85</v>
      </c>
    </row>
    <row r="707" s="101" customFormat="1" ht="25.2" spans="1:11">
      <c r="A707" s="108">
        <v>704</v>
      </c>
      <c r="B707" s="115" t="s">
        <v>2449</v>
      </c>
      <c r="C707" s="117" t="s">
        <v>2450</v>
      </c>
      <c r="D707" s="111" t="s">
        <v>15</v>
      </c>
      <c r="E707" s="61">
        <v>0.01372</v>
      </c>
      <c r="F707" s="61" t="s">
        <v>54</v>
      </c>
      <c r="G707" s="112">
        <f t="shared" si="78"/>
        <v>13720</v>
      </c>
      <c r="H707" s="61">
        <v>6802</v>
      </c>
      <c r="I707" s="61" t="s">
        <v>1143</v>
      </c>
      <c r="J707" s="112">
        <f t="shared" si="71"/>
        <v>1020.3</v>
      </c>
      <c r="K707" s="112">
        <f t="shared" si="72"/>
        <v>14740.3</v>
      </c>
    </row>
    <row r="708" s="101" customFormat="1" ht="37.2" spans="1:11">
      <c r="A708" s="108">
        <v>705</v>
      </c>
      <c r="B708" s="76" t="s">
        <v>2451</v>
      </c>
      <c r="C708" s="119" t="s">
        <v>2452</v>
      </c>
      <c r="D708" s="111" t="s">
        <v>15</v>
      </c>
      <c r="E708" s="61">
        <v>0.01092</v>
      </c>
      <c r="F708" s="61" t="s">
        <v>54</v>
      </c>
      <c r="G708" s="112">
        <f t="shared" si="78"/>
        <v>10920</v>
      </c>
      <c r="H708" s="61">
        <v>2754</v>
      </c>
      <c r="I708" s="61" t="s">
        <v>1143</v>
      </c>
      <c r="J708" s="112">
        <f t="shared" ref="J708:J771" si="79">H708*0.15</f>
        <v>413.1</v>
      </c>
      <c r="K708" s="112">
        <f t="shared" ref="K708:K771" si="80">G708+J708</f>
        <v>11333.1</v>
      </c>
    </row>
    <row r="709" s="101" customFormat="1" ht="37.2" spans="1:11">
      <c r="A709" s="108">
        <v>706</v>
      </c>
      <c r="B709" s="76" t="s">
        <v>2453</v>
      </c>
      <c r="C709" s="119" t="s">
        <v>2454</v>
      </c>
      <c r="D709" s="111" t="s">
        <v>15</v>
      </c>
      <c r="E709" s="61">
        <v>0.01392</v>
      </c>
      <c r="F709" s="61" t="s">
        <v>54</v>
      </c>
      <c r="G709" s="112">
        <f t="shared" si="78"/>
        <v>13920</v>
      </c>
      <c r="H709" s="61">
        <v>0</v>
      </c>
      <c r="I709" s="61" t="s">
        <v>1143</v>
      </c>
      <c r="J709" s="113">
        <f t="shared" si="79"/>
        <v>0</v>
      </c>
      <c r="K709" s="112">
        <f t="shared" si="80"/>
        <v>13920</v>
      </c>
    </row>
    <row r="710" s="101" customFormat="1" ht="37.2" spans="1:11">
      <c r="A710" s="108">
        <v>707</v>
      </c>
      <c r="B710" s="76" t="s">
        <v>2455</v>
      </c>
      <c r="C710" s="118" t="s">
        <v>2456</v>
      </c>
      <c r="D710" s="111" t="s">
        <v>15</v>
      </c>
      <c r="E710" s="61">
        <v>0.0162</v>
      </c>
      <c r="F710" s="61" t="s">
        <v>54</v>
      </c>
      <c r="G710" s="112">
        <f t="shared" si="78"/>
        <v>16200</v>
      </c>
      <c r="H710" s="61">
        <v>0</v>
      </c>
      <c r="I710" s="61" t="s">
        <v>1143</v>
      </c>
      <c r="J710" s="113">
        <f t="shared" si="79"/>
        <v>0</v>
      </c>
      <c r="K710" s="112">
        <f t="shared" si="80"/>
        <v>16200</v>
      </c>
    </row>
    <row r="711" s="101" customFormat="1" ht="37.2" spans="1:11">
      <c r="A711" s="108">
        <v>708</v>
      </c>
      <c r="B711" s="76" t="s">
        <v>2457</v>
      </c>
      <c r="C711" s="118" t="s">
        <v>2458</v>
      </c>
      <c r="D711" s="111" t="s">
        <v>15</v>
      </c>
      <c r="E711" s="61">
        <v>0.01404</v>
      </c>
      <c r="F711" s="61" t="s">
        <v>54</v>
      </c>
      <c r="G711" s="112">
        <f t="shared" si="78"/>
        <v>14040</v>
      </c>
      <c r="H711" s="61">
        <v>0</v>
      </c>
      <c r="I711" s="61" t="s">
        <v>1143</v>
      </c>
      <c r="J711" s="113">
        <f t="shared" si="79"/>
        <v>0</v>
      </c>
      <c r="K711" s="112">
        <f t="shared" si="80"/>
        <v>14040</v>
      </c>
    </row>
    <row r="712" s="101" customFormat="1" ht="37.2" spans="1:11">
      <c r="A712" s="108">
        <v>709</v>
      </c>
      <c r="B712" s="76" t="s">
        <v>2459</v>
      </c>
      <c r="C712" s="119" t="s">
        <v>2460</v>
      </c>
      <c r="D712" s="111" t="s">
        <v>15</v>
      </c>
      <c r="E712" s="61">
        <v>0.0162</v>
      </c>
      <c r="F712" s="61" t="s">
        <v>54</v>
      </c>
      <c r="G712" s="112">
        <f t="shared" si="78"/>
        <v>16200</v>
      </c>
      <c r="H712" s="61">
        <v>1208</v>
      </c>
      <c r="I712" s="61" t="s">
        <v>1143</v>
      </c>
      <c r="J712" s="112">
        <f t="shared" si="79"/>
        <v>181.2</v>
      </c>
      <c r="K712" s="112">
        <f t="shared" si="80"/>
        <v>16381.2</v>
      </c>
    </row>
    <row r="713" s="101" customFormat="1" ht="37.2" spans="1:11">
      <c r="A713" s="108">
        <v>710</v>
      </c>
      <c r="B713" s="114" t="s">
        <v>2461</v>
      </c>
      <c r="C713" s="110" t="s">
        <v>2462</v>
      </c>
      <c r="D713" s="111" t="s">
        <v>15</v>
      </c>
      <c r="E713" s="61">
        <v>0.01416</v>
      </c>
      <c r="F713" s="61" t="s">
        <v>54</v>
      </c>
      <c r="G713" s="112">
        <f t="shared" si="78"/>
        <v>14160</v>
      </c>
      <c r="H713" s="61">
        <v>12312</v>
      </c>
      <c r="I713" s="61" t="s">
        <v>1143</v>
      </c>
      <c r="J713" s="112">
        <f t="shared" si="79"/>
        <v>1846.8</v>
      </c>
      <c r="K713" s="112">
        <f t="shared" si="80"/>
        <v>16006.8</v>
      </c>
    </row>
    <row r="714" s="101" customFormat="1" ht="25.2" spans="1:11">
      <c r="A714" s="108">
        <v>711</v>
      </c>
      <c r="B714" s="76" t="s">
        <v>2463</v>
      </c>
      <c r="C714" s="118" t="s">
        <v>2464</v>
      </c>
      <c r="D714" s="111" t="s">
        <v>15</v>
      </c>
      <c r="E714" s="61">
        <v>0.0378</v>
      </c>
      <c r="F714" s="61" t="s">
        <v>54</v>
      </c>
      <c r="G714" s="112">
        <f t="shared" ref="G714:G718" si="81">IF(E714*1000000&gt;20000,20000,E714*1000000)</f>
        <v>20000</v>
      </c>
      <c r="H714" s="61">
        <v>0</v>
      </c>
      <c r="I714" s="61" t="s">
        <v>1143</v>
      </c>
      <c r="J714" s="113">
        <f t="shared" si="79"/>
        <v>0</v>
      </c>
      <c r="K714" s="112">
        <f t="shared" si="80"/>
        <v>20000</v>
      </c>
    </row>
    <row r="715" s="101" customFormat="1" ht="25.2" spans="1:11">
      <c r="A715" s="108">
        <v>712</v>
      </c>
      <c r="B715" s="76" t="s">
        <v>2463</v>
      </c>
      <c r="C715" s="118" t="s">
        <v>2465</v>
      </c>
      <c r="D715" s="111" t="s">
        <v>15</v>
      </c>
      <c r="E715" s="61">
        <v>0.0231</v>
      </c>
      <c r="F715" s="61" t="s">
        <v>54</v>
      </c>
      <c r="G715" s="112">
        <f t="shared" si="81"/>
        <v>20000</v>
      </c>
      <c r="H715" s="61">
        <v>0</v>
      </c>
      <c r="I715" s="61" t="s">
        <v>1143</v>
      </c>
      <c r="J715" s="113">
        <f t="shared" si="79"/>
        <v>0</v>
      </c>
      <c r="K715" s="112">
        <f t="shared" si="80"/>
        <v>20000</v>
      </c>
    </row>
    <row r="716" s="101" customFormat="1" ht="37.2" spans="1:11">
      <c r="A716" s="108">
        <v>713</v>
      </c>
      <c r="B716" s="76" t="s">
        <v>2466</v>
      </c>
      <c r="C716" s="118" t="s">
        <v>2467</v>
      </c>
      <c r="D716" s="111" t="s">
        <v>15</v>
      </c>
      <c r="E716" s="61">
        <v>0.0145</v>
      </c>
      <c r="F716" s="61" t="s">
        <v>54</v>
      </c>
      <c r="G716" s="112">
        <f t="shared" ref="G716:G720" si="82">E716*1000000</f>
        <v>14500</v>
      </c>
      <c r="H716" s="61">
        <v>2216</v>
      </c>
      <c r="I716" s="61" t="s">
        <v>1143</v>
      </c>
      <c r="J716" s="112">
        <f t="shared" si="79"/>
        <v>332.4</v>
      </c>
      <c r="K716" s="112">
        <f t="shared" si="80"/>
        <v>14832.4</v>
      </c>
    </row>
    <row r="717" s="101" customFormat="1" ht="25.2" spans="1:11">
      <c r="A717" s="108">
        <v>714</v>
      </c>
      <c r="B717" s="76" t="s">
        <v>2468</v>
      </c>
      <c r="C717" s="119" t="s">
        <v>2469</v>
      </c>
      <c r="D717" s="111" t="s">
        <v>15</v>
      </c>
      <c r="E717" s="61">
        <v>0.00812</v>
      </c>
      <c r="F717" s="61" t="s">
        <v>54</v>
      </c>
      <c r="G717" s="112">
        <f t="shared" si="82"/>
        <v>8120</v>
      </c>
      <c r="H717" s="61">
        <v>0</v>
      </c>
      <c r="I717" s="61" t="s">
        <v>1143</v>
      </c>
      <c r="J717" s="113">
        <f t="shared" si="79"/>
        <v>0</v>
      </c>
      <c r="K717" s="112">
        <f t="shared" si="80"/>
        <v>8120</v>
      </c>
    </row>
    <row r="718" s="101" customFormat="1" ht="37.2" spans="1:11">
      <c r="A718" s="108">
        <v>715</v>
      </c>
      <c r="B718" s="115" t="s">
        <v>2470</v>
      </c>
      <c r="C718" s="117" t="s">
        <v>2471</v>
      </c>
      <c r="D718" s="111" t="s">
        <v>15</v>
      </c>
      <c r="E718" s="61">
        <v>0.02001</v>
      </c>
      <c r="F718" s="61" t="s">
        <v>54</v>
      </c>
      <c r="G718" s="112">
        <f t="shared" si="81"/>
        <v>20000</v>
      </c>
      <c r="H718" s="61">
        <v>8810</v>
      </c>
      <c r="I718" s="61" t="s">
        <v>1143</v>
      </c>
      <c r="J718" s="112">
        <f t="shared" si="79"/>
        <v>1321.5</v>
      </c>
      <c r="K718" s="112">
        <f t="shared" si="80"/>
        <v>21321.5</v>
      </c>
    </row>
    <row r="719" s="101" customFormat="1" ht="37.2" spans="1:11">
      <c r="A719" s="108">
        <v>716</v>
      </c>
      <c r="B719" s="76" t="s">
        <v>2472</v>
      </c>
      <c r="C719" s="119" t="s">
        <v>2473</v>
      </c>
      <c r="D719" s="111" t="s">
        <v>15</v>
      </c>
      <c r="E719" s="61">
        <v>0.01239</v>
      </c>
      <c r="F719" s="61" t="s">
        <v>54</v>
      </c>
      <c r="G719" s="112">
        <f t="shared" si="82"/>
        <v>12390</v>
      </c>
      <c r="H719" s="61">
        <v>4537</v>
      </c>
      <c r="I719" s="61" t="s">
        <v>1143</v>
      </c>
      <c r="J719" s="112">
        <f t="shared" si="79"/>
        <v>680.55</v>
      </c>
      <c r="K719" s="112">
        <f t="shared" si="80"/>
        <v>13070.55</v>
      </c>
    </row>
    <row r="720" s="101" customFormat="1" ht="37.2" spans="1:11">
      <c r="A720" s="108">
        <v>717</v>
      </c>
      <c r="B720" s="76" t="s">
        <v>2474</v>
      </c>
      <c r="C720" s="118" t="s">
        <v>2475</v>
      </c>
      <c r="D720" s="111" t="s">
        <v>15</v>
      </c>
      <c r="E720" s="61">
        <v>0.009</v>
      </c>
      <c r="F720" s="61" t="s">
        <v>54</v>
      </c>
      <c r="G720" s="112">
        <f t="shared" si="82"/>
        <v>9000</v>
      </c>
      <c r="H720" s="61">
        <v>1790</v>
      </c>
      <c r="I720" s="61" t="s">
        <v>1143</v>
      </c>
      <c r="J720" s="112">
        <f t="shared" si="79"/>
        <v>268.5</v>
      </c>
      <c r="K720" s="112">
        <f t="shared" si="80"/>
        <v>9268.5</v>
      </c>
    </row>
    <row r="721" s="101" customFormat="1" ht="25.2" spans="1:11">
      <c r="A721" s="108">
        <v>718</v>
      </c>
      <c r="B721" s="76" t="s">
        <v>2476</v>
      </c>
      <c r="C721" s="119" t="s">
        <v>2477</v>
      </c>
      <c r="D721" s="111" t="s">
        <v>15</v>
      </c>
      <c r="E721" s="61">
        <v>0.0336</v>
      </c>
      <c r="F721" s="61" t="s">
        <v>54</v>
      </c>
      <c r="G721" s="112">
        <f>IF(E721*1000000&gt;20000,20000,E721*1000000)</f>
        <v>20000</v>
      </c>
      <c r="H721" s="61">
        <v>0</v>
      </c>
      <c r="I721" s="61" t="s">
        <v>1143</v>
      </c>
      <c r="J721" s="113">
        <f t="shared" si="79"/>
        <v>0</v>
      </c>
      <c r="K721" s="112">
        <f t="shared" si="80"/>
        <v>20000</v>
      </c>
    </row>
    <row r="722" s="101" customFormat="1" ht="37.2" spans="1:11">
      <c r="A722" s="108">
        <v>719</v>
      </c>
      <c r="B722" s="115" t="s">
        <v>2478</v>
      </c>
      <c r="C722" s="110" t="s">
        <v>2479</v>
      </c>
      <c r="D722" s="111" t="s">
        <v>15</v>
      </c>
      <c r="E722" s="61">
        <v>0.01189</v>
      </c>
      <c r="F722" s="61" t="s">
        <v>54</v>
      </c>
      <c r="G722" s="112">
        <f t="shared" ref="G722:G730" si="83">E722*1000000</f>
        <v>11890</v>
      </c>
      <c r="H722" s="61">
        <v>5282</v>
      </c>
      <c r="I722" s="61" t="s">
        <v>1143</v>
      </c>
      <c r="J722" s="112">
        <f t="shared" si="79"/>
        <v>792.3</v>
      </c>
      <c r="K722" s="112">
        <f t="shared" si="80"/>
        <v>12682.3</v>
      </c>
    </row>
    <row r="723" s="101" customFormat="1" ht="37.2" spans="1:11">
      <c r="A723" s="108">
        <v>720</v>
      </c>
      <c r="B723" s="115" t="s">
        <v>2480</v>
      </c>
      <c r="C723" s="117" t="s">
        <v>2481</v>
      </c>
      <c r="D723" s="111" t="s">
        <v>15</v>
      </c>
      <c r="E723" s="61">
        <v>0.0108</v>
      </c>
      <c r="F723" s="61" t="s">
        <v>54</v>
      </c>
      <c r="G723" s="112">
        <f t="shared" si="83"/>
        <v>10800</v>
      </c>
      <c r="H723" s="61">
        <v>7353</v>
      </c>
      <c r="I723" s="61" t="s">
        <v>1143</v>
      </c>
      <c r="J723" s="112">
        <f t="shared" si="79"/>
        <v>1102.95</v>
      </c>
      <c r="K723" s="112">
        <f t="shared" si="80"/>
        <v>11902.95</v>
      </c>
    </row>
    <row r="724" s="101" customFormat="1" ht="37.2" spans="1:11">
      <c r="A724" s="108">
        <v>721</v>
      </c>
      <c r="B724" s="76" t="s">
        <v>2482</v>
      </c>
      <c r="C724" s="119" t="s">
        <v>2483</v>
      </c>
      <c r="D724" s="111" t="s">
        <v>15</v>
      </c>
      <c r="E724" s="61">
        <v>0.0096</v>
      </c>
      <c r="F724" s="61" t="s">
        <v>54</v>
      </c>
      <c r="G724" s="112">
        <f t="shared" si="83"/>
        <v>9600</v>
      </c>
      <c r="H724" s="61">
        <v>1403</v>
      </c>
      <c r="I724" s="61" t="s">
        <v>1143</v>
      </c>
      <c r="J724" s="112">
        <f t="shared" si="79"/>
        <v>210.45</v>
      </c>
      <c r="K724" s="112">
        <f t="shared" si="80"/>
        <v>9810.45</v>
      </c>
    </row>
    <row r="725" s="101" customFormat="1" ht="37.2" spans="1:11">
      <c r="A725" s="108">
        <v>722</v>
      </c>
      <c r="B725" s="115" t="s">
        <v>2484</v>
      </c>
      <c r="C725" s="117" t="s">
        <v>2485</v>
      </c>
      <c r="D725" s="111" t="s">
        <v>15</v>
      </c>
      <c r="E725" s="61">
        <v>0.01344</v>
      </c>
      <c r="F725" s="61" t="s">
        <v>54</v>
      </c>
      <c r="G725" s="112">
        <f t="shared" si="83"/>
        <v>13440</v>
      </c>
      <c r="H725" s="61">
        <v>4997</v>
      </c>
      <c r="I725" s="61" t="s">
        <v>1143</v>
      </c>
      <c r="J725" s="112">
        <f t="shared" si="79"/>
        <v>749.55</v>
      </c>
      <c r="K725" s="112">
        <f t="shared" si="80"/>
        <v>14189.55</v>
      </c>
    </row>
    <row r="726" s="101" customFormat="1" ht="37.2" spans="1:11">
      <c r="A726" s="108">
        <v>723</v>
      </c>
      <c r="B726" s="76" t="s">
        <v>2486</v>
      </c>
      <c r="C726" s="119" t="s">
        <v>2487</v>
      </c>
      <c r="D726" s="111" t="s">
        <v>15</v>
      </c>
      <c r="E726" s="61">
        <v>0.01512</v>
      </c>
      <c r="F726" s="61" t="s">
        <v>54</v>
      </c>
      <c r="G726" s="112">
        <f t="shared" si="83"/>
        <v>15120</v>
      </c>
      <c r="H726" s="61">
        <v>3900</v>
      </c>
      <c r="I726" s="61" t="s">
        <v>1143</v>
      </c>
      <c r="J726" s="112">
        <f t="shared" si="79"/>
        <v>585</v>
      </c>
      <c r="K726" s="112">
        <f t="shared" si="80"/>
        <v>15705</v>
      </c>
    </row>
    <row r="727" s="101" customFormat="1" ht="25.2" spans="1:11">
      <c r="A727" s="108">
        <v>724</v>
      </c>
      <c r="B727" s="76" t="s">
        <v>2488</v>
      </c>
      <c r="C727" s="119" t="s">
        <v>2489</v>
      </c>
      <c r="D727" s="111" t="s">
        <v>15</v>
      </c>
      <c r="E727" s="61">
        <v>0.0063</v>
      </c>
      <c r="F727" s="61" t="s">
        <v>54</v>
      </c>
      <c r="G727" s="112">
        <f t="shared" si="83"/>
        <v>6300</v>
      </c>
      <c r="H727" s="61">
        <v>461</v>
      </c>
      <c r="I727" s="61" t="s">
        <v>1143</v>
      </c>
      <c r="J727" s="112">
        <f t="shared" si="79"/>
        <v>69.15</v>
      </c>
      <c r="K727" s="112">
        <f t="shared" si="80"/>
        <v>6369.15</v>
      </c>
    </row>
    <row r="728" s="101" customFormat="1" ht="37.2" spans="1:11">
      <c r="A728" s="108">
        <v>725</v>
      </c>
      <c r="B728" s="76" t="s">
        <v>2490</v>
      </c>
      <c r="C728" s="119" t="s">
        <v>2491</v>
      </c>
      <c r="D728" s="111" t="s">
        <v>15</v>
      </c>
      <c r="E728" s="61">
        <v>0.01508</v>
      </c>
      <c r="F728" s="61" t="s">
        <v>54</v>
      </c>
      <c r="G728" s="112">
        <f t="shared" si="83"/>
        <v>15080</v>
      </c>
      <c r="H728" s="61">
        <v>0</v>
      </c>
      <c r="I728" s="61" t="s">
        <v>1143</v>
      </c>
      <c r="J728" s="113">
        <f t="shared" si="79"/>
        <v>0</v>
      </c>
      <c r="K728" s="112">
        <f t="shared" si="80"/>
        <v>15080</v>
      </c>
    </row>
    <row r="729" s="101" customFormat="1" ht="37.2" spans="1:11">
      <c r="A729" s="108">
        <v>726</v>
      </c>
      <c r="B729" s="76" t="s">
        <v>2492</v>
      </c>
      <c r="C729" s="119" t="s">
        <v>2493</v>
      </c>
      <c r="D729" s="76" t="s">
        <v>15</v>
      </c>
      <c r="E729" s="61">
        <v>0.01044</v>
      </c>
      <c r="F729" s="61" t="s">
        <v>54</v>
      </c>
      <c r="G729" s="112">
        <f t="shared" si="83"/>
        <v>10440</v>
      </c>
      <c r="H729" s="61">
        <v>0</v>
      </c>
      <c r="I729" s="61" t="s">
        <v>1143</v>
      </c>
      <c r="J729" s="113">
        <f t="shared" si="79"/>
        <v>0</v>
      </c>
      <c r="K729" s="112">
        <f t="shared" si="80"/>
        <v>10440</v>
      </c>
    </row>
    <row r="730" s="101" customFormat="1" ht="37.2" spans="1:11">
      <c r="A730" s="108">
        <v>727</v>
      </c>
      <c r="B730" s="76" t="s">
        <v>2494</v>
      </c>
      <c r="C730" s="118" t="s">
        <v>2495</v>
      </c>
      <c r="D730" s="76" t="s">
        <v>15</v>
      </c>
      <c r="E730" s="61">
        <v>0.01856</v>
      </c>
      <c r="F730" s="61" t="s">
        <v>54</v>
      </c>
      <c r="G730" s="112">
        <f t="shared" si="83"/>
        <v>18560</v>
      </c>
      <c r="H730" s="61">
        <v>0</v>
      </c>
      <c r="I730" s="61" t="s">
        <v>1143</v>
      </c>
      <c r="J730" s="113">
        <f t="shared" si="79"/>
        <v>0</v>
      </c>
      <c r="K730" s="112">
        <f t="shared" si="80"/>
        <v>18560</v>
      </c>
    </row>
    <row r="731" s="101" customFormat="1" ht="25.2" spans="1:11">
      <c r="A731" s="108">
        <v>728</v>
      </c>
      <c r="B731" s="76" t="s">
        <v>2496</v>
      </c>
      <c r="C731" s="119" t="s">
        <v>2497</v>
      </c>
      <c r="D731" s="76" t="s">
        <v>15</v>
      </c>
      <c r="E731" s="61">
        <v>0.0308</v>
      </c>
      <c r="F731" s="61" t="s">
        <v>54</v>
      </c>
      <c r="G731" s="112">
        <f>IF(E731*1000000&gt;20000,20000,E731*1000000)</f>
        <v>20000</v>
      </c>
      <c r="H731" s="61">
        <v>0</v>
      </c>
      <c r="I731" s="61" t="s">
        <v>1143</v>
      </c>
      <c r="J731" s="113">
        <f t="shared" si="79"/>
        <v>0</v>
      </c>
      <c r="K731" s="112">
        <f t="shared" si="80"/>
        <v>20000</v>
      </c>
    </row>
    <row r="732" s="101" customFormat="1" ht="37.2" spans="1:11">
      <c r="A732" s="108">
        <v>729</v>
      </c>
      <c r="B732" s="115" t="s">
        <v>2498</v>
      </c>
      <c r="C732" s="117" t="s">
        <v>2499</v>
      </c>
      <c r="D732" s="76" t="s">
        <v>15</v>
      </c>
      <c r="E732" s="61">
        <v>0.01007</v>
      </c>
      <c r="F732" s="61" t="s">
        <v>54</v>
      </c>
      <c r="G732" s="112">
        <f t="shared" ref="G732:G740" si="84">E732*1000000</f>
        <v>10070</v>
      </c>
      <c r="H732" s="61">
        <v>0</v>
      </c>
      <c r="I732" s="61" t="s">
        <v>1143</v>
      </c>
      <c r="J732" s="113">
        <f t="shared" si="79"/>
        <v>0</v>
      </c>
      <c r="K732" s="112">
        <f t="shared" si="80"/>
        <v>10070</v>
      </c>
    </row>
    <row r="733" s="101" customFormat="1" ht="25.2" spans="1:11">
      <c r="A733" s="108">
        <v>730</v>
      </c>
      <c r="B733" s="76" t="s">
        <v>2500</v>
      </c>
      <c r="C733" s="119" t="s">
        <v>2501</v>
      </c>
      <c r="D733" s="76" t="s">
        <v>15</v>
      </c>
      <c r="E733" s="61">
        <v>0.0168</v>
      </c>
      <c r="F733" s="61" t="s">
        <v>54</v>
      </c>
      <c r="G733" s="112">
        <f t="shared" si="84"/>
        <v>16800</v>
      </c>
      <c r="H733" s="61">
        <v>4120</v>
      </c>
      <c r="I733" s="61" t="s">
        <v>1143</v>
      </c>
      <c r="J733" s="112">
        <f t="shared" si="79"/>
        <v>618</v>
      </c>
      <c r="K733" s="112">
        <f t="shared" si="80"/>
        <v>17418</v>
      </c>
    </row>
    <row r="734" s="101" customFormat="1" ht="37.2" spans="1:11">
      <c r="A734" s="108">
        <v>731</v>
      </c>
      <c r="B734" s="115" t="s">
        <v>2502</v>
      </c>
      <c r="C734" s="117" t="s">
        <v>2503</v>
      </c>
      <c r="D734" s="76" t="s">
        <v>15</v>
      </c>
      <c r="E734" s="61">
        <v>0.01512</v>
      </c>
      <c r="F734" s="61" t="s">
        <v>54</v>
      </c>
      <c r="G734" s="112">
        <f t="shared" si="84"/>
        <v>15120</v>
      </c>
      <c r="H734" s="61">
        <v>11749</v>
      </c>
      <c r="I734" s="61" t="s">
        <v>1143</v>
      </c>
      <c r="J734" s="112">
        <f t="shared" si="79"/>
        <v>1762.35</v>
      </c>
      <c r="K734" s="112">
        <f t="shared" si="80"/>
        <v>16882.35</v>
      </c>
    </row>
    <row r="735" s="101" customFormat="1" ht="37.2" spans="1:11">
      <c r="A735" s="108">
        <v>732</v>
      </c>
      <c r="B735" s="76" t="s">
        <v>2504</v>
      </c>
      <c r="C735" s="119" t="s">
        <v>2505</v>
      </c>
      <c r="D735" s="76" t="s">
        <v>15</v>
      </c>
      <c r="E735" s="61">
        <v>0.0112</v>
      </c>
      <c r="F735" s="61" t="s">
        <v>54</v>
      </c>
      <c r="G735" s="112">
        <f t="shared" si="84"/>
        <v>11200</v>
      </c>
      <c r="H735" s="61">
        <v>1313</v>
      </c>
      <c r="I735" s="61" t="s">
        <v>1143</v>
      </c>
      <c r="J735" s="112">
        <f t="shared" si="79"/>
        <v>196.95</v>
      </c>
      <c r="K735" s="112">
        <f t="shared" si="80"/>
        <v>11396.95</v>
      </c>
    </row>
    <row r="736" s="101" customFormat="1" ht="37.2" spans="1:11">
      <c r="A736" s="108">
        <v>733</v>
      </c>
      <c r="B736" s="76" t="s">
        <v>2506</v>
      </c>
      <c r="C736" s="119" t="s">
        <v>2507</v>
      </c>
      <c r="D736" s="76" t="s">
        <v>15</v>
      </c>
      <c r="E736" s="61">
        <v>0.01344</v>
      </c>
      <c r="F736" s="61" t="s">
        <v>54</v>
      </c>
      <c r="G736" s="112">
        <f t="shared" si="84"/>
        <v>13440</v>
      </c>
      <c r="H736" s="61">
        <v>0</v>
      </c>
      <c r="I736" s="61" t="s">
        <v>1143</v>
      </c>
      <c r="J736" s="113">
        <f t="shared" si="79"/>
        <v>0</v>
      </c>
      <c r="K736" s="112">
        <f t="shared" si="80"/>
        <v>13440</v>
      </c>
    </row>
    <row r="737" s="101" customFormat="1" ht="37.2" spans="1:11">
      <c r="A737" s="108">
        <v>734</v>
      </c>
      <c r="B737" s="115" t="s">
        <v>2508</v>
      </c>
      <c r="C737" s="117" t="s">
        <v>2509</v>
      </c>
      <c r="D737" s="76" t="s">
        <v>15</v>
      </c>
      <c r="E737" s="61">
        <v>0.0112</v>
      </c>
      <c r="F737" s="61" t="s">
        <v>54</v>
      </c>
      <c r="G737" s="112">
        <f t="shared" si="84"/>
        <v>11200</v>
      </c>
      <c r="H737" s="61">
        <v>8152</v>
      </c>
      <c r="I737" s="61" t="s">
        <v>1143</v>
      </c>
      <c r="J737" s="112">
        <f t="shared" si="79"/>
        <v>1222.8</v>
      </c>
      <c r="K737" s="112">
        <f t="shared" si="80"/>
        <v>12422.8</v>
      </c>
    </row>
    <row r="738" s="101" customFormat="1" ht="25.2" spans="1:11">
      <c r="A738" s="108">
        <v>735</v>
      </c>
      <c r="B738" s="115" t="s">
        <v>2510</v>
      </c>
      <c r="C738" s="110" t="s">
        <v>2511</v>
      </c>
      <c r="D738" s="76" t="s">
        <v>15</v>
      </c>
      <c r="E738" s="61">
        <v>0.01596</v>
      </c>
      <c r="F738" s="61" t="s">
        <v>54</v>
      </c>
      <c r="G738" s="112">
        <f t="shared" si="84"/>
        <v>15960</v>
      </c>
      <c r="H738" s="61">
        <v>9505</v>
      </c>
      <c r="I738" s="61" t="s">
        <v>1143</v>
      </c>
      <c r="J738" s="112">
        <f t="shared" si="79"/>
        <v>1425.75</v>
      </c>
      <c r="K738" s="112">
        <f t="shared" si="80"/>
        <v>17385.75</v>
      </c>
    </row>
    <row r="739" s="101" customFormat="1" ht="37.2" spans="1:11">
      <c r="A739" s="108">
        <v>736</v>
      </c>
      <c r="B739" s="76" t="s">
        <v>2512</v>
      </c>
      <c r="C739" s="119" t="s">
        <v>2513</v>
      </c>
      <c r="D739" s="76" t="s">
        <v>15</v>
      </c>
      <c r="E739" s="61">
        <v>0.01711</v>
      </c>
      <c r="F739" s="61" t="s">
        <v>54</v>
      </c>
      <c r="G739" s="112">
        <f t="shared" si="84"/>
        <v>17110</v>
      </c>
      <c r="H739" s="61">
        <v>1367</v>
      </c>
      <c r="I739" s="61" t="s">
        <v>1143</v>
      </c>
      <c r="J739" s="112">
        <f t="shared" si="79"/>
        <v>205.05</v>
      </c>
      <c r="K739" s="112">
        <f t="shared" si="80"/>
        <v>17315.05</v>
      </c>
    </row>
    <row r="740" s="101" customFormat="1" ht="37.2" spans="1:11">
      <c r="A740" s="108">
        <v>737</v>
      </c>
      <c r="B740" s="76" t="s">
        <v>2514</v>
      </c>
      <c r="C740" s="119" t="s">
        <v>2515</v>
      </c>
      <c r="D740" s="76" t="s">
        <v>15</v>
      </c>
      <c r="E740" s="61">
        <v>0.013275</v>
      </c>
      <c r="F740" s="61" t="s">
        <v>54</v>
      </c>
      <c r="G740" s="112">
        <f t="shared" si="84"/>
        <v>13275</v>
      </c>
      <c r="H740" s="61">
        <v>2740</v>
      </c>
      <c r="I740" s="61" t="s">
        <v>1143</v>
      </c>
      <c r="J740" s="112">
        <f t="shared" si="79"/>
        <v>411</v>
      </c>
      <c r="K740" s="112">
        <f t="shared" si="80"/>
        <v>13686</v>
      </c>
    </row>
    <row r="741" s="101" customFormat="1" ht="25.2" spans="1:11">
      <c r="A741" s="108">
        <v>738</v>
      </c>
      <c r="B741" s="115" t="s">
        <v>2516</v>
      </c>
      <c r="C741" s="117" t="s">
        <v>2517</v>
      </c>
      <c r="D741" s="76" t="s">
        <v>15</v>
      </c>
      <c r="E741" s="61">
        <v>0.030975</v>
      </c>
      <c r="F741" s="61" t="s">
        <v>54</v>
      </c>
      <c r="G741" s="112">
        <f>IF(E741*1000000&gt;20000,20000,E741*1000000)</f>
        <v>20000</v>
      </c>
      <c r="H741" s="61">
        <v>9678</v>
      </c>
      <c r="I741" s="61" t="s">
        <v>1143</v>
      </c>
      <c r="J741" s="112">
        <f t="shared" si="79"/>
        <v>1451.7</v>
      </c>
      <c r="K741" s="112">
        <f t="shared" si="80"/>
        <v>21451.7</v>
      </c>
    </row>
    <row r="742" s="101" customFormat="1" ht="37.2" spans="1:11">
      <c r="A742" s="108">
        <v>739</v>
      </c>
      <c r="B742" s="76" t="s">
        <v>2518</v>
      </c>
      <c r="C742" s="119" t="s">
        <v>2519</v>
      </c>
      <c r="D742" s="76" t="s">
        <v>15</v>
      </c>
      <c r="E742" s="61">
        <v>0.029795</v>
      </c>
      <c r="F742" s="61" t="s">
        <v>54</v>
      </c>
      <c r="G742" s="112">
        <f>IF(E742*1000000&gt;20000,20000,E742*1000000)</f>
        <v>20000</v>
      </c>
      <c r="H742" s="61">
        <v>30372</v>
      </c>
      <c r="I742" s="61" t="s">
        <v>1143</v>
      </c>
      <c r="J742" s="112">
        <f t="shared" si="79"/>
        <v>4555.8</v>
      </c>
      <c r="K742" s="112">
        <f t="shared" si="80"/>
        <v>24555.8</v>
      </c>
    </row>
    <row r="743" s="101" customFormat="1" ht="37.2" spans="1:11">
      <c r="A743" s="108">
        <v>740</v>
      </c>
      <c r="B743" s="76" t="s">
        <v>2520</v>
      </c>
      <c r="C743" s="119" t="s">
        <v>2521</v>
      </c>
      <c r="D743" s="76" t="s">
        <v>15</v>
      </c>
      <c r="E743" s="61">
        <v>0.01288</v>
      </c>
      <c r="F743" s="61" t="s">
        <v>54</v>
      </c>
      <c r="G743" s="112">
        <f t="shared" ref="G743:G747" si="85">E743*1000000</f>
        <v>12880</v>
      </c>
      <c r="H743" s="61">
        <v>4512</v>
      </c>
      <c r="I743" s="61" t="s">
        <v>1143</v>
      </c>
      <c r="J743" s="112">
        <f t="shared" si="79"/>
        <v>676.8</v>
      </c>
      <c r="K743" s="112">
        <f t="shared" si="80"/>
        <v>13556.8</v>
      </c>
    </row>
    <row r="744" s="101" customFormat="1" ht="37.2" spans="1:11">
      <c r="A744" s="108">
        <v>741</v>
      </c>
      <c r="B744" s="76" t="s">
        <v>2522</v>
      </c>
      <c r="C744" s="119" t="s">
        <v>2523</v>
      </c>
      <c r="D744" s="76" t="s">
        <v>15</v>
      </c>
      <c r="E744" s="61">
        <v>0.0165</v>
      </c>
      <c r="F744" s="61" t="s">
        <v>54</v>
      </c>
      <c r="G744" s="112">
        <f t="shared" si="85"/>
        <v>16500</v>
      </c>
      <c r="H744" s="61">
        <v>0</v>
      </c>
      <c r="I744" s="61" t="s">
        <v>1143</v>
      </c>
      <c r="J744" s="113">
        <f t="shared" si="79"/>
        <v>0</v>
      </c>
      <c r="K744" s="112">
        <f t="shared" si="80"/>
        <v>16500</v>
      </c>
    </row>
    <row r="745" s="101" customFormat="1" ht="37.2" spans="1:11">
      <c r="A745" s="108">
        <v>742</v>
      </c>
      <c r="B745" s="115" t="s">
        <v>2524</v>
      </c>
      <c r="C745" s="117" t="s">
        <v>2525</v>
      </c>
      <c r="D745" s="76" t="s">
        <v>15</v>
      </c>
      <c r="E745" s="61">
        <v>0.013</v>
      </c>
      <c r="F745" s="61" t="s">
        <v>54</v>
      </c>
      <c r="G745" s="112">
        <f t="shared" si="85"/>
        <v>13000</v>
      </c>
      <c r="H745" s="61">
        <v>4887</v>
      </c>
      <c r="I745" s="61" t="s">
        <v>1143</v>
      </c>
      <c r="J745" s="112">
        <f t="shared" si="79"/>
        <v>733.05</v>
      </c>
      <c r="K745" s="112">
        <f t="shared" si="80"/>
        <v>13733.05</v>
      </c>
    </row>
    <row r="746" s="101" customFormat="1" ht="37.2" spans="1:11">
      <c r="A746" s="108">
        <v>743</v>
      </c>
      <c r="B746" s="76" t="s">
        <v>2526</v>
      </c>
      <c r="C746" s="119" t="s">
        <v>2527</v>
      </c>
      <c r="D746" s="76" t="s">
        <v>15</v>
      </c>
      <c r="E746" s="61">
        <v>0.01624</v>
      </c>
      <c r="F746" s="61" t="s">
        <v>54</v>
      </c>
      <c r="G746" s="112">
        <f t="shared" si="85"/>
        <v>16240</v>
      </c>
      <c r="H746" s="61">
        <v>0</v>
      </c>
      <c r="I746" s="61" t="s">
        <v>1143</v>
      </c>
      <c r="J746" s="113">
        <f t="shared" si="79"/>
        <v>0</v>
      </c>
      <c r="K746" s="112">
        <f t="shared" si="80"/>
        <v>16240</v>
      </c>
    </row>
    <row r="747" s="101" customFormat="1" ht="37.2" spans="1:11">
      <c r="A747" s="108">
        <v>744</v>
      </c>
      <c r="B747" s="76" t="s">
        <v>2528</v>
      </c>
      <c r="C747" s="119" t="s">
        <v>2529</v>
      </c>
      <c r="D747" s="76" t="s">
        <v>15</v>
      </c>
      <c r="E747" s="61">
        <v>0.0135</v>
      </c>
      <c r="F747" s="61" t="s">
        <v>54</v>
      </c>
      <c r="G747" s="112">
        <f t="shared" si="85"/>
        <v>13500</v>
      </c>
      <c r="H747" s="61">
        <v>0</v>
      </c>
      <c r="I747" s="61" t="s">
        <v>1143</v>
      </c>
      <c r="J747" s="113">
        <f t="shared" si="79"/>
        <v>0</v>
      </c>
      <c r="K747" s="112">
        <f t="shared" si="80"/>
        <v>13500</v>
      </c>
    </row>
    <row r="748" s="101" customFormat="1" ht="37.2" spans="1:11">
      <c r="A748" s="108">
        <v>745</v>
      </c>
      <c r="B748" s="76" t="s">
        <v>2530</v>
      </c>
      <c r="C748" s="119" t="s">
        <v>2531</v>
      </c>
      <c r="D748" s="76" t="s">
        <v>15</v>
      </c>
      <c r="E748" s="61">
        <v>0.0252</v>
      </c>
      <c r="F748" s="61" t="s">
        <v>54</v>
      </c>
      <c r="G748" s="112">
        <f t="shared" ref="G748:G753" si="86">IF(E748*1000000&gt;20000,20000,E748*1000000)</f>
        <v>20000</v>
      </c>
      <c r="H748" s="61">
        <v>0</v>
      </c>
      <c r="I748" s="61" t="s">
        <v>1143</v>
      </c>
      <c r="J748" s="113">
        <f t="shared" si="79"/>
        <v>0</v>
      </c>
      <c r="K748" s="112">
        <f t="shared" si="80"/>
        <v>20000</v>
      </c>
    </row>
    <row r="749" s="101" customFormat="1" ht="25.2" spans="1:11">
      <c r="A749" s="108">
        <v>746</v>
      </c>
      <c r="B749" s="115" t="s">
        <v>2532</v>
      </c>
      <c r="C749" s="117" t="s">
        <v>2533</v>
      </c>
      <c r="D749" s="76" t="s">
        <v>15</v>
      </c>
      <c r="E749" s="61">
        <v>0.015125</v>
      </c>
      <c r="F749" s="61" t="s">
        <v>54</v>
      </c>
      <c r="G749" s="112">
        <f t="shared" ref="G749:G752" si="87">E749*1000000</f>
        <v>15125</v>
      </c>
      <c r="H749" s="61">
        <v>11230</v>
      </c>
      <c r="I749" s="61" t="s">
        <v>1143</v>
      </c>
      <c r="J749" s="112">
        <f t="shared" si="79"/>
        <v>1684.5</v>
      </c>
      <c r="K749" s="112">
        <f t="shared" si="80"/>
        <v>16809.5</v>
      </c>
    </row>
    <row r="750" s="101" customFormat="1" ht="37.2" spans="1:11">
      <c r="A750" s="108">
        <v>747</v>
      </c>
      <c r="B750" s="76" t="s">
        <v>2534</v>
      </c>
      <c r="C750" s="118" t="s">
        <v>2535</v>
      </c>
      <c r="D750" s="111" t="s">
        <v>15</v>
      </c>
      <c r="E750" s="61">
        <v>0.01596</v>
      </c>
      <c r="F750" s="61" t="s">
        <v>54</v>
      </c>
      <c r="G750" s="112">
        <f t="shared" si="87"/>
        <v>15960</v>
      </c>
      <c r="H750" s="61">
        <v>7624</v>
      </c>
      <c r="I750" s="61" t="s">
        <v>1143</v>
      </c>
      <c r="J750" s="112">
        <f t="shared" si="79"/>
        <v>1143.6</v>
      </c>
      <c r="K750" s="112">
        <f t="shared" si="80"/>
        <v>17103.6</v>
      </c>
    </row>
    <row r="751" s="101" customFormat="1" ht="37.2" spans="1:11">
      <c r="A751" s="108">
        <v>748</v>
      </c>
      <c r="B751" s="76" t="s">
        <v>2536</v>
      </c>
      <c r="C751" s="118" t="s">
        <v>2537</v>
      </c>
      <c r="D751" s="111" t="s">
        <v>15</v>
      </c>
      <c r="E751" s="61">
        <v>0.0243</v>
      </c>
      <c r="F751" s="61" t="s">
        <v>54</v>
      </c>
      <c r="G751" s="112">
        <f t="shared" si="86"/>
        <v>20000</v>
      </c>
      <c r="H751" s="61">
        <v>0</v>
      </c>
      <c r="I751" s="61" t="s">
        <v>1143</v>
      </c>
      <c r="J751" s="113">
        <f t="shared" si="79"/>
        <v>0</v>
      </c>
      <c r="K751" s="112">
        <f t="shared" si="80"/>
        <v>20000</v>
      </c>
    </row>
    <row r="752" s="101" customFormat="1" ht="37.2" spans="1:11">
      <c r="A752" s="108">
        <v>749</v>
      </c>
      <c r="B752" s="115" t="s">
        <v>2538</v>
      </c>
      <c r="C752" s="117" t="s">
        <v>2539</v>
      </c>
      <c r="D752" s="111" t="s">
        <v>15</v>
      </c>
      <c r="E752" s="61">
        <v>0.014575</v>
      </c>
      <c r="F752" s="61" t="s">
        <v>54</v>
      </c>
      <c r="G752" s="112">
        <f t="shared" si="87"/>
        <v>14575</v>
      </c>
      <c r="H752" s="61">
        <v>0</v>
      </c>
      <c r="I752" s="61" t="s">
        <v>1143</v>
      </c>
      <c r="J752" s="113">
        <f t="shared" si="79"/>
        <v>0</v>
      </c>
      <c r="K752" s="112">
        <f t="shared" si="80"/>
        <v>14575</v>
      </c>
    </row>
    <row r="753" s="101" customFormat="1" ht="25.2" spans="1:11">
      <c r="A753" s="108">
        <v>750</v>
      </c>
      <c r="B753" s="115" t="s">
        <v>2540</v>
      </c>
      <c r="C753" s="110" t="s">
        <v>2541</v>
      </c>
      <c r="D753" s="111" t="s">
        <v>15</v>
      </c>
      <c r="E753" s="61">
        <v>0.02204</v>
      </c>
      <c r="F753" s="61" t="s">
        <v>54</v>
      </c>
      <c r="G753" s="112">
        <f t="shared" si="86"/>
        <v>20000</v>
      </c>
      <c r="H753" s="61">
        <v>16538</v>
      </c>
      <c r="I753" s="61" t="s">
        <v>1143</v>
      </c>
      <c r="J753" s="112">
        <f t="shared" si="79"/>
        <v>2480.7</v>
      </c>
      <c r="K753" s="112">
        <f t="shared" si="80"/>
        <v>22480.7</v>
      </c>
    </row>
    <row r="754" s="101" customFormat="1" ht="37.2" spans="1:11">
      <c r="A754" s="108">
        <v>751</v>
      </c>
      <c r="B754" s="115" t="s">
        <v>2322</v>
      </c>
      <c r="C754" s="117" t="s">
        <v>2542</v>
      </c>
      <c r="D754" s="111" t="s">
        <v>15</v>
      </c>
      <c r="E754" s="61">
        <v>0.009</v>
      </c>
      <c r="F754" s="61" t="s">
        <v>54</v>
      </c>
      <c r="G754" s="112">
        <f t="shared" ref="G754:G761" si="88">E754*1000000</f>
        <v>9000</v>
      </c>
      <c r="H754" s="61">
        <v>4277</v>
      </c>
      <c r="I754" s="61" t="s">
        <v>1143</v>
      </c>
      <c r="J754" s="112">
        <f t="shared" si="79"/>
        <v>641.55</v>
      </c>
      <c r="K754" s="112">
        <f t="shared" si="80"/>
        <v>9641.55</v>
      </c>
    </row>
    <row r="755" s="101" customFormat="1" ht="37.2" spans="1:11">
      <c r="A755" s="108">
        <v>752</v>
      </c>
      <c r="B755" s="76" t="s">
        <v>2543</v>
      </c>
      <c r="C755" s="119" t="s">
        <v>2544</v>
      </c>
      <c r="D755" s="111" t="s">
        <v>15</v>
      </c>
      <c r="E755" s="61">
        <v>0.0192</v>
      </c>
      <c r="F755" s="61" t="s">
        <v>54</v>
      </c>
      <c r="G755" s="112">
        <f t="shared" si="88"/>
        <v>19200</v>
      </c>
      <c r="H755" s="61">
        <v>0</v>
      </c>
      <c r="I755" s="61" t="s">
        <v>1143</v>
      </c>
      <c r="J755" s="113">
        <f t="shared" si="79"/>
        <v>0</v>
      </c>
      <c r="K755" s="112">
        <f t="shared" si="80"/>
        <v>19200</v>
      </c>
    </row>
    <row r="756" s="101" customFormat="1" ht="37.2" spans="1:11">
      <c r="A756" s="108">
        <v>753</v>
      </c>
      <c r="B756" s="76" t="s">
        <v>2545</v>
      </c>
      <c r="C756" s="119" t="s">
        <v>2546</v>
      </c>
      <c r="D756" s="111" t="s">
        <v>15</v>
      </c>
      <c r="E756" s="61">
        <v>0.009625</v>
      </c>
      <c r="F756" s="61" t="s">
        <v>54</v>
      </c>
      <c r="G756" s="112">
        <f t="shared" si="88"/>
        <v>9625</v>
      </c>
      <c r="H756" s="61">
        <v>0</v>
      </c>
      <c r="I756" s="61" t="s">
        <v>1143</v>
      </c>
      <c r="J756" s="113">
        <f t="shared" si="79"/>
        <v>0</v>
      </c>
      <c r="K756" s="112">
        <f t="shared" si="80"/>
        <v>9625</v>
      </c>
    </row>
    <row r="757" s="101" customFormat="1" ht="25.2" spans="1:11">
      <c r="A757" s="108">
        <v>754</v>
      </c>
      <c r="B757" s="76" t="s">
        <v>2547</v>
      </c>
      <c r="C757" s="119" t="s">
        <v>2548</v>
      </c>
      <c r="D757" s="111" t="s">
        <v>15</v>
      </c>
      <c r="E757" s="61">
        <v>0.0192</v>
      </c>
      <c r="F757" s="61" t="s">
        <v>54</v>
      </c>
      <c r="G757" s="112">
        <f t="shared" si="88"/>
        <v>19200</v>
      </c>
      <c r="H757" s="61">
        <v>0</v>
      </c>
      <c r="I757" s="61" t="s">
        <v>1143</v>
      </c>
      <c r="J757" s="113">
        <f t="shared" si="79"/>
        <v>0</v>
      </c>
      <c r="K757" s="112">
        <f t="shared" si="80"/>
        <v>19200</v>
      </c>
    </row>
    <row r="758" s="101" customFormat="1" ht="37.2" spans="1:11">
      <c r="A758" s="108">
        <v>755</v>
      </c>
      <c r="B758" s="76" t="s">
        <v>1982</v>
      </c>
      <c r="C758" s="119" t="s">
        <v>2549</v>
      </c>
      <c r="D758" s="111" t="s">
        <v>15</v>
      </c>
      <c r="E758" s="61">
        <v>0.0159</v>
      </c>
      <c r="F758" s="61" t="s">
        <v>54</v>
      </c>
      <c r="G758" s="112">
        <f t="shared" si="88"/>
        <v>15900</v>
      </c>
      <c r="H758" s="61">
        <v>0</v>
      </c>
      <c r="I758" s="61" t="s">
        <v>1143</v>
      </c>
      <c r="J758" s="113">
        <f t="shared" si="79"/>
        <v>0</v>
      </c>
      <c r="K758" s="112">
        <f t="shared" si="80"/>
        <v>15900</v>
      </c>
    </row>
    <row r="759" s="101" customFormat="1" ht="37.2" spans="1:11">
      <c r="A759" s="108">
        <v>756</v>
      </c>
      <c r="B759" s="76" t="s">
        <v>2550</v>
      </c>
      <c r="C759" s="119" t="s">
        <v>2551</v>
      </c>
      <c r="D759" s="111" t="s">
        <v>15</v>
      </c>
      <c r="E759" s="61">
        <v>0.01764</v>
      </c>
      <c r="F759" s="61" t="s">
        <v>54</v>
      </c>
      <c r="G759" s="112">
        <f t="shared" si="88"/>
        <v>17640</v>
      </c>
      <c r="H759" s="61">
        <v>0</v>
      </c>
      <c r="I759" s="61" t="s">
        <v>1143</v>
      </c>
      <c r="J759" s="113">
        <f t="shared" si="79"/>
        <v>0</v>
      </c>
      <c r="K759" s="112">
        <f t="shared" si="80"/>
        <v>17640</v>
      </c>
    </row>
    <row r="760" s="101" customFormat="1" ht="25.2" spans="1:11">
      <c r="A760" s="108">
        <v>757</v>
      </c>
      <c r="B760" s="76" t="s">
        <v>2552</v>
      </c>
      <c r="C760" s="119" t="s">
        <v>2553</v>
      </c>
      <c r="D760" s="111" t="s">
        <v>15</v>
      </c>
      <c r="E760" s="61">
        <v>0.0147</v>
      </c>
      <c r="F760" s="61" t="s">
        <v>54</v>
      </c>
      <c r="G760" s="112">
        <f t="shared" si="88"/>
        <v>14700</v>
      </c>
      <c r="H760" s="61">
        <v>0</v>
      </c>
      <c r="I760" s="61" t="s">
        <v>1143</v>
      </c>
      <c r="J760" s="113">
        <f t="shared" si="79"/>
        <v>0</v>
      </c>
      <c r="K760" s="112">
        <f t="shared" si="80"/>
        <v>14700</v>
      </c>
    </row>
    <row r="761" s="101" customFormat="1" ht="37.2" spans="1:11">
      <c r="A761" s="108">
        <v>758</v>
      </c>
      <c r="B761" s="76" t="s">
        <v>2554</v>
      </c>
      <c r="C761" s="119" t="s">
        <v>2555</v>
      </c>
      <c r="D761" s="111" t="s">
        <v>15</v>
      </c>
      <c r="E761" s="61">
        <v>0.0192</v>
      </c>
      <c r="F761" s="61" t="s">
        <v>54</v>
      </c>
      <c r="G761" s="112">
        <f t="shared" si="88"/>
        <v>19200</v>
      </c>
      <c r="H761" s="61">
        <v>0</v>
      </c>
      <c r="I761" s="61" t="s">
        <v>1143</v>
      </c>
      <c r="J761" s="113">
        <f t="shared" si="79"/>
        <v>0</v>
      </c>
      <c r="K761" s="112">
        <f t="shared" si="80"/>
        <v>19200</v>
      </c>
    </row>
    <row r="762" s="101" customFormat="1" ht="37.2" spans="1:11">
      <c r="A762" s="108">
        <v>759</v>
      </c>
      <c r="B762" s="76" t="s">
        <v>2556</v>
      </c>
      <c r="C762" s="119" t="s">
        <v>2557</v>
      </c>
      <c r="D762" s="111" t="s">
        <v>15</v>
      </c>
      <c r="E762" s="61">
        <v>0.0234</v>
      </c>
      <c r="F762" s="61" t="s">
        <v>54</v>
      </c>
      <c r="G762" s="112">
        <f>IF(E762*1000000&gt;20000,20000,E762*1000000)</f>
        <v>20000</v>
      </c>
      <c r="H762" s="61">
        <v>0</v>
      </c>
      <c r="I762" s="61" t="s">
        <v>1143</v>
      </c>
      <c r="J762" s="113">
        <f t="shared" si="79"/>
        <v>0</v>
      </c>
      <c r="K762" s="112">
        <f t="shared" si="80"/>
        <v>20000</v>
      </c>
    </row>
    <row r="763" s="101" customFormat="1" ht="37.2" spans="1:11">
      <c r="A763" s="108">
        <v>760</v>
      </c>
      <c r="B763" s="76" t="s">
        <v>2558</v>
      </c>
      <c r="C763" s="119" t="s">
        <v>2559</v>
      </c>
      <c r="D763" s="111" t="s">
        <v>15</v>
      </c>
      <c r="E763" s="61">
        <v>0.0121</v>
      </c>
      <c r="F763" s="61" t="s">
        <v>54</v>
      </c>
      <c r="G763" s="112">
        <f t="shared" ref="G763:G776" si="89">E763*1000000</f>
        <v>12100</v>
      </c>
      <c r="H763" s="61">
        <v>0</v>
      </c>
      <c r="I763" s="61" t="s">
        <v>1143</v>
      </c>
      <c r="J763" s="113">
        <f t="shared" si="79"/>
        <v>0</v>
      </c>
      <c r="K763" s="112">
        <f t="shared" si="80"/>
        <v>12100</v>
      </c>
    </row>
    <row r="764" s="101" customFormat="1" ht="25.2" spans="1:11">
      <c r="A764" s="108">
        <v>761</v>
      </c>
      <c r="B764" s="76" t="s">
        <v>2560</v>
      </c>
      <c r="C764" s="119" t="s">
        <v>2561</v>
      </c>
      <c r="D764" s="111" t="s">
        <v>15</v>
      </c>
      <c r="E764" s="61">
        <v>0.0192</v>
      </c>
      <c r="F764" s="61" t="s">
        <v>54</v>
      </c>
      <c r="G764" s="112">
        <f t="shared" si="89"/>
        <v>19200</v>
      </c>
      <c r="H764" s="61">
        <v>1868</v>
      </c>
      <c r="I764" s="61" t="s">
        <v>1143</v>
      </c>
      <c r="J764" s="112">
        <f t="shared" si="79"/>
        <v>280.2</v>
      </c>
      <c r="K764" s="112">
        <f t="shared" si="80"/>
        <v>19480.2</v>
      </c>
    </row>
    <row r="765" s="101" customFormat="1" ht="25.2" spans="1:11">
      <c r="A765" s="108">
        <v>762</v>
      </c>
      <c r="B765" s="76" t="s">
        <v>2562</v>
      </c>
      <c r="C765" s="118" t="s">
        <v>2563</v>
      </c>
      <c r="D765" s="111" t="s">
        <v>15</v>
      </c>
      <c r="E765" s="61">
        <v>0.01856</v>
      </c>
      <c r="F765" s="61" t="s">
        <v>54</v>
      </c>
      <c r="G765" s="112">
        <f t="shared" si="89"/>
        <v>18560</v>
      </c>
      <c r="H765" s="61">
        <v>7207</v>
      </c>
      <c r="I765" s="61" t="s">
        <v>1143</v>
      </c>
      <c r="J765" s="112">
        <f t="shared" si="79"/>
        <v>1081.05</v>
      </c>
      <c r="K765" s="112">
        <f t="shared" si="80"/>
        <v>19641.05</v>
      </c>
    </row>
    <row r="766" s="101" customFormat="1" ht="37.2" spans="1:11">
      <c r="A766" s="108">
        <v>763</v>
      </c>
      <c r="B766" s="76" t="s">
        <v>2564</v>
      </c>
      <c r="C766" s="119" t="s">
        <v>2565</v>
      </c>
      <c r="D766" s="111" t="s">
        <v>15</v>
      </c>
      <c r="E766" s="61">
        <v>0.0138</v>
      </c>
      <c r="F766" s="61" t="s">
        <v>54</v>
      </c>
      <c r="G766" s="112">
        <f t="shared" si="89"/>
        <v>13800</v>
      </c>
      <c r="H766" s="61">
        <v>1552</v>
      </c>
      <c r="I766" s="61" t="s">
        <v>1143</v>
      </c>
      <c r="J766" s="112">
        <f t="shared" si="79"/>
        <v>232.8</v>
      </c>
      <c r="K766" s="112">
        <f t="shared" si="80"/>
        <v>14032.8</v>
      </c>
    </row>
    <row r="767" s="101" customFormat="1" ht="25.2" spans="1:11">
      <c r="A767" s="108">
        <v>764</v>
      </c>
      <c r="B767" s="76" t="s">
        <v>2566</v>
      </c>
      <c r="C767" s="119" t="s">
        <v>2567</v>
      </c>
      <c r="D767" s="111" t="s">
        <v>15</v>
      </c>
      <c r="E767" s="61">
        <v>0.00986</v>
      </c>
      <c r="F767" s="61" t="s">
        <v>54</v>
      </c>
      <c r="G767" s="112">
        <f t="shared" si="89"/>
        <v>9860</v>
      </c>
      <c r="H767" s="61">
        <v>3023</v>
      </c>
      <c r="I767" s="61" t="s">
        <v>1143</v>
      </c>
      <c r="J767" s="112">
        <f t="shared" si="79"/>
        <v>453.45</v>
      </c>
      <c r="K767" s="112">
        <f t="shared" si="80"/>
        <v>10313.45</v>
      </c>
    </row>
    <row r="768" s="101" customFormat="1" ht="25.2" spans="1:11">
      <c r="A768" s="108">
        <v>765</v>
      </c>
      <c r="B768" s="76" t="s">
        <v>2568</v>
      </c>
      <c r="C768" s="119" t="s">
        <v>2569</v>
      </c>
      <c r="D768" s="111" t="s">
        <v>15</v>
      </c>
      <c r="E768" s="61">
        <v>0.009</v>
      </c>
      <c r="F768" s="61" t="s">
        <v>54</v>
      </c>
      <c r="G768" s="112">
        <f t="shared" si="89"/>
        <v>9000</v>
      </c>
      <c r="H768" s="61">
        <v>1598</v>
      </c>
      <c r="I768" s="61" t="s">
        <v>1143</v>
      </c>
      <c r="J768" s="112">
        <f t="shared" si="79"/>
        <v>239.7</v>
      </c>
      <c r="K768" s="112">
        <f t="shared" si="80"/>
        <v>9239.7</v>
      </c>
    </row>
    <row r="769" s="101" customFormat="1" ht="37.2" spans="1:11">
      <c r="A769" s="108">
        <v>766</v>
      </c>
      <c r="B769" s="76" t="s">
        <v>2570</v>
      </c>
      <c r="C769" s="119" t="s">
        <v>2571</v>
      </c>
      <c r="D769" s="111" t="s">
        <v>15</v>
      </c>
      <c r="E769" s="61">
        <v>0.0123</v>
      </c>
      <c r="F769" s="61" t="s">
        <v>54</v>
      </c>
      <c r="G769" s="112">
        <f t="shared" si="89"/>
        <v>12300</v>
      </c>
      <c r="H769" s="61">
        <v>2251</v>
      </c>
      <c r="I769" s="61" t="s">
        <v>1143</v>
      </c>
      <c r="J769" s="112">
        <f t="shared" si="79"/>
        <v>337.65</v>
      </c>
      <c r="K769" s="112">
        <f t="shared" si="80"/>
        <v>12637.65</v>
      </c>
    </row>
    <row r="770" s="101" customFormat="1" ht="25.2" spans="1:11">
      <c r="A770" s="108">
        <v>767</v>
      </c>
      <c r="B770" s="115" t="s">
        <v>2572</v>
      </c>
      <c r="C770" s="117" t="s">
        <v>2573</v>
      </c>
      <c r="D770" s="111" t="s">
        <v>15</v>
      </c>
      <c r="E770" s="61">
        <v>0.012685</v>
      </c>
      <c r="F770" s="61" t="s">
        <v>54</v>
      </c>
      <c r="G770" s="112">
        <f t="shared" si="89"/>
        <v>12685</v>
      </c>
      <c r="H770" s="61">
        <v>5823</v>
      </c>
      <c r="I770" s="61" t="s">
        <v>1143</v>
      </c>
      <c r="J770" s="112">
        <f t="shared" si="79"/>
        <v>873.45</v>
      </c>
      <c r="K770" s="112">
        <f t="shared" si="80"/>
        <v>13558.45</v>
      </c>
    </row>
    <row r="771" s="101" customFormat="1" ht="37.2" spans="1:11">
      <c r="A771" s="108">
        <v>768</v>
      </c>
      <c r="B771" s="114" t="s">
        <v>2574</v>
      </c>
      <c r="C771" s="110" t="s">
        <v>2575</v>
      </c>
      <c r="D771" s="111" t="s">
        <v>15</v>
      </c>
      <c r="E771" s="61">
        <v>0.01947</v>
      </c>
      <c r="F771" s="61" t="s">
        <v>54</v>
      </c>
      <c r="G771" s="112">
        <f t="shared" si="89"/>
        <v>19470</v>
      </c>
      <c r="H771" s="61">
        <v>18113</v>
      </c>
      <c r="I771" s="61" t="s">
        <v>1143</v>
      </c>
      <c r="J771" s="112">
        <f t="shared" si="79"/>
        <v>2716.95</v>
      </c>
      <c r="K771" s="112">
        <f t="shared" si="80"/>
        <v>22186.95</v>
      </c>
    </row>
    <row r="772" s="101" customFormat="1" ht="37.2" spans="1:11">
      <c r="A772" s="108">
        <v>769</v>
      </c>
      <c r="B772" s="76" t="s">
        <v>2576</v>
      </c>
      <c r="C772" s="119" t="s">
        <v>2577</v>
      </c>
      <c r="D772" s="111" t="s">
        <v>15</v>
      </c>
      <c r="E772" s="61">
        <v>0.00944</v>
      </c>
      <c r="F772" s="61" t="s">
        <v>54</v>
      </c>
      <c r="G772" s="112">
        <f t="shared" si="89"/>
        <v>9440</v>
      </c>
      <c r="H772" s="61">
        <v>0</v>
      </c>
      <c r="I772" s="61" t="s">
        <v>1143</v>
      </c>
      <c r="J772" s="113">
        <f t="shared" ref="J772:J835" si="90">H772*0.15</f>
        <v>0</v>
      </c>
      <c r="K772" s="112">
        <f t="shared" ref="K772:K835" si="91">G772+J772</f>
        <v>9440</v>
      </c>
    </row>
    <row r="773" s="101" customFormat="1" ht="37.2" spans="1:11">
      <c r="A773" s="108">
        <v>770</v>
      </c>
      <c r="B773" s="76" t="s">
        <v>2578</v>
      </c>
      <c r="C773" s="118" t="s">
        <v>2579</v>
      </c>
      <c r="D773" s="111" t="s">
        <v>15</v>
      </c>
      <c r="E773" s="61">
        <v>0.009</v>
      </c>
      <c r="F773" s="61" t="s">
        <v>54</v>
      </c>
      <c r="G773" s="112">
        <f t="shared" si="89"/>
        <v>9000</v>
      </c>
      <c r="H773" s="61">
        <v>1951</v>
      </c>
      <c r="I773" s="61" t="s">
        <v>1143</v>
      </c>
      <c r="J773" s="112">
        <f t="shared" si="90"/>
        <v>292.65</v>
      </c>
      <c r="K773" s="112">
        <f t="shared" si="91"/>
        <v>9292.65</v>
      </c>
    </row>
    <row r="774" s="101" customFormat="1" ht="37.2" spans="1:11">
      <c r="A774" s="108">
        <v>771</v>
      </c>
      <c r="B774" s="115" t="s">
        <v>2580</v>
      </c>
      <c r="C774" s="117" t="s">
        <v>2581</v>
      </c>
      <c r="D774" s="111" t="s">
        <v>15</v>
      </c>
      <c r="E774" s="61">
        <v>0.0108</v>
      </c>
      <c r="F774" s="61" t="s">
        <v>54</v>
      </c>
      <c r="G774" s="112">
        <f t="shared" si="89"/>
        <v>10800</v>
      </c>
      <c r="H774" s="61">
        <v>7788</v>
      </c>
      <c r="I774" s="61" t="s">
        <v>1143</v>
      </c>
      <c r="J774" s="112">
        <f t="shared" si="90"/>
        <v>1168.2</v>
      </c>
      <c r="K774" s="112">
        <f t="shared" si="91"/>
        <v>11968.2</v>
      </c>
    </row>
    <row r="775" s="101" customFormat="1" ht="37.2" spans="1:11">
      <c r="A775" s="108">
        <v>772</v>
      </c>
      <c r="B775" s="76" t="s">
        <v>2582</v>
      </c>
      <c r="C775" s="119" t="s">
        <v>2583</v>
      </c>
      <c r="D775" s="111" t="s">
        <v>15</v>
      </c>
      <c r="E775" s="61">
        <v>0.0195</v>
      </c>
      <c r="F775" s="61" t="s">
        <v>54</v>
      </c>
      <c r="G775" s="112">
        <f t="shared" si="89"/>
        <v>19500</v>
      </c>
      <c r="H775" s="61">
        <v>0</v>
      </c>
      <c r="I775" s="61" t="s">
        <v>1143</v>
      </c>
      <c r="J775" s="113">
        <f t="shared" si="90"/>
        <v>0</v>
      </c>
      <c r="K775" s="112">
        <f t="shared" si="91"/>
        <v>19500</v>
      </c>
    </row>
    <row r="776" s="101" customFormat="1" ht="37.2" spans="1:11">
      <c r="A776" s="108">
        <v>773</v>
      </c>
      <c r="B776" s="76" t="s">
        <v>2584</v>
      </c>
      <c r="C776" s="119" t="s">
        <v>2585</v>
      </c>
      <c r="D776" s="111" t="s">
        <v>15</v>
      </c>
      <c r="E776" s="61">
        <v>0.0129</v>
      </c>
      <c r="F776" s="61" t="s">
        <v>54</v>
      </c>
      <c r="G776" s="112">
        <f t="shared" si="89"/>
        <v>12900</v>
      </c>
      <c r="H776" s="61">
        <v>2460</v>
      </c>
      <c r="I776" s="61" t="s">
        <v>1143</v>
      </c>
      <c r="J776" s="112">
        <f t="shared" si="90"/>
        <v>369</v>
      </c>
      <c r="K776" s="112">
        <f t="shared" si="91"/>
        <v>13269</v>
      </c>
    </row>
    <row r="777" s="101" customFormat="1" ht="37.2" spans="1:11">
      <c r="A777" s="108">
        <v>774</v>
      </c>
      <c r="B777" s="76" t="s">
        <v>2586</v>
      </c>
      <c r="C777" s="119" t="s">
        <v>2587</v>
      </c>
      <c r="D777" s="111" t="s">
        <v>15</v>
      </c>
      <c r="E777" s="61">
        <v>0.0204</v>
      </c>
      <c r="F777" s="61" t="s">
        <v>54</v>
      </c>
      <c r="G777" s="112">
        <f>IF(E777*1000000&gt;20000,20000,E777*1000000)</f>
        <v>20000</v>
      </c>
      <c r="H777" s="61">
        <v>528</v>
      </c>
      <c r="I777" s="61" t="s">
        <v>1143</v>
      </c>
      <c r="J777" s="112">
        <f t="shared" si="90"/>
        <v>79.2</v>
      </c>
      <c r="K777" s="112">
        <f t="shared" si="91"/>
        <v>20079.2</v>
      </c>
    </row>
    <row r="778" s="101" customFormat="1" ht="25.2" spans="1:11">
      <c r="A778" s="108">
        <v>775</v>
      </c>
      <c r="B778" s="111" t="s">
        <v>2588</v>
      </c>
      <c r="C778" s="119" t="s">
        <v>2589</v>
      </c>
      <c r="D778" s="111" t="s">
        <v>15</v>
      </c>
      <c r="E778" s="61">
        <v>0</v>
      </c>
      <c r="F778" s="61" t="s">
        <v>54</v>
      </c>
      <c r="G778" s="113">
        <f t="shared" ref="G778:G796" si="92">E778*1000000</f>
        <v>0</v>
      </c>
      <c r="H778" s="61">
        <v>854</v>
      </c>
      <c r="I778" s="61" t="s">
        <v>1143</v>
      </c>
      <c r="J778" s="112">
        <f t="shared" si="90"/>
        <v>128.1</v>
      </c>
      <c r="K778" s="112">
        <f t="shared" si="91"/>
        <v>128.1</v>
      </c>
    </row>
    <row r="779" s="101" customFormat="1" ht="25.2" spans="1:11">
      <c r="A779" s="108">
        <v>776</v>
      </c>
      <c r="B779" s="111" t="s">
        <v>2590</v>
      </c>
      <c r="C779" s="119" t="s">
        <v>2589</v>
      </c>
      <c r="D779" s="111" t="s">
        <v>15</v>
      </c>
      <c r="E779" s="61">
        <v>0.0059</v>
      </c>
      <c r="F779" s="61" t="s">
        <v>54</v>
      </c>
      <c r="G779" s="112">
        <f t="shared" si="92"/>
        <v>5900</v>
      </c>
      <c r="H779" s="61">
        <v>0</v>
      </c>
      <c r="I779" s="61" t="s">
        <v>1143</v>
      </c>
      <c r="J779" s="113">
        <f t="shared" si="90"/>
        <v>0</v>
      </c>
      <c r="K779" s="112">
        <f t="shared" si="91"/>
        <v>5900</v>
      </c>
    </row>
    <row r="780" s="101" customFormat="1" ht="25.2" spans="1:11">
      <c r="A780" s="108">
        <v>777</v>
      </c>
      <c r="B780" s="116" t="s">
        <v>2591</v>
      </c>
      <c r="C780" s="110" t="s">
        <v>2592</v>
      </c>
      <c r="D780" s="111" t="s">
        <v>15</v>
      </c>
      <c r="E780" s="61">
        <v>0.0177</v>
      </c>
      <c r="F780" s="61" t="s">
        <v>54</v>
      </c>
      <c r="G780" s="112">
        <f t="shared" si="92"/>
        <v>17700</v>
      </c>
      <c r="H780" s="61">
        <v>0</v>
      </c>
      <c r="I780" s="61" t="s">
        <v>1143</v>
      </c>
      <c r="J780" s="113">
        <f t="shared" si="90"/>
        <v>0</v>
      </c>
      <c r="K780" s="112">
        <f t="shared" si="91"/>
        <v>17700</v>
      </c>
    </row>
    <row r="781" s="101" customFormat="1" ht="25.2" spans="1:11">
      <c r="A781" s="108">
        <v>778</v>
      </c>
      <c r="B781" s="115" t="s">
        <v>2593</v>
      </c>
      <c r="C781" s="110" t="s">
        <v>2592</v>
      </c>
      <c r="D781" s="111" t="s">
        <v>15</v>
      </c>
      <c r="E781" s="61">
        <v>0</v>
      </c>
      <c r="F781" s="61" t="s">
        <v>54</v>
      </c>
      <c r="G781" s="113">
        <f t="shared" si="92"/>
        <v>0</v>
      </c>
      <c r="H781" s="61">
        <v>8923</v>
      </c>
      <c r="I781" s="61" t="s">
        <v>1143</v>
      </c>
      <c r="J781" s="112">
        <f t="shared" si="90"/>
        <v>1338.45</v>
      </c>
      <c r="K781" s="112">
        <f t="shared" si="91"/>
        <v>1338.45</v>
      </c>
    </row>
    <row r="782" s="101" customFormat="1" ht="37.2" spans="1:11">
      <c r="A782" s="108">
        <v>779</v>
      </c>
      <c r="B782" s="116" t="s">
        <v>2594</v>
      </c>
      <c r="C782" s="117" t="s">
        <v>2595</v>
      </c>
      <c r="D782" s="111" t="s">
        <v>15</v>
      </c>
      <c r="E782" s="61">
        <v>0.011505</v>
      </c>
      <c r="F782" s="61" t="s">
        <v>54</v>
      </c>
      <c r="G782" s="112">
        <f t="shared" si="92"/>
        <v>11505</v>
      </c>
      <c r="H782" s="61">
        <v>0</v>
      </c>
      <c r="I782" s="61" t="s">
        <v>1143</v>
      </c>
      <c r="J782" s="113">
        <f t="shared" si="90"/>
        <v>0</v>
      </c>
      <c r="K782" s="112">
        <f t="shared" si="91"/>
        <v>11505</v>
      </c>
    </row>
    <row r="783" s="101" customFormat="1" ht="37.2" spans="1:11">
      <c r="A783" s="108">
        <v>780</v>
      </c>
      <c r="B783" s="115" t="s">
        <v>2596</v>
      </c>
      <c r="C783" s="117" t="s">
        <v>2595</v>
      </c>
      <c r="D783" s="111" t="s">
        <v>15</v>
      </c>
      <c r="E783" s="61">
        <v>0</v>
      </c>
      <c r="F783" s="61" t="s">
        <v>54</v>
      </c>
      <c r="G783" s="113">
        <f t="shared" si="92"/>
        <v>0</v>
      </c>
      <c r="H783" s="61">
        <v>4039</v>
      </c>
      <c r="I783" s="61" t="s">
        <v>1143</v>
      </c>
      <c r="J783" s="112">
        <f t="shared" si="90"/>
        <v>605.85</v>
      </c>
      <c r="K783" s="112">
        <f t="shared" si="91"/>
        <v>605.85</v>
      </c>
    </row>
    <row r="784" s="101" customFormat="1" ht="25.2" spans="1:11">
      <c r="A784" s="108">
        <v>781</v>
      </c>
      <c r="B784" s="115" t="s">
        <v>2597</v>
      </c>
      <c r="C784" s="110" t="s">
        <v>2598</v>
      </c>
      <c r="D784" s="111" t="s">
        <v>15</v>
      </c>
      <c r="E784" s="61">
        <v>0</v>
      </c>
      <c r="F784" s="61" t="s">
        <v>54</v>
      </c>
      <c r="G784" s="113">
        <f t="shared" si="92"/>
        <v>0</v>
      </c>
      <c r="H784" s="61">
        <v>2074</v>
      </c>
      <c r="I784" s="61" t="s">
        <v>1143</v>
      </c>
      <c r="J784" s="112">
        <f t="shared" si="90"/>
        <v>311.1</v>
      </c>
      <c r="K784" s="112">
        <f t="shared" si="91"/>
        <v>311.1</v>
      </c>
    </row>
    <row r="785" s="101" customFormat="1" ht="25.2" spans="1:11">
      <c r="A785" s="108">
        <v>782</v>
      </c>
      <c r="B785" s="116" t="s">
        <v>2599</v>
      </c>
      <c r="C785" s="110" t="s">
        <v>2598</v>
      </c>
      <c r="D785" s="111" t="s">
        <v>15</v>
      </c>
      <c r="E785" s="61">
        <v>0.006195</v>
      </c>
      <c r="F785" s="61" t="s">
        <v>54</v>
      </c>
      <c r="G785" s="112">
        <f t="shared" si="92"/>
        <v>6195</v>
      </c>
      <c r="H785" s="61">
        <v>0</v>
      </c>
      <c r="I785" s="61" t="s">
        <v>1143</v>
      </c>
      <c r="J785" s="113">
        <f t="shared" si="90"/>
        <v>0</v>
      </c>
      <c r="K785" s="112">
        <f t="shared" si="91"/>
        <v>6195</v>
      </c>
    </row>
    <row r="786" s="101" customFormat="1" ht="25.2" spans="1:11">
      <c r="A786" s="108">
        <v>783</v>
      </c>
      <c r="B786" s="116" t="s">
        <v>2600</v>
      </c>
      <c r="C786" s="117" t="s">
        <v>2601</v>
      </c>
      <c r="D786" s="111" t="s">
        <v>15</v>
      </c>
      <c r="E786" s="61">
        <v>0.01045</v>
      </c>
      <c r="F786" s="61" t="s">
        <v>54</v>
      </c>
      <c r="G786" s="112">
        <f t="shared" si="92"/>
        <v>10450</v>
      </c>
      <c r="H786" s="61">
        <v>0</v>
      </c>
      <c r="I786" s="61" t="s">
        <v>1143</v>
      </c>
      <c r="J786" s="113">
        <f t="shared" si="90"/>
        <v>0</v>
      </c>
      <c r="K786" s="112">
        <f t="shared" si="91"/>
        <v>10450</v>
      </c>
    </row>
    <row r="787" s="101" customFormat="1" ht="25.2" spans="1:11">
      <c r="A787" s="108">
        <v>784</v>
      </c>
      <c r="B787" s="115" t="s">
        <v>2602</v>
      </c>
      <c r="C787" s="117" t="s">
        <v>2601</v>
      </c>
      <c r="D787" s="111" t="s">
        <v>15</v>
      </c>
      <c r="E787" s="61">
        <v>0</v>
      </c>
      <c r="F787" s="61" t="s">
        <v>54</v>
      </c>
      <c r="G787" s="113">
        <f t="shared" si="92"/>
        <v>0</v>
      </c>
      <c r="H787" s="61">
        <v>3873</v>
      </c>
      <c r="I787" s="61" t="s">
        <v>1143</v>
      </c>
      <c r="J787" s="112">
        <f t="shared" si="90"/>
        <v>580.95</v>
      </c>
      <c r="K787" s="112">
        <f t="shared" si="91"/>
        <v>580.95</v>
      </c>
    </row>
    <row r="788" s="101" customFormat="1" ht="37.2" spans="1:11">
      <c r="A788" s="108">
        <v>785</v>
      </c>
      <c r="B788" s="109" t="s">
        <v>2603</v>
      </c>
      <c r="C788" s="110" t="s">
        <v>2604</v>
      </c>
      <c r="D788" s="111" t="s">
        <v>15</v>
      </c>
      <c r="E788" s="61">
        <v>0.0177</v>
      </c>
      <c r="F788" s="61" t="s">
        <v>54</v>
      </c>
      <c r="G788" s="112">
        <f t="shared" si="92"/>
        <v>17700</v>
      </c>
      <c r="H788" s="61">
        <v>0</v>
      </c>
      <c r="I788" s="61" t="s">
        <v>1143</v>
      </c>
      <c r="J788" s="113">
        <f t="shared" si="90"/>
        <v>0</v>
      </c>
      <c r="K788" s="112">
        <f t="shared" si="91"/>
        <v>17700</v>
      </c>
    </row>
    <row r="789" s="101" customFormat="1" ht="37.2" spans="1:11">
      <c r="A789" s="108">
        <v>786</v>
      </c>
      <c r="B789" s="114" t="s">
        <v>2605</v>
      </c>
      <c r="C789" s="110" t="s">
        <v>2604</v>
      </c>
      <c r="D789" s="111" t="s">
        <v>15</v>
      </c>
      <c r="E789" s="61">
        <v>0</v>
      </c>
      <c r="F789" s="61" t="s">
        <v>54</v>
      </c>
      <c r="G789" s="113">
        <f t="shared" si="92"/>
        <v>0</v>
      </c>
      <c r="H789" s="61">
        <v>16439</v>
      </c>
      <c r="I789" s="61" t="s">
        <v>1143</v>
      </c>
      <c r="J789" s="112">
        <f t="shared" si="90"/>
        <v>2465.85</v>
      </c>
      <c r="K789" s="112">
        <f t="shared" si="91"/>
        <v>2465.85</v>
      </c>
    </row>
    <row r="790" s="101" customFormat="1" ht="25.2" spans="1:11">
      <c r="A790" s="108">
        <v>787</v>
      </c>
      <c r="B790" s="76" t="s">
        <v>2606</v>
      </c>
      <c r="C790" s="118" t="s">
        <v>2607</v>
      </c>
      <c r="D790" s="76" t="s">
        <v>15</v>
      </c>
      <c r="E790" s="61">
        <v>0.013275</v>
      </c>
      <c r="F790" s="61" t="s">
        <v>54</v>
      </c>
      <c r="G790" s="112">
        <f t="shared" si="92"/>
        <v>13275</v>
      </c>
      <c r="H790" s="61">
        <v>3736</v>
      </c>
      <c r="I790" s="61" t="s">
        <v>1143</v>
      </c>
      <c r="J790" s="112">
        <f t="shared" si="90"/>
        <v>560.4</v>
      </c>
      <c r="K790" s="112">
        <f t="shared" si="91"/>
        <v>13835.4</v>
      </c>
    </row>
    <row r="791" s="101" customFormat="1" ht="37.2" spans="1:11">
      <c r="A791" s="108">
        <v>788</v>
      </c>
      <c r="B791" s="76" t="s">
        <v>2608</v>
      </c>
      <c r="C791" s="118" t="s">
        <v>2609</v>
      </c>
      <c r="D791" s="76" t="s">
        <v>15</v>
      </c>
      <c r="E791" s="61">
        <v>0.006195</v>
      </c>
      <c r="F791" s="61" t="s">
        <v>54</v>
      </c>
      <c r="G791" s="112">
        <f t="shared" si="92"/>
        <v>6195</v>
      </c>
      <c r="H791" s="61">
        <v>2522</v>
      </c>
      <c r="I791" s="61" t="s">
        <v>1143</v>
      </c>
      <c r="J791" s="112">
        <f t="shared" si="90"/>
        <v>378.3</v>
      </c>
      <c r="K791" s="112">
        <f t="shared" si="91"/>
        <v>6573.3</v>
      </c>
    </row>
    <row r="792" s="101" customFormat="1" ht="37.2" spans="1:11">
      <c r="A792" s="108">
        <v>789</v>
      </c>
      <c r="B792" s="76" t="s">
        <v>2610</v>
      </c>
      <c r="C792" s="119" t="s">
        <v>2611</v>
      </c>
      <c r="D792" s="76" t="s">
        <v>15</v>
      </c>
      <c r="E792" s="61">
        <v>0.01155</v>
      </c>
      <c r="F792" s="61" t="s">
        <v>54</v>
      </c>
      <c r="G792" s="112">
        <f t="shared" si="92"/>
        <v>11550</v>
      </c>
      <c r="H792" s="61">
        <v>0</v>
      </c>
      <c r="I792" s="61" t="s">
        <v>1143</v>
      </c>
      <c r="J792" s="113">
        <f t="shared" si="90"/>
        <v>0</v>
      </c>
      <c r="K792" s="112">
        <f t="shared" si="91"/>
        <v>11550</v>
      </c>
    </row>
    <row r="793" s="101" customFormat="1" ht="37.2" spans="1:11">
      <c r="A793" s="108">
        <v>790</v>
      </c>
      <c r="B793" s="76" t="s">
        <v>2612</v>
      </c>
      <c r="C793" s="119" t="s">
        <v>2613</v>
      </c>
      <c r="D793" s="76" t="s">
        <v>15</v>
      </c>
      <c r="E793" s="61">
        <v>0.01026</v>
      </c>
      <c r="F793" s="61" t="s">
        <v>54</v>
      </c>
      <c r="G793" s="112">
        <f t="shared" si="92"/>
        <v>10260</v>
      </c>
      <c r="H793" s="61">
        <v>0</v>
      </c>
      <c r="I793" s="61" t="s">
        <v>1143</v>
      </c>
      <c r="J793" s="113">
        <f t="shared" si="90"/>
        <v>0</v>
      </c>
      <c r="K793" s="112">
        <f t="shared" si="91"/>
        <v>10260</v>
      </c>
    </row>
    <row r="794" s="101" customFormat="1" ht="25.2" spans="1:11">
      <c r="A794" s="108">
        <v>791</v>
      </c>
      <c r="B794" s="111" t="s">
        <v>2614</v>
      </c>
      <c r="C794" s="119" t="s">
        <v>2615</v>
      </c>
      <c r="D794" s="76" t="s">
        <v>15</v>
      </c>
      <c r="E794" s="61">
        <v>0.010545</v>
      </c>
      <c r="F794" s="61" t="s">
        <v>54</v>
      </c>
      <c r="G794" s="112">
        <f t="shared" si="92"/>
        <v>10545</v>
      </c>
      <c r="H794" s="61">
        <v>0</v>
      </c>
      <c r="I794" s="61" t="s">
        <v>1143</v>
      </c>
      <c r="J794" s="113">
        <f t="shared" si="90"/>
        <v>0</v>
      </c>
      <c r="K794" s="112">
        <f t="shared" si="91"/>
        <v>10545</v>
      </c>
    </row>
    <row r="795" s="101" customFormat="1" ht="25.2" spans="1:11">
      <c r="A795" s="108">
        <v>792</v>
      </c>
      <c r="B795" s="76" t="s">
        <v>2616</v>
      </c>
      <c r="C795" s="119" t="s">
        <v>2617</v>
      </c>
      <c r="D795" s="76" t="s">
        <v>15</v>
      </c>
      <c r="E795" s="61">
        <v>0.005985</v>
      </c>
      <c r="F795" s="61" t="s">
        <v>54</v>
      </c>
      <c r="G795" s="112">
        <f t="shared" si="92"/>
        <v>5985</v>
      </c>
      <c r="H795" s="61">
        <v>0</v>
      </c>
      <c r="I795" s="61" t="s">
        <v>1143</v>
      </c>
      <c r="J795" s="113">
        <f t="shared" si="90"/>
        <v>0</v>
      </c>
      <c r="K795" s="112">
        <f t="shared" si="91"/>
        <v>5985</v>
      </c>
    </row>
    <row r="796" s="101" customFormat="1" ht="37.2" spans="1:11">
      <c r="A796" s="108">
        <v>793</v>
      </c>
      <c r="B796" s="115" t="s">
        <v>2618</v>
      </c>
      <c r="C796" s="117" t="s">
        <v>2619</v>
      </c>
      <c r="D796" s="76" t="s">
        <v>15</v>
      </c>
      <c r="E796" s="61">
        <v>0.01026</v>
      </c>
      <c r="F796" s="61" t="s">
        <v>54</v>
      </c>
      <c r="G796" s="112">
        <f t="shared" si="92"/>
        <v>10260</v>
      </c>
      <c r="H796" s="61">
        <v>0</v>
      </c>
      <c r="I796" s="61" t="s">
        <v>1143</v>
      </c>
      <c r="J796" s="113">
        <f t="shared" si="90"/>
        <v>0</v>
      </c>
      <c r="K796" s="112">
        <f t="shared" si="91"/>
        <v>10260</v>
      </c>
    </row>
    <row r="797" s="101" customFormat="1" ht="37.2" spans="1:11">
      <c r="A797" s="108">
        <v>794</v>
      </c>
      <c r="B797" s="115" t="s">
        <v>2620</v>
      </c>
      <c r="C797" s="117" t="s">
        <v>2621</v>
      </c>
      <c r="D797" s="76" t="s">
        <v>15</v>
      </c>
      <c r="E797" s="61">
        <v>0.022515</v>
      </c>
      <c r="F797" s="61" t="s">
        <v>54</v>
      </c>
      <c r="G797" s="112">
        <f t="shared" ref="G797:G801" si="93">IF(E797*1000000&gt;20000,20000,E797*1000000)</f>
        <v>20000</v>
      </c>
      <c r="H797" s="61">
        <v>0</v>
      </c>
      <c r="I797" s="61" t="s">
        <v>1143</v>
      </c>
      <c r="J797" s="113">
        <f t="shared" si="90"/>
        <v>0</v>
      </c>
      <c r="K797" s="112">
        <f t="shared" si="91"/>
        <v>20000</v>
      </c>
    </row>
    <row r="798" s="101" customFormat="1" ht="26.4" spans="1:11">
      <c r="A798" s="108">
        <v>795</v>
      </c>
      <c r="B798" s="76" t="s">
        <v>2622</v>
      </c>
      <c r="C798" s="119" t="s">
        <v>2623</v>
      </c>
      <c r="D798" s="76" t="s">
        <v>15</v>
      </c>
      <c r="E798" s="61">
        <v>0.01482</v>
      </c>
      <c r="F798" s="61" t="s">
        <v>54</v>
      </c>
      <c r="G798" s="112">
        <f t="shared" ref="G798:G802" si="94">E798*1000000</f>
        <v>14820</v>
      </c>
      <c r="H798" s="61">
        <v>0</v>
      </c>
      <c r="I798" s="61" t="s">
        <v>1143</v>
      </c>
      <c r="J798" s="113">
        <f t="shared" si="90"/>
        <v>0</v>
      </c>
      <c r="K798" s="112">
        <f t="shared" si="91"/>
        <v>14820</v>
      </c>
    </row>
    <row r="799" s="101" customFormat="1" ht="37.2" spans="1:11">
      <c r="A799" s="108">
        <v>796</v>
      </c>
      <c r="B799" s="115" t="s">
        <v>2624</v>
      </c>
      <c r="C799" s="110" t="s">
        <v>2625</v>
      </c>
      <c r="D799" s="76" t="s">
        <v>15</v>
      </c>
      <c r="E799" s="61">
        <v>0.02146</v>
      </c>
      <c r="F799" s="61" t="s">
        <v>54</v>
      </c>
      <c r="G799" s="112">
        <f t="shared" si="93"/>
        <v>20000</v>
      </c>
      <c r="H799" s="61">
        <v>0</v>
      </c>
      <c r="I799" s="61" t="s">
        <v>1143</v>
      </c>
      <c r="J799" s="113">
        <f t="shared" si="90"/>
        <v>0</v>
      </c>
      <c r="K799" s="112">
        <f t="shared" si="91"/>
        <v>20000</v>
      </c>
    </row>
    <row r="800" s="101" customFormat="1" ht="37.2" spans="1:11">
      <c r="A800" s="108">
        <v>797</v>
      </c>
      <c r="B800" s="76" t="s">
        <v>2626</v>
      </c>
      <c r="C800" s="118" t="s">
        <v>2627</v>
      </c>
      <c r="D800" s="76" t="s">
        <v>15</v>
      </c>
      <c r="E800" s="61">
        <v>0.00912</v>
      </c>
      <c r="F800" s="61" t="s">
        <v>54</v>
      </c>
      <c r="G800" s="112">
        <f t="shared" si="94"/>
        <v>9120</v>
      </c>
      <c r="H800" s="61">
        <v>0</v>
      </c>
      <c r="I800" s="61" t="s">
        <v>1143</v>
      </c>
      <c r="J800" s="113">
        <f t="shared" si="90"/>
        <v>0</v>
      </c>
      <c r="K800" s="112">
        <f t="shared" si="91"/>
        <v>9120</v>
      </c>
    </row>
    <row r="801" s="101" customFormat="1" ht="25.2" spans="1:11">
      <c r="A801" s="108">
        <v>798</v>
      </c>
      <c r="B801" s="76" t="s">
        <v>2628</v>
      </c>
      <c r="C801" s="119" t="s">
        <v>2629</v>
      </c>
      <c r="D801" s="76" t="s">
        <v>15</v>
      </c>
      <c r="E801" s="61">
        <v>0.02014</v>
      </c>
      <c r="F801" s="61" t="s">
        <v>54</v>
      </c>
      <c r="G801" s="112">
        <f t="shared" si="93"/>
        <v>20000</v>
      </c>
      <c r="H801" s="61">
        <v>1067</v>
      </c>
      <c r="I801" s="61" t="s">
        <v>1143</v>
      </c>
      <c r="J801" s="112">
        <f t="shared" si="90"/>
        <v>160.05</v>
      </c>
      <c r="K801" s="112">
        <f t="shared" si="91"/>
        <v>20160.05</v>
      </c>
    </row>
    <row r="802" s="101" customFormat="1" ht="25.2" spans="1:11">
      <c r="A802" s="108">
        <v>799</v>
      </c>
      <c r="B802" s="114" t="s">
        <v>2630</v>
      </c>
      <c r="C802" s="110" t="s">
        <v>2631</v>
      </c>
      <c r="D802" s="76" t="s">
        <v>15</v>
      </c>
      <c r="E802" s="61">
        <v>0.01344</v>
      </c>
      <c r="F802" s="61" t="s">
        <v>54</v>
      </c>
      <c r="G802" s="112">
        <f t="shared" si="94"/>
        <v>13440</v>
      </c>
      <c r="H802" s="61">
        <v>11134</v>
      </c>
      <c r="I802" s="61" t="s">
        <v>1143</v>
      </c>
      <c r="J802" s="112">
        <f t="shared" si="90"/>
        <v>1670.1</v>
      </c>
      <c r="K802" s="112">
        <f t="shared" si="91"/>
        <v>15110.1</v>
      </c>
    </row>
    <row r="803" s="101" customFormat="1" ht="37.2" spans="1:11">
      <c r="A803" s="108">
        <v>800</v>
      </c>
      <c r="B803" s="115" t="s">
        <v>2632</v>
      </c>
      <c r="C803" s="110" t="s">
        <v>2633</v>
      </c>
      <c r="D803" s="76" t="s">
        <v>15</v>
      </c>
      <c r="E803" s="61">
        <v>0.02016</v>
      </c>
      <c r="F803" s="61" t="s">
        <v>54</v>
      </c>
      <c r="G803" s="112">
        <f>IF(E803*1000000&gt;20000,20000,E803*1000000)</f>
        <v>20000</v>
      </c>
      <c r="H803" s="61">
        <v>14163</v>
      </c>
      <c r="I803" s="61" t="s">
        <v>1143</v>
      </c>
      <c r="J803" s="112">
        <f t="shared" si="90"/>
        <v>2124.45</v>
      </c>
      <c r="K803" s="112">
        <f t="shared" si="91"/>
        <v>22124.45</v>
      </c>
    </row>
    <row r="804" s="101" customFormat="1" ht="37.2" spans="1:11">
      <c r="A804" s="108">
        <v>801</v>
      </c>
      <c r="B804" s="76" t="s">
        <v>2634</v>
      </c>
      <c r="C804" s="119" t="s">
        <v>2635</v>
      </c>
      <c r="D804" s="76" t="s">
        <v>15</v>
      </c>
      <c r="E804" s="61">
        <v>0.00784</v>
      </c>
      <c r="F804" s="61" t="s">
        <v>54</v>
      </c>
      <c r="G804" s="112">
        <f t="shared" ref="G804:G806" si="95">E804*1000000</f>
        <v>7840</v>
      </c>
      <c r="H804" s="61">
        <v>7781</v>
      </c>
      <c r="I804" s="61" t="s">
        <v>1143</v>
      </c>
      <c r="J804" s="112">
        <f t="shared" si="90"/>
        <v>1167.15</v>
      </c>
      <c r="K804" s="112">
        <f t="shared" si="91"/>
        <v>9007.15</v>
      </c>
    </row>
    <row r="805" s="101" customFormat="1" ht="37.2" spans="1:11">
      <c r="A805" s="108">
        <v>802</v>
      </c>
      <c r="B805" s="76" t="s">
        <v>2636</v>
      </c>
      <c r="C805" s="118" t="s">
        <v>2637</v>
      </c>
      <c r="D805" s="76" t="s">
        <v>15</v>
      </c>
      <c r="E805" s="61">
        <v>0.0195</v>
      </c>
      <c r="F805" s="61" t="s">
        <v>54</v>
      </c>
      <c r="G805" s="112">
        <f t="shared" si="95"/>
        <v>19500</v>
      </c>
      <c r="H805" s="61">
        <v>0</v>
      </c>
      <c r="I805" s="61" t="s">
        <v>1143</v>
      </c>
      <c r="J805" s="113">
        <f t="shared" si="90"/>
        <v>0</v>
      </c>
      <c r="K805" s="112">
        <f t="shared" si="91"/>
        <v>19500</v>
      </c>
    </row>
    <row r="806" s="101" customFormat="1" ht="25.2" spans="1:11">
      <c r="A806" s="108">
        <v>803</v>
      </c>
      <c r="B806" s="115" t="s">
        <v>2638</v>
      </c>
      <c r="C806" s="117" t="s">
        <v>2639</v>
      </c>
      <c r="D806" s="76" t="s">
        <v>15</v>
      </c>
      <c r="E806" s="61">
        <v>0.014455</v>
      </c>
      <c r="F806" s="61" t="s">
        <v>54</v>
      </c>
      <c r="G806" s="112">
        <f t="shared" si="95"/>
        <v>14455</v>
      </c>
      <c r="H806" s="61">
        <v>0</v>
      </c>
      <c r="I806" s="61" t="s">
        <v>1143</v>
      </c>
      <c r="J806" s="113">
        <f t="shared" si="90"/>
        <v>0</v>
      </c>
      <c r="K806" s="112">
        <f t="shared" si="91"/>
        <v>14455</v>
      </c>
    </row>
    <row r="807" s="101" customFormat="1" ht="37.2" spans="1:11">
      <c r="A807" s="108">
        <v>804</v>
      </c>
      <c r="B807" s="115" t="s">
        <v>2640</v>
      </c>
      <c r="C807" s="110" t="s">
        <v>2641</v>
      </c>
      <c r="D807" s="76" t="s">
        <v>15</v>
      </c>
      <c r="E807" s="61">
        <v>0.0236</v>
      </c>
      <c r="F807" s="61" t="s">
        <v>54</v>
      </c>
      <c r="G807" s="112">
        <f t="shared" ref="G807:G811" si="96">IF(E807*1000000&gt;20000,20000,E807*1000000)</f>
        <v>20000</v>
      </c>
      <c r="H807" s="61">
        <v>14458</v>
      </c>
      <c r="I807" s="61" t="s">
        <v>1143</v>
      </c>
      <c r="J807" s="112">
        <f t="shared" si="90"/>
        <v>2168.7</v>
      </c>
      <c r="K807" s="112">
        <f t="shared" si="91"/>
        <v>22168.7</v>
      </c>
    </row>
    <row r="808" s="101" customFormat="1" ht="37.2" spans="1:11">
      <c r="A808" s="108">
        <v>805</v>
      </c>
      <c r="B808" s="76" t="s">
        <v>2642</v>
      </c>
      <c r="C808" s="119" t="s">
        <v>2643</v>
      </c>
      <c r="D808" s="76" t="s">
        <v>15</v>
      </c>
      <c r="E808" s="61">
        <v>0.01008</v>
      </c>
      <c r="F808" s="61" t="s">
        <v>54</v>
      </c>
      <c r="G808" s="112">
        <f t="shared" ref="G808:G833" si="97">E808*1000000</f>
        <v>10080</v>
      </c>
      <c r="H808" s="61">
        <v>0</v>
      </c>
      <c r="I808" s="61" t="s">
        <v>1143</v>
      </c>
      <c r="J808" s="113">
        <f t="shared" si="90"/>
        <v>0</v>
      </c>
      <c r="K808" s="112">
        <f t="shared" si="91"/>
        <v>10080</v>
      </c>
    </row>
    <row r="809" s="101" customFormat="1" ht="37.2" spans="1:11">
      <c r="A809" s="108">
        <v>806</v>
      </c>
      <c r="B809" s="76" t="s">
        <v>2644</v>
      </c>
      <c r="C809" s="119" t="s">
        <v>2645</v>
      </c>
      <c r="D809" s="76" t="s">
        <v>15</v>
      </c>
      <c r="E809" s="61">
        <v>0.01218</v>
      </c>
      <c r="F809" s="61" t="s">
        <v>54</v>
      </c>
      <c r="G809" s="112">
        <f t="shared" si="97"/>
        <v>12180</v>
      </c>
      <c r="H809" s="61">
        <v>0</v>
      </c>
      <c r="I809" s="61" t="s">
        <v>1143</v>
      </c>
      <c r="J809" s="113">
        <f t="shared" si="90"/>
        <v>0</v>
      </c>
      <c r="K809" s="112">
        <f t="shared" si="91"/>
        <v>12180</v>
      </c>
    </row>
    <row r="810" s="101" customFormat="1" ht="25.2" spans="1:11">
      <c r="A810" s="108">
        <v>807</v>
      </c>
      <c r="B810" s="115" t="s">
        <v>2646</v>
      </c>
      <c r="C810" s="117" t="s">
        <v>2647</v>
      </c>
      <c r="D810" s="76" t="s">
        <v>15</v>
      </c>
      <c r="E810" s="61">
        <v>0.04134</v>
      </c>
      <c r="F810" s="61" t="s">
        <v>54</v>
      </c>
      <c r="G810" s="112">
        <f t="shared" si="96"/>
        <v>20000</v>
      </c>
      <c r="H810" s="61">
        <v>0</v>
      </c>
      <c r="I810" s="61" t="s">
        <v>1143</v>
      </c>
      <c r="J810" s="113">
        <f t="shared" si="90"/>
        <v>0</v>
      </c>
      <c r="K810" s="112">
        <f t="shared" si="91"/>
        <v>20000</v>
      </c>
    </row>
    <row r="811" s="101" customFormat="1" ht="25.2" spans="1:11">
      <c r="A811" s="108">
        <v>808</v>
      </c>
      <c r="B811" s="76" t="s">
        <v>2646</v>
      </c>
      <c r="C811" s="119" t="s">
        <v>2648</v>
      </c>
      <c r="D811" s="76" t="s">
        <v>15</v>
      </c>
      <c r="E811" s="61">
        <v>0.020405</v>
      </c>
      <c r="F811" s="61" t="s">
        <v>54</v>
      </c>
      <c r="G811" s="112">
        <f t="shared" si="96"/>
        <v>20000</v>
      </c>
      <c r="H811" s="61">
        <v>0</v>
      </c>
      <c r="I811" s="61" t="s">
        <v>1143</v>
      </c>
      <c r="J811" s="113">
        <f t="shared" si="90"/>
        <v>0</v>
      </c>
      <c r="K811" s="112">
        <f t="shared" si="91"/>
        <v>20000</v>
      </c>
    </row>
    <row r="812" s="101" customFormat="1" ht="37.2" spans="1:11">
      <c r="A812" s="108">
        <v>809</v>
      </c>
      <c r="B812" s="76" t="s">
        <v>2649</v>
      </c>
      <c r="C812" s="119" t="s">
        <v>2650</v>
      </c>
      <c r="D812" s="76" t="s">
        <v>15</v>
      </c>
      <c r="E812" s="61">
        <v>0.0145</v>
      </c>
      <c r="F812" s="61" t="s">
        <v>54</v>
      </c>
      <c r="G812" s="112">
        <f t="shared" si="97"/>
        <v>14500</v>
      </c>
      <c r="H812" s="61">
        <v>1926</v>
      </c>
      <c r="I812" s="61" t="s">
        <v>1143</v>
      </c>
      <c r="J812" s="112">
        <f t="shared" si="90"/>
        <v>288.9</v>
      </c>
      <c r="K812" s="112">
        <f t="shared" si="91"/>
        <v>14788.9</v>
      </c>
    </row>
    <row r="813" s="101" customFormat="1" ht="37.2" spans="1:11">
      <c r="A813" s="108">
        <v>810</v>
      </c>
      <c r="B813" s="115" t="s">
        <v>2651</v>
      </c>
      <c r="C813" s="110" t="s">
        <v>2652</v>
      </c>
      <c r="D813" s="76" t="s">
        <v>15</v>
      </c>
      <c r="E813" s="61">
        <v>0.013275</v>
      </c>
      <c r="F813" s="61" t="s">
        <v>54</v>
      </c>
      <c r="G813" s="112">
        <f t="shared" si="97"/>
        <v>13275</v>
      </c>
      <c r="H813" s="61">
        <v>8808</v>
      </c>
      <c r="I813" s="61" t="s">
        <v>1143</v>
      </c>
      <c r="J813" s="112">
        <f t="shared" si="90"/>
        <v>1321.2</v>
      </c>
      <c r="K813" s="112">
        <f t="shared" si="91"/>
        <v>14596.2</v>
      </c>
    </row>
    <row r="814" s="101" customFormat="1" ht="37.2" spans="1:11">
      <c r="A814" s="108">
        <v>811</v>
      </c>
      <c r="B814" s="115" t="s">
        <v>2653</v>
      </c>
      <c r="C814" s="117" t="s">
        <v>2654</v>
      </c>
      <c r="D814" s="76" t="s">
        <v>15</v>
      </c>
      <c r="E814" s="61">
        <v>0.00728</v>
      </c>
      <c r="F814" s="61" t="s">
        <v>54</v>
      </c>
      <c r="G814" s="112">
        <f t="shared" si="97"/>
        <v>7280</v>
      </c>
      <c r="H814" s="61">
        <v>5151</v>
      </c>
      <c r="I814" s="61" t="s">
        <v>1143</v>
      </c>
      <c r="J814" s="112">
        <f t="shared" si="90"/>
        <v>772.65</v>
      </c>
      <c r="K814" s="112">
        <f t="shared" si="91"/>
        <v>8052.65</v>
      </c>
    </row>
    <row r="815" s="101" customFormat="1" ht="37.2" spans="1:11">
      <c r="A815" s="108">
        <v>812</v>
      </c>
      <c r="B815" s="115" t="s">
        <v>2655</v>
      </c>
      <c r="C815" s="110" t="s">
        <v>2656</v>
      </c>
      <c r="D815" s="76" t="s">
        <v>15</v>
      </c>
      <c r="E815" s="61">
        <v>0.01131</v>
      </c>
      <c r="F815" s="61" t="s">
        <v>54</v>
      </c>
      <c r="G815" s="112">
        <f t="shared" si="97"/>
        <v>11310</v>
      </c>
      <c r="H815" s="61">
        <v>4646</v>
      </c>
      <c r="I815" s="61" t="s">
        <v>1143</v>
      </c>
      <c r="J815" s="112">
        <f t="shared" si="90"/>
        <v>696.9</v>
      </c>
      <c r="K815" s="112">
        <f t="shared" si="91"/>
        <v>12006.9</v>
      </c>
    </row>
    <row r="816" s="101" customFormat="1" ht="37.2" spans="1:11">
      <c r="A816" s="108">
        <v>813</v>
      </c>
      <c r="B816" s="114" t="s">
        <v>2657</v>
      </c>
      <c r="C816" s="110" t="s">
        <v>2658</v>
      </c>
      <c r="D816" s="76" t="s">
        <v>15</v>
      </c>
      <c r="E816" s="61">
        <v>0.00696</v>
      </c>
      <c r="F816" s="61" t="s">
        <v>54</v>
      </c>
      <c r="G816" s="112">
        <f t="shared" si="97"/>
        <v>6960</v>
      </c>
      <c r="H816" s="61">
        <v>5977</v>
      </c>
      <c r="I816" s="61" t="s">
        <v>1143</v>
      </c>
      <c r="J816" s="112">
        <f t="shared" si="90"/>
        <v>896.55</v>
      </c>
      <c r="K816" s="112">
        <f t="shared" si="91"/>
        <v>7856.55</v>
      </c>
    </row>
    <row r="817" s="101" customFormat="1" ht="37.2" spans="1:11">
      <c r="A817" s="108">
        <v>814</v>
      </c>
      <c r="B817" s="114" t="s">
        <v>2659</v>
      </c>
      <c r="C817" s="110" t="s">
        <v>2660</v>
      </c>
      <c r="D817" s="76" t="s">
        <v>15</v>
      </c>
      <c r="E817" s="61">
        <v>0.0116</v>
      </c>
      <c r="F817" s="61" t="s">
        <v>54</v>
      </c>
      <c r="G817" s="112">
        <f t="shared" si="97"/>
        <v>11600</v>
      </c>
      <c r="H817" s="61">
        <v>8560</v>
      </c>
      <c r="I817" s="61" t="s">
        <v>1143</v>
      </c>
      <c r="J817" s="112">
        <f t="shared" si="90"/>
        <v>1284</v>
      </c>
      <c r="K817" s="112">
        <f t="shared" si="91"/>
        <v>12884</v>
      </c>
    </row>
    <row r="818" s="101" customFormat="1" ht="37.2" spans="1:11">
      <c r="A818" s="108">
        <v>815</v>
      </c>
      <c r="B818" s="115" t="s">
        <v>2661</v>
      </c>
      <c r="C818" s="110" t="s">
        <v>2662</v>
      </c>
      <c r="D818" s="76" t="s">
        <v>15</v>
      </c>
      <c r="E818" s="61">
        <v>0.01218</v>
      </c>
      <c r="F818" s="61" t="s">
        <v>54</v>
      </c>
      <c r="G818" s="112">
        <f t="shared" si="97"/>
        <v>12180</v>
      </c>
      <c r="H818" s="61">
        <v>5794</v>
      </c>
      <c r="I818" s="61" t="s">
        <v>1143</v>
      </c>
      <c r="J818" s="112">
        <f t="shared" si="90"/>
        <v>869.1</v>
      </c>
      <c r="K818" s="112">
        <f t="shared" si="91"/>
        <v>13049.1</v>
      </c>
    </row>
    <row r="819" s="101" customFormat="1" ht="37.2" spans="1:11">
      <c r="A819" s="108">
        <v>816</v>
      </c>
      <c r="B819" s="115" t="s">
        <v>2663</v>
      </c>
      <c r="C819" s="117" t="s">
        <v>2664</v>
      </c>
      <c r="D819" s="76" t="s">
        <v>15</v>
      </c>
      <c r="E819" s="61">
        <v>0.014455</v>
      </c>
      <c r="F819" s="61" t="s">
        <v>54</v>
      </c>
      <c r="G819" s="112">
        <f t="shared" si="97"/>
        <v>14455</v>
      </c>
      <c r="H819" s="61">
        <v>6406</v>
      </c>
      <c r="I819" s="61" t="s">
        <v>1143</v>
      </c>
      <c r="J819" s="112">
        <f t="shared" si="90"/>
        <v>960.9</v>
      </c>
      <c r="K819" s="112">
        <f t="shared" si="91"/>
        <v>15415.9</v>
      </c>
    </row>
    <row r="820" s="101" customFormat="1" ht="25.2" spans="1:11">
      <c r="A820" s="108">
        <v>817</v>
      </c>
      <c r="B820" s="76" t="s">
        <v>2665</v>
      </c>
      <c r="C820" s="118" t="s">
        <v>2666</v>
      </c>
      <c r="D820" s="76" t="s">
        <v>15</v>
      </c>
      <c r="E820" s="61">
        <v>0.012</v>
      </c>
      <c r="F820" s="61" t="s">
        <v>54</v>
      </c>
      <c r="G820" s="112">
        <f t="shared" si="97"/>
        <v>12000</v>
      </c>
      <c r="H820" s="61">
        <v>1585</v>
      </c>
      <c r="I820" s="61" t="s">
        <v>1143</v>
      </c>
      <c r="J820" s="112">
        <f t="shared" si="90"/>
        <v>237.75</v>
      </c>
      <c r="K820" s="112">
        <f t="shared" si="91"/>
        <v>12237.75</v>
      </c>
    </row>
    <row r="821" s="101" customFormat="1" ht="37.2" spans="1:11">
      <c r="A821" s="108">
        <v>818</v>
      </c>
      <c r="B821" s="116" t="s">
        <v>2667</v>
      </c>
      <c r="C821" s="110" t="s">
        <v>2668</v>
      </c>
      <c r="D821" s="76" t="s">
        <v>15</v>
      </c>
      <c r="E821" s="61">
        <v>0.01537</v>
      </c>
      <c r="F821" s="61" t="s">
        <v>54</v>
      </c>
      <c r="G821" s="112">
        <f t="shared" si="97"/>
        <v>15370</v>
      </c>
      <c r="H821" s="61">
        <v>0</v>
      </c>
      <c r="I821" s="61" t="s">
        <v>1143</v>
      </c>
      <c r="J821" s="113">
        <f t="shared" si="90"/>
        <v>0</v>
      </c>
      <c r="K821" s="112">
        <f t="shared" si="91"/>
        <v>15370</v>
      </c>
    </row>
    <row r="822" s="101" customFormat="1" ht="37.2" spans="1:11">
      <c r="A822" s="108">
        <v>819</v>
      </c>
      <c r="B822" s="115" t="s">
        <v>2669</v>
      </c>
      <c r="C822" s="110" t="s">
        <v>2668</v>
      </c>
      <c r="D822" s="76" t="s">
        <v>15</v>
      </c>
      <c r="E822" s="61">
        <v>0</v>
      </c>
      <c r="F822" s="61" t="s">
        <v>54</v>
      </c>
      <c r="G822" s="113">
        <f t="shared" si="97"/>
        <v>0</v>
      </c>
      <c r="H822" s="61">
        <v>1346</v>
      </c>
      <c r="I822" s="61" t="s">
        <v>1143</v>
      </c>
      <c r="J822" s="112">
        <f t="shared" si="90"/>
        <v>201.9</v>
      </c>
      <c r="K822" s="112">
        <f t="shared" si="91"/>
        <v>201.9</v>
      </c>
    </row>
    <row r="823" s="101" customFormat="1" ht="25.2" spans="1:11">
      <c r="A823" s="108">
        <v>820</v>
      </c>
      <c r="B823" s="76" t="s">
        <v>2670</v>
      </c>
      <c r="C823" s="119" t="s">
        <v>2671</v>
      </c>
      <c r="D823" s="76" t="s">
        <v>15</v>
      </c>
      <c r="E823" s="61">
        <v>0.00567</v>
      </c>
      <c r="F823" s="61" t="s">
        <v>54</v>
      </c>
      <c r="G823" s="112">
        <f t="shared" si="97"/>
        <v>5670</v>
      </c>
      <c r="H823" s="61">
        <v>0</v>
      </c>
      <c r="I823" s="61" t="s">
        <v>1143</v>
      </c>
      <c r="J823" s="113">
        <f t="shared" si="90"/>
        <v>0</v>
      </c>
      <c r="K823" s="112">
        <f t="shared" si="91"/>
        <v>5670</v>
      </c>
    </row>
    <row r="824" s="101" customFormat="1" ht="25.2" spans="1:11">
      <c r="A824" s="108">
        <v>821</v>
      </c>
      <c r="B824" s="76" t="s">
        <v>2672</v>
      </c>
      <c r="C824" s="119" t="s">
        <v>2671</v>
      </c>
      <c r="D824" s="76" t="s">
        <v>15</v>
      </c>
      <c r="E824" s="61">
        <v>0</v>
      </c>
      <c r="F824" s="61" t="s">
        <v>54</v>
      </c>
      <c r="G824" s="113">
        <f t="shared" si="97"/>
        <v>0</v>
      </c>
      <c r="H824" s="61">
        <v>5511</v>
      </c>
      <c r="I824" s="61" t="s">
        <v>1143</v>
      </c>
      <c r="J824" s="112">
        <f t="shared" si="90"/>
        <v>826.65</v>
      </c>
      <c r="K824" s="112">
        <f t="shared" si="91"/>
        <v>826.65</v>
      </c>
    </row>
    <row r="825" s="101" customFormat="1" ht="37.2" spans="1:11">
      <c r="A825" s="108">
        <v>822</v>
      </c>
      <c r="B825" s="116" t="s">
        <v>2673</v>
      </c>
      <c r="C825" s="110" t="s">
        <v>2674</v>
      </c>
      <c r="D825" s="76" t="s">
        <v>15</v>
      </c>
      <c r="E825" s="61">
        <v>0.014455</v>
      </c>
      <c r="F825" s="61" t="s">
        <v>54</v>
      </c>
      <c r="G825" s="112">
        <f t="shared" si="97"/>
        <v>14455</v>
      </c>
      <c r="H825" s="61">
        <v>0</v>
      </c>
      <c r="I825" s="61" t="s">
        <v>1143</v>
      </c>
      <c r="J825" s="113">
        <f t="shared" si="90"/>
        <v>0</v>
      </c>
      <c r="K825" s="112">
        <f t="shared" si="91"/>
        <v>14455</v>
      </c>
    </row>
    <row r="826" s="101" customFormat="1" ht="37.2" spans="1:11">
      <c r="A826" s="108">
        <v>823</v>
      </c>
      <c r="B826" s="115" t="s">
        <v>2675</v>
      </c>
      <c r="C826" s="110" t="s">
        <v>2674</v>
      </c>
      <c r="D826" s="76" t="s">
        <v>15</v>
      </c>
      <c r="E826" s="61">
        <v>0</v>
      </c>
      <c r="F826" s="61" t="s">
        <v>54</v>
      </c>
      <c r="G826" s="113">
        <f t="shared" si="97"/>
        <v>0</v>
      </c>
      <c r="H826" s="61">
        <v>5023</v>
      </c>
      <c r="I826" s="61" t="s">
        <v>1143</v>
      </c>
      <c r="J826" s="112">
        <f t="shared" si="90"/>
        <v>753.45</v>
      </c>
      <c r="K826" s="112">
        <f t="shared" si="91"/>
        <v>753.45</v>
      </c>
    </row>
    <row r="827" s="101" customFormat="1" ht="37.2" spans="1:11">
      <c r="A827" s="108">
        <v>824</v>
      </c>
      <c r="B827" s="115" t="s">
        <v>2676</v>
      </c>
      <c r="C827" s="117" t="s">
        <v>2677</v>
      </c>
      <c r="D827" s="76" t="s">
        <v>15</v>
      </c>
      <c r="E827" s="61">
        <v>0</v>
      </c>
      <c r="F827" s="61" t="s">
        <v>54</v>
      </c>
      <c r="G827" s="113">
        <f t="shared" si="97"/>
        <v>0</v>
      </c>
      <c r="H827" s="61">
        <v>3823</v>
      </c>
      <c r="I827" s="61" t="s">
        <v>1143</v>
      </c>
      <c r="J827" s="112">
        <f t="shared" si="90"/>
        <v>573.45</v>
      </c>
      <c r="K827" s="112">
        <f t="shared" si="91"/>
        <v>573.45</v>
      </c>
    </row>
    <row r="828" s="101" customFormat="1" ht="37.2" spans="1:11">
      <c r="A828" s="108">
        <v>825</v>
      </c>
      <c r="B828" s="115" t="s">
        <v>2678</v>
      </c>
      <c r="C828" s="117" t="s">
        <v>2677</v>
      </c>
      <c r="D828" s="76" t="s">
        <v>15</v>
      </c>
      <c r="E828" s="61">
        <v>0.010915</v>
      </c>
      <c r="F828" s="61" t="s">
        <v>54</v>
      </c>
      <c r="G828" s="112">
        <f t="shared" si="97"/>
        <v>10915</v>
      </c>
      <c r="H828" s="61">
        <v>0</v>
      </c>
      <c r="I828" s="61" t="s">
        <v>1143</v>
      </c>
      <c r="J828" s="113">
        <f t="shared" si="90"/>
        <v>0</v>
      </c>
      <c r="K828" s="112">
        <f t="shared" si="91"/>
        <v>10915</v>
      </c>
    </row>
    <row r="829" s="101" customFormat="1" ht="37.2" spans="1:11">
      <c r="A829" s="108">
        <v>826</v>
      </c>
      <c r="B829" s="116" t="s">
        <v>2679</v>
      </c>
      <c r="C829" s="110" t="s">
        <v>2680</v>
      </c>
      <c r="D829" s="76" t="s">
        <v>15</v>
      </c>
      <c r="E829" s="61">
        <v>0.0138</v>
      </c>
      <c r="F829" s="61" t="s">
        <v>54</v>
      </c>
      <c r="G829" s="112">
        <f t="shared" si="97"/>
        <v>13800</v>
      </c>
      <c r="H829" s="61">
        <v>0</v>
      </c>
      <c r="I829" s="61" t="s">
        <v>1143</v>
      </c>
      <c r="J829" s="113">
        <f t="shared" si="90"/>
        <v>0</v>
      </c>
      <c r="K829" s="112">
        <f t="shared" si="91"/>
        <v>13800</v>
      </c>
    </row>
    <row r="830" s="101" customFormat="1" ht="37.2" spans="1:11">
      <c r="A830" s="108">
        <v>827</v>
      </c>
      <c r="B830" s="115" t="s">
        <v>2681</v>
      </c>
      <c r="C830" s="110" t="s">
        <v>2680</v>
      </c>
      <c r="D830" s="76" t="s">
        <v>15</v>
      </c>
      <c r="E830" s="61">
        <v>0</v>
      </c>
      <c r="F830" s="61" t="s">
        <v>54</v>
      </c>
      <c r="G830" s="113">
        <f t="shared" si="97"/>
        <v>0</v>
      </c>
      <c r="H830" s="61">
        <v>3737</v>
      </c>
      <c r="I830" s="61" t="s">
        <v>1143</v>
      </c>
      <c r="J830" s="112">
        <f t="shared" si="90"/>
        <v>560.55</v>
      </c>
      <c r="K830" s="112">
        <f t="shared" si="91"/>
        <v>560.55</v>
      </c>
    </row>
    <row r="831" s="101" customFormat="1" ht="37.2" spans="1:11">
      <c r="A831" s="108">
        <v>828</v>
      </c>
      <c r="B831" s="76" t="s">
        <v>2682</v>
      </c>
      <c r="C831" s="119" t="s">
        <v>2683</v>
      </c>
      <c r="D831" s="76" t="s">
        <v>15</v>
      </c>
      <c r="E831" s="61">
        <v>0.0084</v>
      </c>
      <c r="F831" s="61" t="s">
        <v>54</v>
      </c>
      <c r="G831" s="112">
        <f t="shared" si="97"/>
        <v>8400</v>
      </c>
      <c r="H831" s="61">
        <v>7709</v>
      </c>
      <c r="I831" s="61" t="s">
        <v>1143</v>
      </c>
      <c r="J831" s="112">
        <f t="shared" si="90"/>
        <v>1156.35</v>
      </c>
      <c r="K831" s="112">
        <f t="shared" si="91"/>
        <v>9556.35</v>
      </c>
    </row>
    <row r="832" s="101" customFormat="1" ht="37.2" spans="1:11">
      <c r="A832" s="108">
        <v>829</v>
      </c>
      <c r="B832" s="116" t="s">
        <v>2684</v>
      </c>
      <c r="C832" s="117" t="s">
        <v>2685</v>
      </c>
      <c r="D832" s="76" t="s">
        <v>15</v>
      </c>
      <c r="E832" s="61">
        <v>0.0108</v>
      </c>
      <c r="F832" s="61" t="s">
        <v>54</v>
      </c>
      <c r="G832" s="112">
        <f t="shared" si="97"/>
        <v>10800</v>
      </c>
      <c r="H832" s="61">
        <v>0</v>
      </c>
      <c r="I832" s="61" t="s">
        <v>1143</v>
      </c>
      <c r="J832" s="113">
        <f t="shared" si="90"/>
        <v>0</v>
      </c>
      <c r="K832" s="112">
        <f t="shared" si="91"/>
        <v>10800</v>
      </c>
    </row>
    <row r="833" s="101" customFormat="1" ht="37.2" spans="1:11">
      <c r="A833" s="108">
        <v>830</v>
      </c>
      <c r="B833" s="115" t="s">
        <v>2686</v>
      </c>
      <c r="C833" s="117" t="s">
        <v>2685</v>
      </c>
      <c r="D833" s="76" t="s">
        <v>15</v>
      </c>
      <c r="E833" s="61">
        <v>0</v>
      </c>
      <c r="F833" s="61" t="s">
        <v>54</v>
      </c>
      <c r="G833" s="113">
        <f t="shared" si="97"/>
        <v>0</v>
      </c>
      <c r="H833" s="61">
        <v>5471</v>
      </c>
      <c r="I833" s="61" t="s">
        <v>1143</v>
      </c>
      <c r="J833" s="112">
        <f t="shared" si="90"/>
        <v>820.65</v>
      </c>
      <c r="K833" s="112">
        <f t="shared" si="91"/>
        <v>820.65</v>
      </c>
    </row>
    <row r="834" s="101" customFormat="1" ht="37.2" spans="1:11">
      <c r="A834" s="108">
        <v>831</v>
      </c>
      <c r="B834" s="116" t="s">
        <v>2687</v>
      </c>
      <c r="C834" s="117" t="s">
        <v>2688</v>
      </c>
      <c r="D834" s="76" t="s">
        <v>15</v>
      </c>
      <c r="E834" s="61">
        <v>0.02001</v>
      </c>
      <c r="F834" s="61" t="s">
        <v>54</v>
      </c>
      <c r="G834" s="112">
        <f>IF(E834*1000000&gt;20000,20000,E834*1000000)</f>
        <v>20000</v>
      </c>
      <c r="H834" s="61">
        <v>0</v>
      </c>
      <c r="I834" s="61" t="s">
        <v>1143</v>
      </c>
      <c r="J834" s="113">
        <f t="shared" si="90"/>
        <v>0</v>
      </c>
      <c r="K834" s="112">
        <f t="shared" si="91"/>
        <v>20000</v>
      </c>
    </row>
    <row r="835" s="101" customFormat="1" ht="37.2" spans="1:11">
      <c r="A835" s="108">
        <v>832</v>
      </c>
      <c r="B835" s="115" t="s">
        <v>2689</v>
      </c>
      <c r="C835" s="117" t="s">
        <v>2688</v>
      </c>
      <c r="D835" s="76" t="s">
        <v>15</v>
      </c>
      <c r="E835" s="61">
        <v>0</v>
      </c>
      <c r="F835" s="61" t="s">
        <v>54</v>
      </c>
      <c r="G835" s="113">
        <f t="shared" ref="G835:G838" si="98">E835*1000000</f>
        <v>0</v>
      </c>
      <c r="H835" s="61">
        <v>11515</v>
      </c>
      <c r="I835" s="61" t="s">
        <v>1143</v>
      </c>
      <c r="J835" s="112">
        <f t="shared" si="90"/>
        <v>1727.25</v>
      </c>
      <c r="K835" s="112">
        <f t="shared" si="91"/>
        <v>1727.25</v>
      </c>
    </row>
    <row r="836" s="101" customFormat="1" ht="37.2" spans="1:11">
      <c r="A836" s="108">
        <v>833</v>
      </c>
      <c r="B836" s="115" t="s">
        <v>2690</v>
      </c>
      <c r="C836" s="117" t="s">
        <v>2691</v>
      </c>
      <c r="D836" s="76" t="s">
        <v>15</v>
      </c>
      <c r="E836" s="61">
        <v>0.01044</v>
      </c>
      <c r="F836" s="61" t="s">
        <v>54</v>
      </c>
      <c r="G836" s="125">
        <f t="shared" si="98"/>
        <v>10440</v>
      </c>
      <c r="H836" s="61">
        <v>3753</v>
      </c>
      <c r="I836" s="61" t="s">
        <v>1143</v>
      </c>
      <c r="J836" s="112">
        <f t="shared" ref="J836:J899" si="99">H836*0.15</f>
        <v>562.95</v>
      </c>
      <c r="K836" s="112">
        <f t="shared" ref="K836:K899" si="100">G836+J836</f>
        <v>11002.95</v>
      </c>
    </row>
    <row r="837" s="101" customFormat="1" ht="37.2" spans="1:11">
      <c r="A837" s="108">
        <v>834</v>
      </c>
      <c r="B837" s="114" t="s">
        <v>2692</v>
      </c>
      <c r="C837" s="110" t="s">
        <v>2693</v>
      </c>
      <c r="D837" s="76" t="s">
        <v>15</v>
      </c>
      <c r="E837" s="61">
        <v>0</v>
      </c>
      <c r="F837" s="61" t="s">
        <v>54</v>
      </c>
      <c r="G837" s="126">
        <f t="shared" si="98"/>
        <v>0</v>
      </c>
      <c r="H837" s="61">
        <v>3904</v>
      </c>
      <c r="I837" s="61" t="s">
        <v>1143</v>
      </c>
      <c r="J837" s="112">
        <f t="shared" si="99"/>
        <v>585.6</v>
      </c>
      <c r="K837" s="112">
        <f t="shared" si="100"/>
        <v>585.6</v>
      </c>
    </row>
    <row r="838" s="101" customFormat="1" ht="37.2" spans="1:11">
      <c r="A838" s="108">
        <v>835</v>
      </c>
      <c r="B838" s="109" t="s">
        <v>2694</v>
      </c>
      <c r="C838" s="110" t="s">
        <v>2693</v>
      </c>
      <c r="D838" s="76" t="s">
        <v>15</v>
      </c>
      <c r="E838" s="61">
        <v>0.00522</v>
      </c>
      <c r="F838" s="61" t="s">
        <v>54</v>
      </c>
      <c r="G838" s="112">
        <f t="shared" si="98"/>
        <v>5220</v>
      </c>
      <c r="H838" s="61">
        <v>0</v>
      </c>
      <c r="I838" s="61" t="s">
        <v>1143</v>
      </c>
      <c r="J838" s="113">
        <f t="shared" si="99"/>
        <v>0</v>
      </c>
      <c r="K838" s="112">
        <f t="shared" si="100"/>
        <v>5220</v>
      </c>
    </row>
    <row r="839" s="101" customFormat="1" ht="37.2" spans="1:11">
      <c r="A839" s="108">
        <v>836</v>
      </c>
      <c r="B839" s="115" t="s">
        <v>2695</v>
      </c>
      <c r="C839" s="117" t="s">
        <v>2696</v>
      </c>
      <c r="D839" s="76" t="s">
        <v>15</v>
      </c>
      <c r="E839" s="61">
        <v>0.02016</v>
      </c>
      <c r="F839" s="61" t="s">
        <v>54</v>
      </c>
      <c r="G839" s="112">
        <f>IF(E839*1000000&gt;20000,20000,E839*1000000)</f>
        <v>20000</v>
      </c>
      <c r="H839" s="61">
        <v>5057</v>
      </c>
      <c r="I839" s="61" t="s">
        <v>1143</v>
      </c>
      <c r="J839" s="112">
        <f t="shared" si="99"/>
        <v>758.55</v>
      </c>
      <c r="K839" s="112">
        <f t="shared" si="100"/>
        <v>20758.55</v>
      </c>
    </row>
    <row r="840" s="101" customFormat="1" ht="37.2" spans="1:11">
      <c r="A840" s="108">
        <v>837</v>
      </c>
      <c r="B840" s="115" t="s">
        <v>2697</v>
      </c>
      <c r="C840" s="117" t="s">
        <v>2698</v>
      </c>
      <c r="D840" s="76" t="s">
        <v>15</v>
      </c>
      <c r="E840" s="61">
        <v>0.01815</v>
      </c>
      <c r="F840" s="61" t="s">
        <v>54</v>
      </c>
      <c r="G840" s="112">
        <f t="shared" ref="G840:G855" si="101">E840*1000000</f>
        <v>18150</v>
      </c>
      <c r="H840" s="61">
        <v>11253</v>
      </c>
      <c r="I840" s="61" t="s">
        <v>1143</v>
      </c>
      <c r="J840" s="112">
        <f t="shared" si="99"/>
        <v>1687.95</v>
      </c>
      <c r="K840" s="112">
        <f t="shared" si="100"/>
        <v>19837.95</v>
      </c>
    </row>
    <row r="841" s="101" customFormat="1" ht="37.2" spans="1:11">
      <c r="A841" s="108">
        <v>838</v>
      </c>
      <c r="B841" s="76" t="s">
        <v>2699</v>
      </c>
      <c r="C841" s="118" t="s">
        <v>2700</v>
      </c>
      <c r="D841" s="76" t="s">
        <v>15</v>
      </c>
      <c r="E841" s="61">
        <v>0.01881</v>
      </c>
      <c r="F841" s="61" t="s">
        <v>54</v>
      </c>
      <c r="G841" s="112">
        <f t="shared" si="101"/>
        <v>18810</v>
      </c>
      <c r="H841" s="61">
        <v>8580</v>
      </c>
      <c r="I841" s="61" t="s">
        <v>1143</v>
      </c>
      <c r="J841" s="112">
        <f t="shared" si="99"/>
        <v>1287</v>
      </c>
      <c r="K841" s="112">
        <f t="shared" si="100"/>
        <v>20097</v>
      </c>
    </row>
    <row r="842" s="101" customFormat="1" ht="37.2" spans="1:11">
      <c r="A842" s="108">
        <v>839</v>
      </c>
      <c r="B842" s="76" t="s">
        <v>2701</v>
      </c>
      <c r="C842" s="119" t="s">
        <v>2702</v>
      </c>
      <c r="D842" s="76" t="s">
        <v>15</v>
      </c>
      <c r="E842" s="61">
        <v>0.014575</v>
      </c>
      <c r="F842" s="61" t="s">
        <v>54</v>
      </c>
      <c r="G842" s="112">
        <f t="shared" si="101"/>
        <v>14575</v>
      </c>
      <c r="H842" s="61">
        <v>0</v>
      </c>
      <c r="I842" s="61" t="s">
        <v>1143</v>
      </c>
      <c r="J842" s="113">
        <f t="shared" si="99"/>
        <v>0</v>
      </c>
      <c r="K842" s="112">
        <f t="shared" si="100"/>
        <v>14575</v>
      </c>
    </row>
    <row r="843" s="101" customFormat="1" ht="37.2" spans="1:11">
      <c r="A843" s="108">
        <v>840</v>
      </c>
      <c r="B843" s="76" t="s">
        <v>2703</v>
      </c>
      <c r="C843" s="119" t="s">
        <v>2704</v>
      </c>
      <c r="D843" s="76" t="s">
        <v>15</v>
      </c>
      <c r="E843" s="61">
        <v>0.0105</v>
      </c>
      <c r="F843" s="61" t="s">
        <v>54</v>
      </c>
      <c r="G843" s="112">
        <f t="shared" si="101"/>
        <v>10500</v>
      </c>
      <c r="H843" s="61">
        <v>0</v>
      </c>
      <c r="I843" s="61" t="s">
        <v>1143</v>
      </c>
      <c r="J843" s="113">
        <f t="shared" si="99"/>
        <v>0</v>
      </c>
      <c r="K843" s="112">
        <f t="shared" si="100"/>
        <v>10500</v>
      </c>
    </row>
    <row r="844" s="101" customFormat="1" ht="37.2" spans="1:11">
      <c r="A844" s="108">
        <v>841</v>
      </c>
      <c r="B844" s="76" t="s">
        <v>2705</v>
      </c>
      <c r="C844" s="119" t="s">
        <v>2706</v>
      </c>
      <c r="D844" s="76" t="s">
        <v>15</v>
      </c>
      <c r="E844" s="61">
        <v>0.012</v>
      </c>
      <c r="F844" s="61" t="s">
        <v>54</v>
      </c>
      <c r="G844" s="112">
        <f t="shared" si="101"/>
        <v>12000</v>
      </c>
      <c r="H844" s="61">
        <v>0</v>
      </c>
      <c r="I844" s="61" t="s">
        <v>1143</v>
      </c>
      <c r="J844" s="113">
        <f t="shared" si="99"/>
        <v>0</v>
      </c>
      <c r="K844" s="112">
        <f t="shared" si="100"/>
        <v>12000</v>
      </c>
    </row>
    <row r="845" s="101" customFormat="1" ht="37.2" spans="1:11">
      <c r="A845" s="108">
        <v>842</v>
      </c>
      <c r="B845" s="76" t="s">
        <v>2707</v>
      </c>
      <c r="C845" s="119" t="s">
        <v>2706</v>
      </c>
      <c r="D845" s="76" t="s">
        <v>15</v>
      </c>
      <c r="E845" s="61">
        <v>0</v>
      </c>
      <c r="F845" s="61" t="s">
        <v>54</v>
      </c>
      <c r="G845" s="113">
        <f t="shared" si="101"/>
        <v>0</v>
      </c>
      <c r="H845" s="61">
        <v>1169</v>
      </c>
      <c r="I845" s="61" t="s">
        <v>1143</v>
      </c>
      <c r="J845" s="112">
        <f t="shared" si="99"/>
        <v>175.35</v>
      </c>
      <c r="K845" s="112">
        <f t="shared" si="100"/>
        <v>175.35</v>
      </c>
    </row>
    <row r="846" s="101" customFormat="1" ht="37.2" spans="1:11">
      <c r="A846" s="108">
        <v>843</v>
      </c>
      <c r="B846" s="76" t="s">
        <v>2708</v>
      </c>
      <c r="C846" s="118" t="s">
        <v>2709</v>
      </c>
      <c r="D846" s="76" t="s">
        <v>15</v>
      </c>
      <c r="E846" s="61">
        <v>0.01357</v>
      </c>
      <c r="F846" s="61" t="s">
        <v>54</v>
      </c>
      <c r="G846" s="112">
        <f t="shared" si="101"/>
        <v>13570</v>
      </c>
      <c r="H846" s="61">
        <v>4264</v>
      </c>
      <c r="I846" s="61" t="s">
        <v>1143</v>
      </c>
      <c r="J846" s="112">
        <f t="shared" si="99"/>
        <v>639.6</v>
      </c>
      <c r="K846" s="112">
        <f t="shared" si="100"/>
        <v>14209.6</v>
      </c>
    </row>
    <row r="847" s="101" customFormat="1" ht="37.2" spans="1:11">
      <c r="A847" s="108">
        <v>844</v>
      </c>
      <c r="B847" s="111" t="s">
        <v>2710</v>
      </c>
      <c r="C847" s="118" t="s">
        <v>2711</v>
      </c>
      <c r="D847" s="76" t="s">
        <v>15</v>
      </c>
      <c r="E847" s="61">
        <v>0.01189</v>
      </c>
      <c r="F847" s="61" t="s">
        <v>54</v>
      </c>
      <c r="G847" s="112">
        <f t="shared" si="101"/>
        <v>11890</v>
      </c>
      <c r="H847" s="61">
        <v>3572</v>
      </c>
      <c r="I847" s="61" t="s">
        <v>1143</v>
      </c>
      <c r="J847" s="112">
        <f t="shared" si="99"/>
        <v>535.8</v>
      </c>
      <c r="K847" s="112">
        <f t="shared" si="100"/>
        <v>12425.8</v>
      </c>
    </row>
    <row r="848" s="101" customFormat="1" ht="25.2" spans="1:11">
      <c r="A848" s="108">
        <v>845</v>
      </c>
      <c r="B848" s="76" t="s">
        <v>2712</v>
      </c>
      <c r="C848" s="119" t="s">
        <v>2713</v>
      </c>
      <c r="D848" s="76" t="s">
        <v>15</v>
      </c>
      <c r="E848" s="61">
        <v>0.01044</v>
      </c>
      <c r="F848" s="61" t="s">
        <v>54</v>
      </c>
      <c r="G848" s="112">
        <f t="shared" si="101"/>
        <v>10440</v>
      </c>
      <c r="H848" s="61">
        <v>1503</v>
      </c>
      <c r="I848" s="61" t="s">
        <v>1143</v>
      </c>
      <c r="J848" s="112">
        <f t="shared" si="99"/>
        <v>225.45</v>
      </c>
      <c r="K848" s="112">
        <f t="shared" si="100"/>
        <v>10665.45</v>
      </c>
    </row>
    <row r="849" s="101" customFormat="1" ht="37.2" spans="1:11">
      <c r="A849" s="108">
        <v>846</v>
      </c>
      <c r="B849" s="115" t="s">
        <v>2714</v>
      </c>
      <c r="C849" s="110" t="s">
        <v>2715</v>
      </c>
      <c r="D849" s="76" t="s">
        <v>15</v>
      </c>
      <c r="E849" s="61">
        <v>0.01044</v>
      </c>
      <c r="F849" s="61" t="s">
        <v>54</v>
      </c>
      <c r="G849" s="112">
        <f t="shared" si="101"/>
        <v>10440</v>
      </c>
      <c r="H849" s="61">
        <v>0</v>
      </c>
      <c r="I849" s="61" t="s">
        <v>1143</v>
      </c>
      <c r="J849" s="113">
        <f t="shared" si="99"/>
        <v>0</v>
      </c>
      <c r="K849" s="112">
        <f t="shared" si="100"/>
        <v>10440</v>
      </c>
    </row>
    <row r="850" s="101" customFormat="1" ht="25.2" spans="1:11">
      <c r="A850" s="108">
        <v>847</v>
      </c>
      <c r="B850" s="76" t="s">
        <v>2716</v>
      </c>
      <c r="C850" s="119" t="s">
        <v>2717</v>
      </c>
      <c r="D850" s="76" t="s">
        <v>15</v>
      </c>
      <c r="E850" s="61">
        <v>0</v>
      </c>
      <c r="F850" s="61" t="s">
        <v>54</v>
      </c>
      <c r="G850" s="113">
        <f t="shared" si="101"/>
        <v>0</v>
      </c>
      <c r="H850" s="61">
        <v>5027</v>
      </c>
      <c r="I850" s="61" t="s">
        <v>1143</v>
      </c>
      <c r="J850" s="112">
        <f t="shared" si="99"/>
        <v>754.05</v>
      </c>
      <c r="K850" s="112">
        <f t="shared" si="100"/>
        <v>754.05</v>
      </c>
    </row>
    <row r="851" s="101" customFormat="1" ht="25.2" spans="1:11">
      <c r="A851" s="108">
        <v>848</v>
      </c>
      <c r="B851" s="76" t="s">
        <v>2718</v>
      </c>
      <c r="C851" s="119" t="s">
        <v>2717</v>
      </c>
      <c r="D851" s="76" t="s">
        <v>15</v>
      </c>
      <c r="E851" s="61">
        <v>0.018</v>
      </c>
      <c r="F851" s="61" t="s">
        <v>54</v>
      </c>
      <c r="G851" s="112">
        <f t="shared" si="101"/>
        <v>18000</v>
      </c>
      <c r="H851" s="61">
        <v>0</v>
      </c>
      <c r="I851" s="61" t="s">
        <v>1143</v>
      </c>
      <c r="J851" s="113">
        <f t="shared" si="99"/>
        <v>0</v>
      </c>
      <c r="K851" s="112">
        <f t="shared" si="100"/>
        <v>18000</v>
      </c>
    </row>
    <row r="852" s="101" customFormat="1" ht="37.2" spans="1:11">
      <c r="A852" s="108">
        <v>849</v>
      </c>
      <c r="B852" s="115" t="s">
        <v>2719</v>
      </c>
      <c r="C852" s="117" t="s">
        <v>2720</v>
      </c>
      <c r="D852" s="76" t="s">
        <v>15</v>
      </c>
      <c r="E852" s="61">
        <v>0</v>
      </c>
      <c r="F852" s="61" t="s">
        <v>54</v>
      </c>
      <c r="G852" s="113">
        <f t="shared" si="101"/>
        <v>0</v>
      </c>
      <c r="H852" s="61">
        <v>6897</v>
      </c>
      <c r="I852" s="61" t="s">
        <v>1143</v>
      </c>
      <c r="J852" s="112">
        <f t="shared" si="99"/>
        <v>1034.55</v>
      </c>
      <c r="K852" s="112">
        <f t="shared" si="100"/>
        <v>1034.55</v>
      </c>
    </row>
    <row r="853" s="101" customFormat="1" ht="37.2" spans="1:11">
      <c r="A853" s="108">
        <v>850</v>
      </c>
      <c r="B853" s="116" t="s">
        <v>2721</v>
      </c>
      <c r="C853" s="117" t="s">
        <v>2720</v>
      </c>
      <c r="D853" s="76" t="s">
        <v>15</v>
      </c>
      <c r="E853" s="61">
        <v>0.0105</v>
      </c>
      <c r="F853" s="61" t="s">
        <v>54</v>
      </c>
      <c r="G853" s="112">
        <f t="shared" si="101"/>
        <v>10500</v>
      </c>
      <c r="H853" s="61">
        <v>0</v>
      </c>
      <c r="I853" s="61" t="s">
        <v>1143</v>
      </c>
      <c r="J853" s="113">
        <f t="shared" si="99"/>
        <v>0</v>
      </c>
      <c r="K853" s="112">
        <f t="shared" si="100"/>
        <v>10500</v>
      </c>
    </row>
    <row r="854" s="101" customFormat="1" ht="37.2" spans="1:11">
      <c r="A854" s="108">
        <v>851</v>
      </c>
      <c r="B854" s="114" t="s">
        <v>2722</v>
      </c>
      <c r="C854" s="110" t="s">
        <v>2723</v>
      </c>
      <c r="D854" s="76" t="s">
        <v>15</v>
      </c>
      <c r="E854" s="61">
        <v>0.0098</v>
      </c>
      <c r="F854" s="61" t="s">
        <v>54</v>
      </c>
      <c r="G854" s="112">
        <f t="shared" si="101"/>
        <v>9800</v>
      </c>
      <c r="H854" s="61">
        <v>9476</v>
      </c>
      <c r="I854" s="61" t="s">
        <v>1143</v>
      </c>
      <c r="J854" s="112">
        <f t="shared" si="99"/>
        <v>1421.4</v>
      </c>
      <c r="K854" s="112">
        <f t="shared" si="100"/>
        <v>11221.4</v>
      </c>
    </row>
    <row r="855" s="101" customFormat="1" ht="37.2" spans="1:11">
      <c r="A855" s="108">
        <v>852</v>
      </c>
      <c r="B855" s="76" t="s">
        <v>2724</v>
      </c>
      <c r="C855" s="119" t="s">
        <v>2725</v>
      </c>
      <c r="D855" s="76" t="s">
        <v>15</v>
      </c>
      <c r="E855" s="61">
        <v>0.01512</v>
      </c>
      <c r="F855" s="61" t="s">
        <v>54</v>
      </c>
      <c r="G855" s="112">
        <f t="shared" si="101"/>
        <v>15120</v>
      </c>
      <c r="H855" s="61">
        <v>1732</v>
      </c>
      <c r="I855" s="61" t="s">
        <v>1143</v>
      </c>
      <c r="J855" s="112">
        <f t="shared" si="99"/>
        <v>259.8</v>
      </c>
      <c r="K855" s="112">
        <f t="shared" si="100"/>
        <v>15379.8</v>
      </c>
    </row>
    <row r="856" s="101" customFormat="1" ht="37.2" spans="1:11">
      <c r="A856" s="108">
        <v>853</v>
      </c>
      <c r="B856" s="115" t="s">
        <v>2726</v>
      </c>
      <c r="C856" s="110" t="s">
        <v>2727</v>
      </c>
      <c r="D856" s="76" t="s">
        <v>15</v>
      </c>
      <c r="E856" s="61">
        <v>0.02052</v>
      </c>
      <c r="F856" s="61" t="s">
        <v>54</v>
      </c>
      <c r="G856" s="112">
        <f>IF(E856*1000000&gt;20000,20000,E856*1000000)</f>
        <v>20000</v>
      </c>
      <c r="H856" s="61">
        <v>0</v>
      </c>
      <c r="I856" s="61" t="s">
        <v>1143</v>
      </c>
      <c r="J856" s="113">
        <f t="shared" si="99"/>
        <v>0</v>
      </c>
      <c r="K856" s="112">
        <f t="shared" si="100"/>
        <v>20000</v>
      </c>
    </row>
    <row r="857" s="101" customFormat="1" ht="37.2" spans="1:11">
      <c r="A857" s="108">
        <v>854</v>
      </c>
      <c r="B857" s="116" t="s">
        <v>2728</v>
      </c>
      <c r="C857" s="117" t="s">
        <v>2729</v>
      </c>
      <c r="D857" s="76" t="s">
        <v>15</v>
      </c>
      <c r="E857" s="61">
        <v>0.01232</v>
      </c>
      <c r="F857" s="61" t="s">
        <v>54</v>
      </c>
      <c r="G857" s="112">
        <f t="shared" ref="G857:G859" si="102">E857*1000000</f>
        <v>12320</v>
      </c>
      <c r="H857" s="61">
        <v>0</v>
      </c>
      <c r="I857" s="61" t="s">
        <v>1143</v>
      </c>
      <c r="J857" s="113">
        <f t="shared" si="99"/>
        <v>0</v>
      </c>
      <c r="K857" s="112">
        <f t="shared" si="100"/>
        <v>12320</v>
      </c>
    </row>
    <row r="858" s="101" customFormat="1" ht="37.2" spans="1:11">
      <c r="A858" s="108">
        <v>855</v>
      </c>
      <c r="B858" s="115" t="s">
        <v>2730</v>
      </c>
      <c r="C858" s="117" t="s">
        <v>2729</v>
      </c>
      <c r="D858" s="76" t="s">
        <v>15</v>
      </c>
      <c r="E858" s="61">
        <v>0</v>
      </c>
      <c r="F858" s="61" t="s">
        <v>54</v>
      </c>
      <c r="G858" s="113">
        <f t="shared" si="102"/>
        <v>0</v>
      </c>
      <c r="H858" s="61">
        <v>7821</v>
      </c>
      <c r="I858" s="61" t="s">
        <v>1143</v>
      </c>
      <c r="J858" s="112">
        <f t="shared" si="99"/>
        <v>1173.15</v>
      </c>
      <c r="K858" s="112">
        <f t="shared" si="100"/>
        <v>1173.15</v>
      </c>
    </row>
    <row r="859" s="101" customFormat="1" ht="37.2" spans="1:11">
      <c r="A859" s="108">
        <v>856</v>
      </c>
      <c r="B859" s="115" t="s">
        <v>2731</v>
      </c>
      <c r="C859" s="117" t="s">
        <v>2732</v>
      </c>
      <c r="D859" s="76" t="s">
        <v>15</v>
      </c>
      <c r="E859" s="61">
        <v>0.00896</v>
      </c>
      <c r="F859" s="61" t="s">
        <v>54</v>
      </c>
      <c r="G859" s="112">
        <f t="shared" si="102"/>
        <v>8960</v>
      </c>
      <c r="H859" s="61">
        <v>4370</v>
      </c>
      <c r="I859" s="61" t="s">
        <v>1143</v>
      </c>
      <c r="J859" s="112">
        <f t="shared" si="99"/>
        <v>655.5</v>
      </c>
      <c r="K859" s="112">
        <f t="shared" si="100"/>
        <v>9615.5</v>
      </c>
    </row>
    <row r="860" s="101" customFormat="1" ht="37.2" spans="1:11">
      <c r="A860" s="108">
        <v>857</v>
      </c>
      <c r="B860" s="76" t="s">
        <v>2733</v>
      </c>
      <c r="C860" s="119" t="s">
        <v>2734</v>
      </c>
      <c r="D860" s="76" t="s">
        <v>15</v>
      </c>
      <c r="E860" s="61">
        <v>0.024795</v>
      </c>
      <c r="F860" s="61" t="s">
        <v>54</v>
      </c>
      <c r="G860" s="112">
        <f t="shared" ref="G860:G864" si="103">IF(E860*1000000&gt;20000,20000,E860*1000000)</f>
        <v>20000</v>
      </c>
      <c r="H860" s="61">
        <v>0</v>
      </c>
      <c r="I860" s="61" t="s">
        <v>1143</v>
      </c>
      <c r="J860" s="113">
        <f t="shared" si="99"/>
        <v>0</v>
      </c>
      <c r="K860" s="112">
        <f t="shared" si="100"/>
        <v>20000</v>
      </c>
    </row>
    <row r="861" s="101" customFormat="1" ht="37.2" spans="1:11">
      <c r="A861" s="108">
        <v>858</v>
      </c>
      <c r="B861" s="76" t="s">
        <v>2735</v>
      </c>
      <c r="C861" s="118" t="s">
        <v>2736</v>
      </c>
      <c r="D861" s="76" t="s">
        <v>15</v>
      </c>
      <c r="E861" s="61">
        <v>0.01368</v>
      </c>
      <c r="F861" s="61" t="s">
        <v>54</v>
      </c>
      <c r="G861" s="112">
        <f t="shared" ref="G861:G865" si="104">E861*1000000</f>
        <v>13680</v>
      </c>
      <c r="H861" s="61">
        <v>3711</v>
      </c>
      <c r="I861" s="61" t="s">
        <v>1143</v>
      </c>
      <c r="J861" s="112">
        <f t="shared" si="99"/>
        <v>556.65</v>
      </c>
      <c r="K861" s="112">
        <f t="shared" si="100"/>
        <v>14236.65</v>
      </c>
    </row>
    <row r="862" s="101" customFormat="1" ht="37.2" spans="1:11">
      <c r="A862" s="108">
        <v>859</v>
      </c>
      <c r="B862" s="111" t="s">
        <v>2737</v>
      </c>
      <c r="C862" s="119" t="s">
        <v>2738</v>
      </c>
      <c r="D862" s="76" t="s">
        <v>15</v>
      </c>
      <c r="E862" s="61">
        <v>0.02223</v>
      </c>
      <c r="F862" s="61" t="s">
        <v>54</v>
      </c>
      <c r="G862" s="112">
        <f t="shared" si="103"/>
        <v>20000</v>
      </c>
      <c r="H862" s="61">
        <v>0</v>
      </c>
      <c r="I862" s="61" t="s">
        <v>1143</v>
      </c>
      <c r="J862" s="113">
        <f t="shared" si="99"/>
        <v>0</v>
      </c>
      <c r="K862" s="112">
        <f t="shared" si="100"/>
        <v>20000</v>
      </c>
    </row>
    <row r="863" s="101" customFormat="1" ht="37.2" spans="1:11">
      <c r="A863" s="108">
        <v>860</v>
      </c>
      <c r="B863" s="76" t="s">
        <v>2739</v>
      </c>
      <c r="C863" s="119" t="s">
        <v>2740</v>
      </c>
      <c r="D863" s="76" t="s">
        <v>15</v>
      </c>
      <c r="E863" s="61">
        <v>0.01653</v>
      </c>
      <c r="F863" s="61" t="s">
        <v>54</v>
      </c>
      <c r="G863" s="112">
        <f t="shared" si="104"/>
        <v>16530</v>
      </c>
      <c r="H863" s="61">
        <v>0</v>
      </c>
      <c r="I863" s="61" t="s">
        <v>1143</v>
      </c>
      <c r="J863" s="113">
        <f t="shared" si="99"/>
        <v>0</v>
      </c>
      <c r="K863" s="112">
        <f t="shared" si="100"/>
        <v>16530</v>
      </c>
    </row>
    <row r="864" s="101" customFormat="1" ht="25.2" spans="1:11">
      <c r="A864" s="108">
        <v>861</v>
      </c>
      <c r="B864" s="76" t="s">
        <v>2741</v>
      </c>
      <c r="C864" s="118" t="s">
        <v>2742</v>
      </c>
      <c r="D864" s="76" t="s">
        <v>15</v>
      </c>
      <c r="E864" s="61">
        <v>0.03422</v>
      </c>
      <c r="F864" s="61" t="s">
        <v>54</v>
      </c>
      <c r="G864" s="112">
        <f t="shared" si="103"/>
        <v>20000</v>
      </c>
      <c r="H864" s="61">
        <v>0</v>
      </c>
      <c r="I864" s="61" t="s">
        <v>1143</v>
      </c>
      <c r="J864" s="113">
        <f t="shared" si="99"/>
        <v>0</v>
      </c>
      <c r="K864" s="112">
        <f t="shared" si="100"/>
        <v>20000</v>
      </c>
    </row>
    <row r="865" s="101" customFormat="1" ht="25.2" spans="1:11">
      <c r="A865" s="108">
        <v>862</v>
      </c>
      <c r="B865" s="115" t="s">
        <v>2743</v>
      </c>
      <c r="C865" s="117" t="s">
        <v>2744</v>
      </c>
      <c r="D865" s="76" t="s">
        <v>15</v>
      </c>
      <c r="E865" s="61">
        <v>0.007125</v>
      </c>
      <c r="F865" s="61" t="s">
        <v>54</v>
      </c>
      <c r="G865" s="112">
        <f t="shared" si="104"/>
        <v>7125</v>
      </c>
      <c r="H865" s="61">
        <v>2080</v>
      </c>
      <c r="I865" s="61" t="s">
        <v>1143</v>
      </c>
      <c r="J865" s="112">
        <f t="shared" si="99"/>
        <v>312</v>
      </c>
      <c r="K865" s="112">
        <f t="shared" si="100"/>
        <v>7437</v>
      </c>
    </row>
    <row r="866" s="101" customFormat="1" ht="25.2" spans="1:11">
      <c r="A866" s="108">
        <v>863</v>
      </c>
      <c r="B866" s="115" t="s">
        <v>2745</v>
      </c>
      <c r="C866" s="110" t="s">
        <v>2746</v>
      </c>
      <c r="D866" s="76" t="s">
        <v>15</v>
      </c>
      <c r="E866" s="61">
        <v>0.02059</v>
      </c>
      <c r="F866" s="61" t="s">
        <v>54</v>
      </c>
      <c r="G866" s="112">
        <f>IF(E866*1000000&gt;20000,20000,E866*1000000)</f>
        <v>20000</v>
      </c>
      <c r="H866" s="61">
        <v>16040</v>
      </c>
      <c r="I866" s="61" t="s">
        <v>1143</v>
      </c>
      <c r="J866" s="112">
        <f t="shared" si="99"/>
        <v>2406</v>
      </c>
      <c r="K866" s="112">
        <f t="shared" si="100"/>
        <v>22406</v>
      </c>
    </row>
    <row r="867" s="101" customFormat="1" ht="37.2" spans="1:11">
      <c r="A867" s="108">
        <v>864</v>
      </c>
      <c r="B867" s="76" t="s">
        <v>2747</v>
      </c>
      <c r="C867" s="118" t="s">
        <v>2748</v>
      </c>
      <c r="D867" s="76" t="s">
        <v>15</v>
      </c>
      <c r="E867" s="61">
        <v>0.0144</v>
      </c>
      <c r="F867" s="61" t="s">
        <v>54</v>
      </c>
      <c r="G867" s="112">
        <f t="shared" ref="G867:G877" si="105">E867*1000000</f>
        <v>14400</v>
      </c>
      <c r="H867" s="61">
        <v>1555</v>
      </c>
      <c r="I867" s="61" t="s">
        <v>1143</v>
      </c>
      <c r="J867" s="112">
        <f t="shared" si="99"/>
        <v>233.25</v>
      </c>
      <c r="K867" s="112">
        <f t="shared" si="100"/>
        <v>14633.25</v>
      </c>
    </row>
    <row r="868" s="101" customFormat="1" ht="25.2" spans="1:11">
      <c r="A868" s="108">
        <v>865</v>
      </c>
      <c r="B868" s="76" t="s">
        <v>2749</v>
      </c>
      <c r="C868" s="119" t="s">
        <v>2750</v>
      </c>
      <c r="D868" s="76" t="s">
        <v>15</v>
      </c>
      <c r="E868" s="61">
        <v>0.0252</v>
      </c>
      <c r="F868" s="61" t="s">
        <v>54</v>
      </c>
      <c r="G868" s="112">
        <f>IF(E868*1000000&gt;20000,20000,E868*1000000)</f>
        <v>20000</v>
      </c>
      <c r="H868" s="61">
        <v>1637</v>
      </c>
      <c r="I868" s="61" t="s">
        <v>1143</v>
      </c>
      <c r="J868" s="112">
        <f t="shared" si="99"/>
        <v>245.55</v>
      </c>
      <c r="K868" s="112">
        <f t="shared" si="100"/>
        <v>20245.55</v>
      </c>
    </row>
    <row r="869" s="101" customFormat="1" ht="37.2" spans="1:11">
      <c r="A869" s="108">
        <v>866</v>
      </c>
      <c r="B869" s="76" t="s">
        <v>2751</v>
      </c>
      <c r="C869" s="119" t="s">
        <v>2752</v>
      </c>
      <c r="D869" s="76" t="s">
        <v>15</v>
      </c>
      <c r="E869" s="61">
        <v>0.0111</v>
      </c>
      <c r="F869" s="61" t="s">
        <v>54</v>
      </c>
      <c r="G869" s="112">
        <f t="shared" si="105"/>
        <v>11100</v>
      </c>
      <c r="H869" s="61">
        <v>3305</v>
      </c>
      <c r="I869" s="61" t="s">
        <v>1143</v>
      </c>
      <c r="J869" s="112">
        <f t="shared" si="99"/>
        <v>495.75</v>
      </c>
      <c r="K869" s="112">
        <f t="shared" si="100"/>
        <v>11595.75</v>
      </c>
    </row>
    <row r="870" s="101" customFormat="1" ht="37.2" spans="1:11">
      <c r="A870" s="108">
        <v>867</v>
      </c>
      <c r="B870" s="76" t="s">
        <v>2753</v>
      </c>
      <c r="C870" s="118" t="s">
        <v>2754</v>
      </c>
      <c r="D870" s="76" t="s">
        <v>15</v>
      </c>
      <c r="E870" s="61">
        <v>0.0057</v>
      </c>
      <c r="F870" s="61" t="s">
        <v>54</v>
      </c>
      <c r="G870" s="112">
        <f t="shared" si="105"/>
        <v>5700</v>
      </c>
      <c r="H870" s="61">
        <v>0</v>
      </c>
      <c r="I870" s="61" t="s">
        <v>1143</v>
      </c>
      <c r="J870" s="113">
        <f t="shared" si="99"/>
        <v>0</v>
      </c>
      <c r="K870" s="112">
        <f t="shared" si="100"/>
        <v>5700</v>
      </c>
    </row>
    <row r="871" s="101" customFormat="1" ht="37.2" spans="1:11">
      <c r="A871" s="108">
        <v>868</v>
      </c>
      <c r="B871" s="76" t="s">
        <v>2300</v>
      </c>
      <c r="C871" s="119" t="s">
        <v>2755</v>
      </c>
      <c r="D871" s="76" t="s">
        <v>15</v>
      </c>
      <c r="E871" s="61">
        <v>0.0129</v>
      </c>
      <c r="F871" s="61" t="s">
        <v>54</v>
      </c>
      <c r="G871" s="112">
        <f t="shared" si="105"/>
        <v>12900</v>
      </c>
      <c r="H871" s="61">
        <v>0</v>
      </c>
      <c r="I871" s="61" t="s">
        <v>1143</v>
      </c>
      <c r="J871" s="113">
        <f t="shared" si="99"/>
        <v>0</v>
      </c>
      <c r="K871" s="112">
        <f t="shared" si="100"/>
        <v>12900</v>
      </c>
    </row>
    <row r="872" s="101" customFormat="1" ht="26.4" spans="1:11">
      <c r="A872" s="108">
        <v>869</v>
      </c>
      <c r="B872" s="115" t="s">
        <v>2756</v>
      </c>
      <c r="C872" s="110" t="s">
        <v>2757</v>
      </c>
      <c r="D872" s="76" t="s">
        <v>15</v>
      </c>
      <c r="E872" s="61">
        <v>0.01316</v>
      </c>
      <c r="F872" s="61" t="s">
        <v>54</v>
      </c>
      <c r="G872" s="112">
        <f t="shared" si="105"/>
        <v>13160</v>
      </c>
      <c r="H872" s="61">
        <v>8724</v>
      </c>
      <c r="I872" s="61" t="s">
        <v>1143</v>
      </c>
      <c r="J872" s="112">
        <f t="shared" si="99"/>
        <v>1308.6</v>
      </c>
      <c r="K872" s="112">
        <f t="shared" si="100"/>
        <v>14468.6</v>
      </c>
    </row>
    <row r="873" s="101" customFormat="1" ht="37.2" spans="1:11">
      <c r="A873" s="108">
        <v>870</v>
      </c>
      <c r="B873" s="115" t="s">
        <v>2758</v>
      </c>
      <c r="C873" s="117" t="s">
        <v>2759</v>
      </c>
      <c r="D873" s="76" t="s">
        <v>15</v>
      </c>
      <c r="E873" s="61">
        <v>0.01736</v>
      </c>
      <c r="F873" s="61" t="s">
        <v>54</v>
      </c>
      <c r="G873" s="112">
        <f t="shared" si="105"/>
        <v>17360</v>
      </c>
      <c r="H873" s="61">
        <v>2403</v>
      </c>
      <c r="I873" s="61" t="s">
        <v>1143</v>
      </c>
      <c r="J873" s="112">
        <f t="shared" si="99"/>
        <v>360.45</v>
      </c>
      <c r="K873" s="112">
        <f t="shared" si="100"/>
        <v>17720.45</v>
      </c>
    </row>
    <row r="874" s="101" customFormat="1" ht="37.2" spans="1:11">
      <c r="A874" s="108">
        <v>871</v>
      </c>
      <c r="B874" s="115" t="s">
        <v>2760</v>
      </c>
      <c r="C874" s="117" t="s">
        <v>2761</v>
      </c>
      <c r="D874" s="76" t="s">
        <v>15</v>
      </c>
      <c r="E874" s="61">
        <v>0.01121</v>
      </c>
      <c r="F874" s="61" t="s">
        <v>54</v>
      </c>
      <c r="G874" s="112">
        <f t="shared" si="105"/>
        <v>11210</v>
      </c>
      <c r="H874" s="61">
        <v>7081</v>
      </c>
      <c r="I874" s="61" t="s">
        <v>1143</v>
      </c>
      <c r="J874" s="112">
        <f t="shared" si="99"/>
        <v>1062.15</v>
      </c>
      <c r="K874" s="112">
        <f t="shared" si="100"/>
        <v>12272.15</v>
      </c>
    </row>
    <row r="875" s="101" customFormat="1" ht="37.2" spans="1:11">
      <c r="A875" s="108">
        <v>872</v>
      </c>
      <c r="B875" s="76" t="s">
        <v>2707</v>
      </c>
      <c r="C875" s="119" t="s">
        <v>2762</v>
      </c>
      <c r="D875" s="76" t="s">
        <v>15</v>
      </c>
      <c r="E875" s="61">
        <v>0.018</v>
      </c>
      <c r="F875" s="61" t="s">
        <v>54</v>
      </c>
      <c r="G875" s="112">
        <f t="shared" si="105"/>
        <v>18000</v>
      </c>
      <c r="H875" s="61">
        <v>769</v>
      </c>
      <c r="I875" s="61" t="s">
        <v>1143</v>
      </c>
      <c r="J875" s="112">
        <f t="shared" si="99"/>
        <v>115.35</v>
      </c>
      <c r="K875" s="112">
        <f t="shared" si="100"/>
        <v>18115.35</v>
      </c>
    </row>
    <row r="876" s="101" customFormat="1" ht="25.2" spans="1:11">
      <c r="A876" s="108">
        <v>873</v>
      </c>
      <c r="B876" s="76" t="s">
        <v>2763</v>
      </c>
      <c r="C876" s="119" t="s">
        <v>2764</v>
      </c>
      <c r="D876" s="76" t="s">
        <v>15</v>
      </c>
      <c r="E876" s="61">
        <v>0.0096</v>
      </c>
      <c r="F876" s="61" t="s">
        <v>54</v>
      </c>
      <c r="G876" s="112">
        <f t="shared" si="105"/>
        <v>9600</v>
      </c>
      <c r="H876" s="61">
        <v>0</v>
      </c>
      <c r="I876" s="61" t="s">
        <v>1143</v>
      </c>
      <c r="J876" s="113">
        <f t="shared" si="99"/>
        <v>0</v>
      </c>
      <c r="K876" s="112">
        <f t="shared" si="100"/>
        <v>9600</v>
      </c>
    </row>
    <row r="877" s="101" customFormat="1" ht="37.2" spans="1:11">
      <c r="A877" s="108">
        <v>874</v>
      </c>
      <c r="B877" s="76" t="s">
        <v>2765</v>
      </c>
      <c r="C877" s="119" t="s">
        <v>2766</v>
      </c>
      <c r="D877" s="76" t="s">
        <v>15</v>
      </c>
      <c r="E877" s="61">
        <v>0.012</v>
      </c>
      <c r="F877" s="61" t="s">
        <v>54</v>
      </c>
      <c r="G877" s="112">
        <f t="shared" si="105"/>
        <v>12000</v>
      </c>
      <c r="H877" s="61">
        <v>0</v>
      </c>
      <c r="I877" s="61" t="s">
        <v>1143</v>
      </c>
      <c r="J877" s="113">
        <f t="shared" si="99"/>
        <v>0</v>
      </c>
      <c r="K877" s="112">
        <f t="shared" si="100"/>
        <v>12000</v>
      </c>
    </row>
    <row r="878" s="101" customFormat="1" ht="37.2" spans="1:11">
      <c r="A878" s="108">
        <v>875</v>
      </c>
      <c r="B878" s="115" t="s">
        <v>2767</v>
      </c>
      <c r="C878" s="117" t="s">
        <v>2768</v>
      </c>
      <c r="D878" s="76" t="s">
        <v>15</v>
      </c>
      <c r="E878" s="61">
        <v>0.02465</v>
      </c>
      <c r="F878" s="61" t="s">
        <v>54</v>
      </c>
      <c r="G878" s="112">
        <f>IF(E878*1000000&gt;20000,20000,E878*1000000)</f>
        <v>20000</v>
      </c>
      <c r="H878" s="61">
        <v>9969</v>
      </c>
      <c r="I878" s="61" t="s">
        <v>1143</v>
      </c>
      <c r="J878" s="112">
        <f t="shared" si="99"/>
        <v>1495.35</v>
      </c>
      <c r="K878" s="112">
        <f t="shared" si="100"/>
        <v>21495.35</v>
      </c>
    </row>
    <row r="879" s="101" customFormat="1" ht="25.2" spans="1:11">
      <c r="A879" s="108">
        <v>876</v>
      </c>
      <c r="B879" s="115" t="s">
        <v>2769</v>
      </c>
      <c r="C879" s="110" t="s">
        <v>2770</v>
      </c>
      <c r="D879" s="76" t="s">
        <v>15</v>
      </c>
      <c r="E879" s="61">
        <v>0.01972</v>
      </c>
      <c r="F879" s="61" t="s">
        <v>54</v>
      </c>
      <c r="G879" s="112">
        <f t="shared" ref="G879:G894" si="106">E879*1000000</f>
        <v>19720</v>
      </c>
      <c r="H879" s="61">
        <v>13845</v>
      </c>
      <c r="I879" s="61" t="s">
        <v>1143</v>
      </c>
      <c r="J879" s="112">
        <f t="shared" si="99"/>
        <v>2076.75</v>
      </c>
      <c r="K879" s="112">
        <f t="shared" si="100"/>
        <v>21796.75</v>
      </c>
    </row>
    <row r="880" s="101" customFormat="1" ht="37.2" spans="1:11">
      <c r="A880" s="108">
        <v>877</v>
      </c>
      <c r="B880" s="115" t="s">
        <v>2771</v>
      </c>
      <c r="C880" s="117" t="s">
        <v>2772</v>
      </c>
      <c r="D880" s="76" t="s">
        <v>15</v>
      </c>
      <c r="E880" s="61">
        <v>0.01014</v>
      </c>
      <c r="F880" s="61" t="s">
        <v>54</v>
      </c>
      <c r="G880" s="112">
        <f t="shared" si="106"/>
        <v>10140</v>
      </c>
      <c r="H880" s="61">
        <v>3225</v>
      </c>
      <c r="I880" s="61" t="s">
        <v>1143</v>
      </c>
      <c r="J880" s="112">
        <f t="shared" si="99"/>
        <v>483.75</v>
      </c>
      <c r="K880" s="112">
        <f t="shared" si="100"/>
        <v>10623.75</v>
      </c>
    </row>
    <row r="881" s="101" customFormat="1" ht="25.2" spans="1:11">
      <c r="A881" s="108">
        <v>878</v>
      </c>
      <c r="B881" s="76" t="s">
        <v>2773</v>
      </c>
      <c r="C881" s="119" t="s">
        <v>2774</v>
      </c>
      <c r="D881" s="76" t="s">
        <v>15</v>
      </c>
      <c r="E881" s="61">
        <v>0.015</v>
      </c>
      <c r="F881" s="61" t="s">
        <v>54</v>
      </c>
      <c r="G881" s="112">
        <f t="shared" si="106"/>
        <v>15000</v>
      </c>
      <c r="H881" s="61">
        <v>0</v>
      </c>
      <c r="I881" s="61" t="s">
        <v>1143</v>
      </c>
      <c r="J881" s="113">
        <f t="shared" si="99"/>
        <v>0</v>
      </c>
      <c r="K881" s="112">
        <f t="shared" si="100"/>
        <v>15000</v>
      </c>
    </row>
    <row r="882" s="101" customFormat="1" ht="37.2" spans="1:11">
      <c r="A882" s="108">
        <v>879</v>
      </c>
      <c r="B882" s="115" t="s">
        <v>2775</v>
      </c>
      <c r="C882" s="110" t="s">
        <v>2776</v>
      </c>
      <c r="D882" s="76" t="s">
        <v>15</v>
      </c>
      <c r="E882" s="61">
        <v>0.01015</v>
      </c>
      <c r="F882" s="61" t="s">
        <v>54</v>
      </c>
      <c r="G882" s="112">
        <f t="shared" si="106"/>
        <v>10150</v>
      </c>
      <c r="H882" s="61">
        <v>0</v>
      </c>
      <c r="I882" s="61" t="s">
        <v>1143</v>
      </c>
      <c r="J882" s="113">
        <f t="shared" si="99"/>
        <v>0</v>
      </c>
      <c r="K882" s="112">
        <f t="shared" si="100"/>
        <v>10150</v>
      </c>
    </row>
    <row r="883" s="101" customFormat="1" ht="37.2" spans="1:11">
      <c r="A883" s="108">
        <v>880</v>
      </c>
      <c r="B883" s="76" t="s">
        <v>2777</v>
      </c>
      <c r="C883" s="119" t="s">
        <v>2778</v>
      </c>
      <c r="D883" s="76" t="s">
        <v>15</v>
      </c>
      <c r="E883" s="61">
        <v>0.019455</v>
      </c>
      <c r="F883" s="61" t="s">
        <v>54</v>
      </c>
      <c r="G883" s="112">
        <f t="shared" si="106"/>
        <v>19455</v>
      </c>
      <c r="H883" s="61">
        <v>0</v>
      </c>
      <c r="I883" s="61" t="s">
        <v>1143</v>
      </c>
      <c r="J883" s="113">
        <f t="shared" si="99"/>
        <v>0</v>
      </c>
      <c r="K883" s="112">
        <f t="shared" si="100"/>
        <v>19455</v>
      </c>
    </row>
    <row r="884" s="101" customFormat="1" ht="37.2" spans="1:11">
      <c r="A884" s="108">
        <v>881</v>
      </c>
      <c r="B884" s="115" t="s">
        <v>2771</v>
      </c>
      <c r="C884" s="117" t="s">
        <v>2779</v>
      </c>
      <c r="D884" s="76" t="s">
        <v>15</v>
      </c>
      <c r="E884" s="61">
        <v>0.01456</v>
      </c>
      <c r="F884" s="61" t="s">
        <v>54</v>
      </c>
      <c r="G884" s="112">
        <f t="shared" si="106"/>
        <v>14560</v>
      </c>
      <c r="H884" s="61">
        <v>4452</v>
      </c>
      <c r="I884" s="61" t="s">
        <v>1143</v>
      </c>
      <c r="J884" s="112">
        <f t="shared" si="99"/>
        <v>667.8</v>
      </c>
      <c r="K884" s="112">
        <f t="shared" si="100"/>
        <v>15227.8</v>
      </c>
    </row>
    <row r="885" s="101" customFormat="1" ht="37.2" spans="1:11">
      <c r="A885" s="108">
        <v>882</v>
      </c>
      <c r="B885" s="76" t="s">
        <v>2780</v>
      </c>
      <c r="C885" s="119" t="s">
        <v>2781</v>
      </c>
      <c r="D885" s="76" t="s">
        <v>15</v>
      </c>
      <c r="E885" s="61">
        <v>0.0168</v>
      </c>
      <c r="F885" s="61" t="s">
        <v>54</v>
      </c>
      <c r="G885" s="112">
        <f t="shared" si="106"/>
        <v>16800</v>
      </c>
      <c r="H885" s="61">
        <v>0</v>
      </c>
      <c r="I885" s="61" t="s">
        <v>1143</v>
      </c>
      <c r="J885" s="113">
        <f t="shared" si="99"/>
        <v>0</v>
      </c>
      <c r="K885" s="112">
        <f t="shared" si="100"/>
        <v>16800</v>
      </c>
    </row>
    <row r="886" s="101" customFormat="1" ht="37.2" spans="1:11">
      <c r="A886" s="108">
        <v>883</v>
      </c>
      <c r="B886" s="76" t="s">
        <v>2782</v>
      </c>
      <c r="C886" s="119" t="s">
        <v>2783</v>
      </c>
      <c r="D886" s="76" t="s">
        <v>15</v>
      </c>
      <c r="E886" s="61">
        <v>0.0195</v>
      </c>
      <c r="F886" s="61" t="s">
        <v>54</v>
      </c>
      <c r="G886" s="112">
        <f t="shared" si="106"/>
        <v>19500</v>
      </c>
      <c r="H886" s="61">
        <v>0</v>
      </c>
      <c r="I886" s="61" t="s">
        <v>1143</v>
      </c>
      <c r="J886" s="113">
        <f t="shared" si="99"/>
        <v>0</v>
      </c>
      <c r="K886" s="112">
        <f t="shared" si="100"/>
        <v>19500</v>
      </c>
    </row>
    <row r="887" s="101" customFormat="1" ht="37.2" spans="1:11">
      <c r="A887" s="108">
        <v>884</v>
      </c>
      <c r="B887" s="115" t="s">
        <v>2784</v>
      </c>
      <c r="C887" s="117" t="s">
        <v>2785</v>
      </c>
      <c r="D887" s="76" t="s">
        <v>15</v>
      </c>
      <c r="E887" s="61">
        <v>0.0051</v>
      </c>
      <c r="F887" s="61" t="s">
        <v>54</v>
      </c>
      <c r="G887" s="112">
        <f t="shared" si="106"/>
        <v>5100</v>
      </c>
      <c r="H887" s="61">
        <v>1672</v>
      </c>
      <c r="I887" s="61" t="s">
        <v>1143</v>
      </c>
      <c r="J887" s="112">
        <f t="shared" si="99"/>
        <v>250.8</v>
      </c>
      <c r="K887" s="112">
        <f t="shared" si="100"/>
        <v>5350.8</v>
      </c>
    </row>
    <row r="888" s="101" customFormat="1" ht="37.2" spans="1:11">
      <c r="A888" s="108">
        <v>885</v>
      </c>
      <c r="B888" s="76" t="s">
        <v>2786</v>
      </c>
      <c r="C888" s="119" t="s">
        <v>2787</v>
      </c>
      <c r="D888" s="76" t="s">
        <v>15</v>
      </c>
      <c r="E888" s="61">
        <v>0.01102</v>
      </c>
      <c r="F888" s="61" t="s">
        <v>54</v>
      </c>
      <c r="G888" s="112">
        <f t="shared" si="106"/>
        <v>11020</v>
      </c>
      <c r="H888" s="61">
        <v>2907</v>
      </c>
      <c r="I888" s="61" t="s">
        <v>1143</v>
      </c>
      <c r="J888" s="112">
        <f t="shared" si="99"/>
        <v>436.05</v>
      </c>
      <c r="K888" s="112">
        <f t="shared" si="100"/>
        <v>11456.05</v>
      </c>
    </row>
    <row r="889" s="101" customFormat="1" ht="37.2" spans="1:11">
      <c r="A889" s="108">
        <v>886</v>
      </c>
      <c r="B889" s="76" t="s">
        <v>2788</v>
      </c>
      <c r="C889" s="119" t="s">
        <v>2789</v>
      </c>
      <c r="D889" s="76" t="s">
        <v>15</v>
      </c>
      <c r="E889" s="61">
        <v>0.0108</v>
      </c>
      <c r="F889" s="61" t="s">
        <v>54</v>
      </c>
      <c r="G889" s="112">
        <f t="shared" si="106"/>
        <v>10800</v>
      </c>
      <c r="H889" s="61">
        <v>760</v>
      </c>
      <c r="I889" s="61" t="s">
        <v>1143</v>
      </c>
      <c r="J889" s="112">
        <f t="shared" si="99"/>
        <v>114</v>
      </c>
      <c r="K889" s="112">
        <f t="shared" si="100"/>
        <v>10914</v>
      </c>
    </row>
    <row r="890" s="101" customFormat="1" ht="37.2" spans="1:11">
      <c r="A890" s="108">
        <v>887</v>
      </c>
      <c r="B890" s="76" t="s">
        <v>2790</v>
      </c>
      <c r="C890" s="119" t="s">
        <v>2791</v>
      </c>
      <c r="D890" s="76" t="s">
        <v>15</v>
      </c>
      <c r="E890" s="61">
        <v>0.01305</v>
      </c>
      <c r="F890" s="61" t="s">
        <v>54</v>
      </c>
      <c r="G890" s="112">
        <f t="shared" si="106"/>
        <v>13050</v>
      </c>
      <c r="H890" s="61">
        <v>2191</v>
      </c>
      <c r="I890" s="61" t="s">
        <v>1143</v>
      </c>
      <c r="J890" s="112">
        <f t="shared" si="99"/>
        <v>328.65</v>
      </c>
      <c r="K890" s="112">
        <f t="shared" si="100"/>
        <v>13378.65</v>
      </c>
    </row>
    <row r="891" s="101" customFormat="1" ht="37.2" spans="1:11">
      <c r="A891" s="108">
        <v>888</v>
      </c>
      <c r="B891" s="115" t="s">
        <v>2792</v>
      </c>
      <c r="C891" s="110" t="s">
        <v>2793</v>
      </c>
      <c r="D891" s="76" t="s">
        <v>15</v>
      </c>
      <c r="E891" s="61">
        <v>0.01711</v>
      </c>
      <c r="F891" s="61" t="s">
        <v>54</v>
      </c>
      <c r="G891" s="112">
        <f t="shared" si="106"/>
        <v>17110</v>
      </c>
      <c r="H891" s="61">
        <v>6365</v>
      </c>
      <c r="I891" s="61" t="s">
        <v>1143</v>
      </c>
      <c r="J891" s="112">
        <f t="shared" si="99"/>
        <v>954.75</v>
      </c>
      <c r="K891" s="112">
        <f t="shared" si="100"/>
        <v>18064.75</v>
      </c>
    </row>
    <row r="892" s="101" customFormat="1" ht="25.2" spans="1:11">
      <c r="A892" s="108">
        <v>889</v>
      </c>
      <c r="B892" s="114" t="s">
        <v>2794</v>
      </c>
      <c r="C892" s="110" t="s">
        <v>2795</v>
      </c>
      <c r="D892" s="76" t="s">
        <v>15</v>
      </c>
      <c r="E892" s="61">
        <v>0.00609</v>
      </c>
      <c r="F892" s="61" t="s">
        <v>54</v>
      </c>
      <c r="G892" s="112">
        <f t="shared" si="106"/>
        <v>6090</v>
      </c>
      <c r="H892" s="61">
        <v>5797</v>
      </c>
      <c r="I892" s="61" t="s">
        <v>1143</v>
      </c>
      <c r="J892" s="112">
        <f t="shared" si="99"/>
        <v>869.55</v>
      </c>
      <c r="K892" s="112">
        <f t="shared" si="100"/>
        <v>6959.55</v>
      </c>
    </row>
    <row r="893" s="101" customFormat="1" ht="37.2" spans="1:11">
      <c r="A893" s="108">
        <v>890</v>
      </c>
      <c r="B893" s="76" t="s">
        <v>2796</v>
      </c>
      <c r="C893" s="119" t="s">
        <v>2797</v>
      </c>
      <c r="D893" s="76" t="s">
        <v>15</v>
      </c>
      <c r="E893" s="61">
        <v>0.01484</v>
      </c>
      <c r="F893" s="61" t="s">
        <v>54</v>
      </c>
      <c r="G893" s="112">
        <f t="shared" si="106"/>
        <v>14840</v>
      </c>
      <c r="H893" s="61">
        <v>3335</v>
      </c>
      <c r="I893" s="61" t="s">
        <v>1143</v>
      </c>
      <c r="J893" s="112">
        <f t="shared" si="99"/>
        <v>500.25</v>
      </c>
      <c r="K893" s="112">
        <f t="shared" si="100"/>
        <v>15340.25</v>
      </c>
    </row>
    <row r="894" s="101" customFormat="1" ht="37.2" spans="1:11">
      <c r="A894" s="108">
        <v>891</v>
      </c>
      <c r="B894" s="115" t="s">
        <v>2798</v>
      </c>
      <c r="C894" s="110" t="s">
        <v>2799</v>
      </c>
      <c r="D894" s="76" t="s">
        <v>15</v>
      </c>
      <c r="E894" s="61">
        <v>0.01008</v>
      </c>
      <c r="F894" s="61" t="s">
        <v>54</v>
      </c>
      <c r="G894" s="112">
        <f t="shared" si="106"/>
        <v>10080</v>
      </c>
      <c r="H894" s="61">
        <v>4272</v>
      </c>
      <c r="I894" s="61" t="s">
        <v>1143</v>
      </c>
      <c r="J894" s="112">
        <f t="shared" si="99"/>
        <v>640.8</v>
      </c>
      <c r="K894" s="112">
        <f t="shared" si="100"/>
        <v>10720.8</v>
      </c>
    </row>
    <row r="895" s="102" customFormat="1" ht="72" spans="1:11">
      <c r="A895" s="108">
        <v>892</v>
      </c>
      <c r="B895" s="76" t="s">
        <v>2800</v>
      </c>
      <c r="C895" s="119" t="s">
        <v>2801</v>
      </c>
      <c r="D895" s="76" t="s">
        <v>783</v>
      </c>
      <c r="E895" s="61">
        <v>9.84687</v>
      </c>
      <c r="F895" s="61" t="s">
        <v>784</v>
      </c>
      <c r="G895" s="112">
        <f>IF(E895*20000&gt;400000,400000,E895*20000)</f>
        <v>196937.4</v>
      </c>
      <c r="H895" s="61">
        <v>0</v>
      </c>
      <c r="I895" s="61" t="s">
        <v>1143</v>
      </c>
      <c r="J895" s="113">
        <f t="shared" si="99"/>
        <v>0</v>
      </c>
      <c r="K895" s="112">
        <f t="shared" si="100"/>
        <v>196937.4</v>
      </c>
    </row>
    <row r="896" s="101" customFormat="1" ht="37.2" spans="1:11">
      <c r="A896" s="108">
        <v>893</v>
      </c>
      <c r="B896" s="76" t="s">
        <v>2802</v>
      </c>
      <c r="C896" s="119" t="s">
        <v>2803</v>
      </c>
      <c r="D896" s="76" t="s">
        <v>15</v>
      </c>
      <c r="E896" s="61">
        <v>0.0201</v>
      </c>
      <c r="F896" s="61" t="s">
        <v>54</v>
      </c>
      <c r="G896" s="112">
        <f>IF(E896*1000000&gt;20000,20000,E896*1000000)</f>
        <v>20000</v>
      </c>
      <c r="H896" s="61">
        <v>0</v>
      </c>
      <c r="I896" s="61" t="s">
        <v>1143</v>
      </c>
      <c r="J896" s="113">
        <f t="shared" si="99"/>
        <v>0</v>
      </c>
      <c r="K896" s="112">
        <f t="shared" si="100"/>
        <v>20000</v>
      </c>
    </row>
    <row r="897" s="101" customFormat="1" ht="37.2" spans="1:11">
      <c r="A897" s="108">
        <v>894</v>
      </c>
      <c r="B897" s="115" t="s">
        <v>2804</v>
      </c>
      <c r="C897" s="117" t="s">
        <v>2805</v>
      </c>
      <c r="D897" s="76" t="s">
        <v>15</v>
      </c>
      <c r="E897" s="61">
        <v>0.01161</v>
      </c>
      <c r="F897" s="61" t="s">
        <v>54</v>
      </c>
      <c r="G897" s="112">
        <f t="shared" ref="G897:G907" si="107">E897*1000000</f>
        <v>11610</v>
      </c>
      <c r="H897" s="61">
        <v>0</v>
      </c>
      <c r="I897" s="61" t="s">
        <v>1143</v>
      </c>
      <c r="J897" s="113">
        <f t="shared" si="99"/>
        <v>0</v>
      </c>
      <c r="K897" s="112">
        <f t="shared" si="100"/>
        <v>11610</v>
      </c>
    </row>
    <row r="898" s="101" customFormat="1" ht="37.2" spans="1:11">
      <c r="A898" s="108">
        <v>895</v>
      </c>
      <c r="B898" s="115" t="s">
        <v>2806</v>
      </c>
      <c r="C898" s="110" t="s">
        <v>2807</v>
      </c>
      <c r="D898" s="76" t="s">
        <v>15</v>
      </c>
      <c r="E898" s="61">
        <v>0.01092</v>
      </c>
      <c r="F898" s="61" t="s">
        <v>54</v>
      </c>
      <c r="G898" s="112">
        <f t="shared" si="107"/>
        <v>10920</v>
      </c>
      <c r="H898" s="61">
        <v>8682</v>
      </c>
      <c r="I898" s="61" t="s">
        <v>1143</v>
      </c>
      <c r="J898" s="112">
        <f t="shared" si="99"/>
        <v>1302.3</v>
      </c>
      <c r="K898" s="112">
        <f t="shared" si="100"/>
        <v>12222.3</v>
      </c>
    </row>
    <row r="899" s="101" customFormat="1" ht="25.2" spans="1:11">
      <c r="A899" s="108">
        <v>896</v>
      </c>
      <c r="B899" s="115" t="s">
        <v>2808</v>
      </c>
      <c r="C899" s="110" t="s">
        <v>2809</v>
      </c>
      <c r="D899" s="76" t="s">
        <v>15</v>
      </c>
      <c r="E899" s="61">
        <v>0.00725</v>
      </c>
      <c r="F899" s="61" t="s">
        <v>54</v>
      </c>
      <c r="G899" s="112">
        <f t="shared" si="107"/>
        <v>7250</v>
      </c>
      <c r="H899" s="61">
        <v>282</v>
      </c>
      <c r="I899" s="61" t="s">
        <v>1143</v>
      </c>
      <c r="J899" s="112">
        <f t="shared" si="99"/>
        <v>42.3</v>
      </c>
      <c r="K899" s="112">
        <f t="shared" si="100"/>
        <v>7292.3</v>
      </c>
    </row>
    <row r="900" s="101" customFormat="1" ht="37.2" spans="1:11">
      <c r="A900" s="108">
        <v>897</v>
      </c>
      <c r="B900" s="115" t="s">
        <v>2810</v>
      </c>
      <c r="C900" s="117" t="s">
        <v>2811</v>
      </c>
      <c r="D900" s="76" t="s">
        <v>15</v>
      </c>
      <c r="E900" s="61">
        <v>0.00308</v>
      </c>
      <c r="F900" s="61" t="s">
        <v>54</v>
      </c>
      <c r="G900" s="112">
        <f t="shared" si="107"/>
        <v>3080</v>
      </c>
      <c r="H900" s="61">
        <v>1608</v>
      </c>
      <c r="I900" s="61" t="s">
        <v>1143</v>
      </c>
      <c r="J900" s="112">
        <f t="shared" ref="J900:J963" si="108">H900*0.15</f>
        <v>241.2</v>
      </c>
      <c r="K900" s="112">
        <f t="shared" ref="K900:K963" si="109">G900+J900</f>
        <v>3321.2</v>
      </c>
    </row>
    <row r="901" s="101" customFormat="1" ht="37.2" spans="1:11">
      <c r="A901" s="108">
        <v>898</v>
      </c>
      <c r="B901" s="76" t="s">
        <v>2812</v>
      </c>
      <c r="C901" s="119" t="s">
        <v>2813</v>
      </c>
      <c r="D901" s="76" t="s">
        <v>15</v>
      </c>
      <c r="E901" s="61">
        <v>0.01044</v>
      </c>
      <c r="F901" s="61" t="s">
        <v>54</v>
      </c>
      <c r="G901" s="112">
        <f t="shared" si="107"/>
        <v>10440</v>
      </c>
      <c r="H901" s="61">
        <v>0</v>
      </c>
      <c r="I901" s="61" t="s">
        <v>1143</v>
      </c>
      <c r="J901" s="113">
        <f t="shared" si="108"/>
        <v>0</v>
      </c>
      <c r="K901" s="112">
        <f t="shared" si="109"/>
        <v>10440</v>
      </c>
    </row>
    <row r="902" s="101" customFormat="1" ht="37.2" spans="1:11">
      <c r="A902" s="108">
        <v>899</v>
      </c>
      <c r="B902" s="76" t="s">
        <v>2814</v>
      </c>
      <c r="C902" s="119" t="s">
        <v>2813</v>
      </c>
      <c r="D902" s="76" t="s">
        <v>15</v>
      </c>
      <c r="E902" s="61">
        <v>0</v>
      </c>
      <c r="F902" s="61" t="s">
        <v>54</v>
      </c>
      <c r="G902" s="113">
        <f t="shared" si="107"/>
        <v>0</v>
      </c>
      <c r="H902" s="61">
        <v>1303</v>
      </c>
      <c r="I902" s="61" t="s">
        <v>1143</v>
      </c>
      <c r="J902" s="112">
        <f t="shared" si="108"/>
        <v>195.45</v>
      </c>
      <c r="K902" s="112">
        <f t="shared" si="109"/>
        <v>195.45</v>
      </c>
    </row>
    <row r="903" s="101" customFormat="1" ht="37.2" spans="1:11">
      <c r="A903" s="108">
        <v>900</v>
      </c>
      <c r="B903" s="116" t="s">
        <v>2815</v>
      </c>
      <c r="C903" s="110" t="s">
        <v>2816</v>
      </c>
      <c r="D903" s="76" t="s">
        <v>15</v>
      </c>
      <c r="E903" s="61">
        <v>0.0114</v>
      </c>
      <c r="F903" s="61" t="s">
        <v>54</v>
      </c>
      <c r="G903" s="112">
        <f t="shared" si="107"/>
        <v>11400</v>
      </c>
      <c r="H903" s="61">
        <v>0</v>
      </c>
      <c r="I903" s="61" t="s">
        <v>1143</v>
      </c>
      <c r="J903" s="113">
        <f t="shared" si="108"/>
        <v>0</v>
      </c>
      <c r="K903" s="112">
        <f t="shared" si="109"/>
        <v>11400</v>
      </c>
    </row>
    <row r="904" s="101" customFormat="1" ht="37.2" spans="1:11">
      <c r="A904" s="108">
        <v>901</v>
      </c>
      <c r="B904" s="115" t="s">
        <v>2817</v>
      </c>
      <c r="C904" s="110" t="s">
        <v>2816</v>
      </c>
      <c r="D904" s="76" t="s">
        <v>15</v>
      </c>
      <c r="E904" s="61">
        <v>0</v>
      </c>
      <c r="F904" s="61" t="s">
        <v>54</v>
      </c>
      <c r="G904" s="113">
        <f t="shared" si="107"/>
        <v>0</v>
      </c>
      <c r="H904" s="61">
        <v>4200</v>
      </c>
      <c r="I904" s="61" t="s">
        <v>1143</v>
      </c>
      <c r="J904" s="112">
        <f t="shared" si="108"/>
        <v>630</v>
      </c>
      <c r="K904" s="112">
        <f t="shared" si="109"/>
        <v>630</v>
      </c>
    </row>
    <row r="905" s="101" customFormat="1" ht="37.2" spans="1:11">
      <c r="A905" s="108">
        <v>902</v>
      </c>
      <c r="B905" s="76" t="s">
        <v>2818</v>
      </c>
      <c r="C905" s="119" t="s">
        <v>2819</v>
      </c>
      <c r="D905" s="76" t="s">
        <v>15</v>
      </c>
      <c r="E905" s="61">
        <v>0.017955</v>
      </c>
      <c r="F905" s="61" t="s">
        <v>54</v>
      </c>
      <c r="G905" s="112">
        <f t="shared" si="107"/>
        <v>17955</v>
      </c>
      <c r="H905" s="61">
        <v>0</v>
      </c>
      <c r="I905" s="61" t="s">
        <v>1143</v>
      </c>
      <c r="J905" s="113">
        <f t="shared" si="108"/>
        <v>0</v>
      </c>
      <c r="K905" s="112">
        <f t="shared" si="109"/>
        <v>17955</v>
      </c>
    </row>
    <row r="906" s="101" customFormat="1" ht="37.2" spans="1:11">
      <c r="A906" s="108">
        <v>903</v>
      </c>
      <c r="B906" s="116" t="s">
        <v>2820</v>
      </c>
      <c r="C906" s="117" t="s">
        <v>2821</v>
      </c>
      <c r="D906" s="76" t="s">
        <v>15</v>
      </c>
      <c r="E906" s="61">
        <v>0.01484</v>
      </c>
      <c r="F906" s="61" t="s">
        <v>54</v>
      </c>
      <c r="G906" s="112">
        <f t="shared" si="107"/>
        <v>14840</v>
      </c>
      <c r="H906" s="61">
        <v>0</v>
      </c>
      <c r="I906" s="61" t="s">
        <v>1143</v>
      </c>
      <c r="J906" s="113">
        <f t="shared" si="108"/>
        <v>0</v>
      </c>
      <c r="K906" s="112">
        <f t="shared" si="109"/>
        <v>14840</v>
      </c>
    </row>
    <row r="907" s="101" customFormat="1" ht="37.2" spans="1:11">
      <c r="A907" s="108">
        <v>904</v>
      </c>
      <c r="B907" s="115" t="s">
        <v>2822</v>
      </c>
      <c r="C907" s="117" t="s">
        <v>2821</v>
      </c>
      <c r="D907" s="76" t="s">
        <v>15</v>
      </c>
      <c r="E907" s="61">
        <v>0</v>
      </c>
      <c r="F907" s="61" t="s">
        <v>54</v>
      </c>
      <c r="G907" s="113">
        <f t="shared" si="107"/>
        <v>0</v>
      </c>
      <c r="H907" s="61">
        <v>9190</v>
      </c>
      <c r="I907" s="61" t="s">
        <v>1143</v>
      </c>
      <c r="J907" s="112">
        <f t="shared" si="108"/>
        <v>1378.5</v>
      </c>
      <c r="K907" s="112">
        <f t="shared" si="109"/>
        <v>1378.5</v>
      </c>
    </row>
    <row r="908" s="101" customFormat="1" ht="37.2" spans="1:11">
      <c r="A908" s="108">
        <v>905</v>
      </c>
      <c r="B908" s="76" t="s">
        <v>2823</v>
      </c>
      <c r="C908" s="118" t="s">
        <v>2824</v>
      </c>
      <c r="D908" s="76" t="s">
        <v>15</v>
      </c>
      <c r="E908" s="61">
        <v>0.029355</v>
      </c>
      <c r="F908" s="61" t="s">
        <v>54</v>
      </c>
      <c r="G908" s="112">
        <f>IF(E908*1000000&gt;20000,20000,E908*1000000)</f>
        <v>20000</v>
      </c>
      <c r="H908" s="61">
        <v>0</v>
      </c>
      <c r="I908" s="61" t="s">
        <v>1143</v>
      </c>
      <c r="J908" s="113">
        <f t="shared" si="108"/>
        <v>0</v>
      </c>
      <c r="K908" s="112">
        <f t="shared" si="109"/>
        <v>20000</v>
      </c>
    </row>
    <row r="909" s="101" customFormat="1" ht="37.2" spans="1:11">
      <c r="A909" s="108">
        <v>906</v>
      </c>
      <c r="B909" s="76" t="s">
        <v>2823</v>
      </c>
      <c r="C909" s="118" t="s">
        <v>2825</v>
      </c>
      <c r="D909" s="76" t="s">
        <v>15</v>
      </c>
      <c r="E909" s="61">
        <v>0.02565</v>
      </c>
      <c r="F909" s="61" t="s">
        <v>54</v>
      </c>
      <c r="G909" s="112">
        <f>IF(E909*1000000&gt;20000,20000,E909*1000000)</f>
        <v>20000</v>
      </c>
      <c r="H909" s="61">
        <v>0</v>
      </c>
      <c r="I909" s="61" t="s">
        <v>1143</v>
      </c>
      <c r="J909" s="113">
        <f t="shared" si="108"/>
        <v>0</v>
      </c>
      <c r="K909" s="112">
        <f t="shared" si="109"/>
        <v>20000</v>
      </c>
    </row>
    <row r="910" s="101" customFormat="1" ht="25.2" spans="1:11">
      <c r="A910" s="108">
        <v>907</v>
      </c>
      <c r="B910" s="76" t="s">
        <v>2826</v>
      </c>
      <c r="C910" s="119" t="s">
        <v>2827</v>
      </c>
      <c r="D910" s="76" t="s">
        <v>15</v>
      </c>
      <c r="E910" s="61">
        <v>0.0168</v>
      </c>
      <c r="F910" s="61" t="s">
        <v>54</v>
      </c>
      <c r="G910" s="112">
        <f t="shared" ref="G910:G941" si="110">E910*1000000</f>
        <v>16800</v>
      </c>
      <c r="H910" s="61">
        <v>0</v>
      </c>
      <c r="I910" s="61" t="s">
        <v>1143</v>
      </c>
      <c r="J910" s="113">
        <f t="shared" si="108"/>
        <v>0</v>
      </c>
      <c r="K910" s="112">
        <f t="shared" si="109"/>
        <v>16800</v>
      </c>
    </row>
    <row r="911" s="101" customFormat="1" ht="25.2" spans="1:11">
      <c r="A911" s="108">
        <v>908</v>
      </c>
      <c r="B911" s="76" t="s">
        <v>2828</v>
      </c>
      <c r="C911" s="119" t="s">
        <v>2827</v>
      </c>
      <c r="D911" s="76" t="s">
        <v>15</v>
      </c>
      <c r="E911" s="61">
        <v>0</v>
      </c>
      <c r="F911" s="61" t="s">
        <v>54</v>
      </c>
      <c r="G911" s="113">
        <f t="shared" si="110"/>
        <v>0</v>
      </c>
      <c r="H911" s="61">
        <v>10026</v>
      </c>
      <c r="I911" s="61" t="s">
        <v>1143</v>
      </c>
      <c r="J911" s="112">
        <f t="shared" si="108"/>
        <v>1503.9</v>
      </c>
      <c r="K911" s="112">
        <f t="shared" si="109"/>
        <v>1503.9</v>
      </c>
    </row>
    <row r="912" s="101" customFormat="1" ht="37.2" spans="1:11">
      <c r="A912" s="108">
        <v>909</v>
      </c>
      <c r="B912" s="76" t="s">
        <v>2829</v>
      </c>
      <c r="C912" s="119" t="s">
        <v>2830</v>
      </c>
      <c r="D912" s="76" t="s">
        <v>15</v>
      </c>
      <c r="E912" s="61">
        <v>0.009405</v>
      </c>
      <c r="F912" s="61" t="s">
        <v>54</v>
      </c>
      <c r="G912" s="112">
        <f t="shared" si="110"/>
        <v>9405</v>
      </c>
      <c r="H912" s="61">
        <v>0</v>
      </c>
      <c r="I912" s="61" t="s">
        <v>1143</v>
      </c>
      <c r="J912" s="113">
        <f t="shared" si="108"/>
        <v>0</v>
      </c>
      <c r="K912" s="112">
        <f t="shared" si="109"/>
        <v>9405</v>
      </c>
    </row>
    <row r="913" s="101" customFormat="1" ht="37.2" spans="1:11">
      <c r="A913" s="108">
        <v>910</v>
      </c>
      <c r="B913" s="115" t="s">
        <v>2831</v>
      </c>
      <c r="C913" s="117" t="s">
        <v>2832</v>
      </c>
      <c r="D913" s="76" t="s">
        <v>15</v>
      </c>
      <c r="E913" s="61">
        <v>0.010184</v>
      </c>
      <c r="F913" s="61" t="s">
        <v>54</v>
      </c>
      <c r="G913" s="112">
        <f t="shared" si="110"/>
        <v>10184</v>
      </c>
      <c r="H913" s="61">
        <v>0</v>
      </c>
      <c r="I913" s="61" t="s">
        <v>1143</v>
      </c>
      <c r="J913" s="113">
        <f t="shared" si="108"/>
        <v>0</v>
      </c>
      <c r="K913" s="112">
        <f t="shared" si="109"/>
        <v>10184</v>
      </c>
    </row>
    <row r="914" s="101" customFormat="1" ht="37.2" spans="1:11">
      <c r="A914" s="108">
        <v>911</v>
      </c>
      <c r="B914" s="76" t="s">
        <v>2833</v>
      </c>
      <c r="C914" s="119" t="s">
        <v>2834</v>
      </c>
      <c r="D914" s="76" t="s">
        <v>15</v>
      </c>
      <c r="E914" s="61">
        <v>0.0159</v>
      </c>
      <c r="F914" s="61" t="s">
        <v>54</v>
      </c>
      <c r="G914" s="112">
        <f t="shared" si="110"/>
        <v>15900</v>
      </c>
      <c r="H914" s="61">
        <v>0</v>
      </c>
      <c r="I914" s="61" t="s">
        <v>1143</v>
      </c>
      <c r="J914" s="113">
        <f t="shared" si="108"/>
        <v>0</v>
      </c>
      <c r="K914" s="112">
        <f t="shared" si="109"/>
        <v>15900</v>
      </c>
    </row>
    <row r="915" s="104" customFormat="1" ht="38.4" spans="1:11">
      <c r="A915" s="108">
        <v>912</v>
      </c>
      <c r="B915" s="116" t="s">
        <v>2835</v>
      </c>
      <c r="C915" s="117" t="s">
        <v>2836</v>
      </c>
      <c r="D915" s="76" t="s">
        <v>15</v>
      </c>
      <c r="E915" s="61">
        <v>0.0129</v>
      </c>
      <c r="F915" s="61" t="s">
        <v>54</v>
      </c>
      <c r="G915" s="112">
        <f t="shared" si="110"/>
        <v>12900</v>
      </c>
      <c r="H915" s="61">
        <v>0</v>
      </c>
      <c r="I915" s="61" t="s">
        <v>1143</v>
      </c>
      <c r="J915" s="113">
        <f t="shared" si="108"/>
        <v>0</v>
      </c>
      <c r="K915" s="125">
        <f t="shared" si="109"/>
        <v>12900</v>
      </c>
    </row>
    <row r="916" s="101" customFormat="1" ht="38.4" spans="1:11">
      <c r="A916" s="108">
        <v>913</v>
      </c>
      <c r="B916" s="115" t="s">
        <v>2837</v>
      </c>
      <c r="C916" s="117" t="s">
        <v>2836</v>
      </c>
      <c r="D916" s="76" t="s">
        <v>15</v>
      </c>
      <c r="E916" s="61">
        <v>0</v>
      </c>
      <c r="F916" s="61" t="s">
        <v>54</v>
      </c>
      <c r="G916" s="113">
        <f t="shared" si="110"/>
        <v>0</v>
      </c>
      <c r="H916" s="61">
        <v>5380</v>
      </c>
      <c r="I916" s="61" t="s">
        <v>1143</v>
      </c>
      <c r="J916" s="112">
        <f t="shared" si="108"/>
        <v>807</v>
      </c>
      <c r="K916" s="112">
        <f t="shared" si="109"/>
        <v>807</v>
      </c>
    </row>
    <row r="917" s="101" customFormat="1" ht="38.4" spans="1:11">
      <c r="A917" s="108">
        <v>914</v>
      </c>
      <c r="B917" s="115" t="s">
        <v>2838</v>
      </c>
      <c r="C917" s="110" t="s">
        <v>2839</v>
      </c>
      <c r="D917" s="76" t="s">
        <v>15</v>
      </c>
      <c r="E917" s="61">
        <v>0</v>
      </c>
      <c r="F917" s="61" t="s">
        <v>54</v>
      </c>
      <c r="G917" s="113">
        <f t="shared" si="110"/>
        <v>0</v>
      </c>
      <c r="H917" s="61">
        <v>10633</v>
      </c>
      <c r="I917" s="61" t="s">
        <v>1143</v>
      </c>
      <c r="J917" s="112">
        <f t="shared" si="108"/>
        <v>1594.95</v>
      </c>
      <c r="K917" s="112">
        <f t="shared" si="109"/>
        <v>1594.95</v>
      </c>
    </row>
    <row r="918" s="101" customFormat="1" ht="38.4" spans="1:11">
      <c r="A918" s="108">
        <v>915</v>
      </c>
      <c r="B918" s="116" t="s">
        <v>2840</v>
      </c>
      <c r="C918" s="110" t="s">
        <v>2839</v>
      </c>
      <c r="D918" s="76" t="s">
        <v>15</v>
      </c>
      <c r="E918" s="61">
        <v>0.0126</v>
      </c>
      <c r="F918" s="61" t="s">
        <v>54</v>
      </c>
      <c r="G918" s="112">
        <f t="shared" si="110"/>
        <v>12600</v>
      </c>
      <c r="H918" s="61">
        <v>0</v>
      </c>
      <c r="I918" s="61" t="s">
        <v>1143</v>
      </c>
      <c r="J918" s="113">
        <f t="shared" si="108"/>
        <v>0</v>
      </c>
      <c r="K918" s="112">
        <f t="shared" si="109"/>
        <v>12600</v>
      </c>
    </row>
    <row r="919" s="101" customFormat="1" ht="25.2" spans="1:11">
      <c r="A919" s="108">
        <v>916</v>
      </c>
      <c r="B919" s="76" t="s">
        <v>2841</v>
      </c>
      <c r="C919" s="119" t="s">
        <v>2842</v>
      </c>
      <c r="D919" s="76" t="s">
        <v>15</v>
      </c>
      <c r="E919" s="61">
        <v>0.012375</v>
      </c>
      <c r="F919" s="61" t="s">
        <v>54</v>
      </c>
      <c r="G919" s="112">
        <f t="shared" si="110"/>
        <v>12375</v>
      </c>
      <c r="H919" s="61">
        <v>0</v>
      </c>
      <c r="I919" s="61" t="s">
        <v>1143</v>
      </c>
      <c r="J919" s="113">
        <f t="shared" si="108"/>
        <v>0</v>
      </c>
      <c r="K919" s="112">
        <f t="shared" si="109"/>
        <v>12375</v>
      </c>
    </row>
    <row r="920" s="101" customFormat="1" ht="25.2" spans="1:11">
      <c r="A920" s="108">
        <v>917</v>
      </c>
      <c r="B920" s="76" t="s">
        <v>2843</v>
      </c>
      <c r="C920" s="118" t="s">
        <v>2844</v>
      </c>
      <c r="D920" s="76" t="s">
        <v>15</v>
      </c>
      <c r="E920" s="61">
        <v>0.01624</v>
      </c>
      <c r="F920" s="61" t="s">
        <v>54</v>
      </c>
      <c r="G920" s="112">
        <f t="shared" si="110"/>
        <v>16240</v>
      </c>
      <c r="H920" s="61">
        <v>0</v>
      </c>
      <c r="I920" s="61" t="s">
        <v>1143</v>
      </c>
      <c r="J920" s="113">
        <f t="shared" si="108"/>
        <v>0</v>
      </c>
      <c r="K920" s="112">
        <f t="shared" si="109"/>
        <v>16240</v>
      </c>
    </row>
    <row r="921" s="101" customFormat="1" ht="25.2" spans="1:11">
      <c r="A921" s="108">
        <v>918</v>
      </c>
      <c r="B921" s="76" t="s">
        <v>2845</v>
      </c>
      <c r="C921" s="118" t="s">
        <v>2844</v>
      </c>
      <c r="D921" s="76" t="s">
        <v>15</v>
      </c>
      <c r="E921" s="61">
        <v>0</v>
      </c>
      <c r="F921" s="61" t="s">
        <v>54</v>
      </c>
      <c r="G921" s="113">
        <f t="shared" si="110"/>
        <v>0</v>
      </c>
      <c r="H921" s="61">
        <v>6676</v>
      </c>
      <c r="I921" s="61" t="s">
        <v>1143</v>
      </c>
      <c r="J921" s="112">
        <f t="shared" si="108"/>
        <v>1001.4</v>
      </c>
      <c r="K921" s="112">
        <f t="shared" si="109"/>
        <v>1001.4</v>
      </c>
    </row>
    <row r="922" s="101" customFormat="1" ht="37.2" spans="1:11">
      <c r="A922" s="108">
        <v>919</v>
      </c>
      <c r="B922" s="76" t="s">
        <v>2846</v>
      </c>
      <c r="C922" s="119" t="s">
        <v>2847</v>
      </c>
      <c r="D922" s="76" t="s">
        <v>15</v>
      </c>
      <c r="E922" s="61">
        <v>0</v>
      </c>
      <c r="F922" s="61" t="s">
        <v>54</v>
      </c>
      <c r="G922" s="113">
        <f t="shared" si="110"/>
        <v>0</v>
      </c>
      <c r="H922" s="61">
        <v>1051</v>
      </c>
      <c r="I922" s="61" t="s">
        <v>1143</v>
      </c>
      <c r="J922" s="112">
        <f t="shared" si="108"/>
        <v>157.65</v>
      </c>
      <c r="K922" s="112">
        <f t="shared" si="109"/>
        <v>157.65</v>
      </c>
    </row>
    <row r="923" s="101" customFormat="1" ht="37.2" spans="1:11">
      <c r="A923" s="108">
        <v>920</v>
      </c>
      <c r="B923" s="76" t="s">
        <v>2848</v>
      </c>
      <c r="C923" s="119" t="s">
        <v>2847</v>
      </c>
      <c r="D923" s="76" t="s">
        <v>15</v>
      </c>
      <c r="E923" s="61">
        <v>0.0121</v>
      </c>
      <c r="F923" s="61" t="s">
        <v>54</v>
      </c>
      <c r="G923" s="112">
        <f t="shared" si="110"/>
        <v>12100</v>
      </c>
      <c r="H923" s="61">
        <v>0</v>
      </c>
      <c r="I923" s="61" t="s">
        <v>1143</v>
      </c>
      <c r="J923" s="113">
        <f t="shared" si="108"/>
        <v>0</v>
      </c>
      <c r="K923" s="112">
        <f t="shared" si="109"/>
        <v>12100</v>
      </c>
    </row>
    <row r="924" s="101" customFormat="1" ht="25.2" spans="1:11">
      <c r="A924" s="108">
        <v>921</v>
      </c>
      <c r="B924" s="109" t="s">
        <v>2849</v>
      </c>
      <c r="C924" s="110" t="s">
        <v>2850</v>
      </c>
      <c r="D924" s="76" t="s">
        <v>15</v>
      </c>
      <c r="E924" s="61">
        <v>0.01298</v>
      </c>
      <c r="F924" s="61" t="s">
        <v>54</v>
      </c>
      <c r="G924" s="112">
        <f t="shared" si="110"/>
        <v>12980</v>
      </c>
      <c r="H924" s="61">
        <v>0</v>
      </c>
      <c r="I924" s="61" t="s">
        <v>1143</v>
      </c>
      <c r="J924" s="113">
        <f t="shared" si="108"/>
        <v>0</v>
      </c>
      <c r="K924" s="112">
        <f t="shared" si="109"/>
        <v>12980</v>
      </c>
    </row>
    <row r="925" s="101" customFormat="1" ht="25.2" spans="1:11">
      <c r="A925" s="108">
        <v>922</v>
      </c>
      <c r="B925" s="114" t="s">
        <v>2851</v>
      </c>
      <c r="C925" s="110" t="s">
        <v>2850</v>
      </c>
      <c r="D925" s="76" t="s">
        <v>15</v>
      </c>
      <c r="E925" s="61">
        <v>0</v>
      </c>
      <c r="F925" s="61" t="s">
        <v>54</v>
      </c>
      <c r="G925" s="113">
        <f t="shared" si="110"/>
        <v>0</v>
      </c>
      <c r="H925" s="61">
        <v>10821</v>
      </c>
      <c r="I925" s="61" t="s">
        <v>1143</v>
      </c>
      <c r="J925" s="112">
        <f t="shared" si="108"/>
        <v>1623.15</v>
      </c>
      <c r="K925" s="112">
        <f t="shared" si="109"/>
        <v>1623.15</v>
      </c>
    </row>
    <row r="926" s="101" customFormat="1" ht="37.2" spans="1:11">
      <c r="A926" s="108">
        <v>923</v>
      </c>
      <c r="B926" s="114" t="s">
        <v>2852</v>
      </c>
      <c r="C926" s="110" t="s">
        <v>2853</v>
      </c>
      <c r="D926" s="76" t="s">
        <v>15</v>
      </c>
      <c r="E926" s="61">
        <v>0.0126</v>
      </c>
      <c r="F926" s="61" t="s">
        <v>54</v>
      </c>
      <c r="G926" s="112">
        <f t="shared" si="110"/>
        <v>12600</v>
      </c>
      <c r="H926" s="61">
        <v>10946</v>
      </c>
      <c r="I926" s="61" t="s">
        <v>1143</v>
      </c>
      <c r="J926" s="112">
        <f t="shared" si="108"/>
        <v>1641.9</v>
      </c>
      <c r="K926" s="112">
        <f t="shared" si="109"/>
        <v>14241.9</v>
      </c>
    </row>
    <row r="927" s="101" customFormat="1" ht="25.2" spans="1:11">
      <c r="A927" s="108">
        <v>924</v>
      </c>
      <c r="B927" s="115" t="s">
        <v>2854</v>
      </c>
      <c r="C927" s="110" t="s">
        <v>2855</v>
      </c>
      <c r="D927" s="76" t="s">
        <v>15</v>
      </c>
      <c r="E927" s="61">
        <v>0.0168</v>
      </c>
      <c r="F927" s="61" t="s">
        <v>54</v>
      </c>
      <c r="G927" s="112">
        <f t="shared" si="110"/>
        <v>16800</v>
      </c>
      <c r="H927" s="61">
        <v>13517</v>
      </c>
      <c r="I927" s="61" t="s">
        <v>1143</v>
      </c>
      <c r="J927" s="112">
        <f t="shared" si="108"/>
        <v>2027.55</v>
      </c>
      <c r="K927" s="112">
        <f t="shared" si="109"/>
        <v>18827.55</v>
      </c>
    </row>
    <row r="928" s="101" customFormat="1" ht="37.2" spans="1:11">
      <c r="A928" s="108">
        <v>925</v>
      </c>
      <c r="B928" s="115" t="s">
        <v>2856</v>
      </c>
      <c r="C928" s="117" t="s">
        <v>2857</v>
      </c>
      <c r="D928" s="76" t="s">
        <v>15</v>
      </c>
      <c r="E928" s="61">
        <v>0.00896</v>
      </c>
      <c r="F928" s="61" t="s">
        <v>54</v>
      </c>
      <c r="G928" s="112">
        <f t="shared" si="110"/>
        <v>8960</v>
      </c>
      <c r="H928" s="61">
        <v>6423</v>
      </c>
      <c r="I928" s="61" t="s">
        <v>1143</v>
      </c>
      <c r="J928" s="112">
        <f t="shared" si="108"/>
        <v>963.45</v>
      </c>
      <c r="K928" s="112">
        <f t="shared" si="109"/>
        <v>9923.45</v>
      </c>
    </row>
    <row r="929" s="101" customFormat="1" ht="37.2" spans="1:11">
      <c r="A929" s="108">
        <v>926</v>
      </c>
      <c r="B929" s="115" t="s">
        <v>2858</v>
      </c>
      <c r="C929" s="117" t="s">
        <v>2859</v>
      </c>
      <c r="D929" s="76" t="s">
        <v>15</v>
      </c>
      <c r="E929" s="61">
        <v>0.007</v>
      </c>
      <c r="F929" s="61" t="s">
        <v>54</v>
      </c>
      <c r="G929" s="112">
        <f t="shared" si="110"/>
        <v>7000</v>
      </c>
      <c r="H929" s="61">
        <v>4399</v>
      </c>
      <c r="I929" s="61" t="s">
        <v>1143</v>
      </c>
      <c r="J929" s="112">
        <f t="shared" si="108"/>
        <v>659.85</v>
      </c>
      <c r="K929" s="112">
        <f t="shared" si="109"/>
        <v>7659.85</v>
      </c>
    </row>
    <row r="930" s="101" customFormat="1" ht="25.2" spans="1:11">
      <c r="A930" s="108">
        <v>927</v>
      </c>
      <c r="B930" s="115" t="s">
        <v>2860</v>
      </c>
      <c r="C930" s="110" t="s">
        <v>2861</v>
      </c>
      <c r="D930" s="76" t="s">
        <v>15</v>
      </c>
      <c r="E930" s="61">
        <v>0.007</v>
      </c>
      <c r="F930" s="61" t="s">
        <v>54</v>
      </c>
      <c r="G930" s="112">
        <f t="shared" si="110"/>
        <v>7000</v>
      </c>
      <c r="H930" s="61">
        <v>5391</v>
      </c>
      <c r="I930" s="61" t="s">
        <v>1143</v>
      </c>
      <c r="J930" s="112">
        <f t="shared" si="108"/>
        <v>808.65</v>
      </c>
      <c r="K930" s="112">
        <f t="shared" si="109"/>
        <v>7808.65</v>
      </c>
    </row>
    <row r="931" s="101" customFormat="1" ht="37.2" spans="1:11">
      <c r="A931" s="108">
        <v>928</v>
      </c>
      <c r="B931" s="115" t="s">
        <v>2862</v>
      </c>
      <c r="C931" s="117" t="s">
        <v>2863</v>
      </c>
      <c r="D931" s="76" t="s">
        <v>15</v>
      </c>
      <c r="E931" s="61">
        <v>0.00855</v>
      </c>
      <c r="F931" s="61" t="s">
        <v>54</v>
      </c>
      <c r="G931" s="112">
        <f t="shared" si="110"/>
        <v>8550</v>
      </c>
      <c r="H931" s="61">
        <v>0</v>
      </c>
      <c r="I931" s="61" t="s">
        <v>1143</v>
      </c>
      <c r="J931" s="113">
        <f t="shared" si="108"/>
        <v>0</v>
      </c>
      <c r="K931" s="112">
        <f t="shared" si="109"/>
        <v>8550</v>
      </c>
    </row>
    <row r="932" s="101" customFormat="1" ht="37.2" spans="1:11">
      <c r="A932" s="108">
        <v>929</v>
      </c>
      <c r="B932" s="76" t="s">
        <v>2864</v>
      </c>
      <c r="C932" s="118" t="s">
        <v>2865</v>
      </c>
      <c r="D932" s="76" t="s">
        <v>15</v>
      </c>
      <c r="E932" s="61">
        <v>0.01767</v>
      </c>
      <c r="F932" s="61" t="s">
        <v>54</v>
      </c>
      <c r="G932" s="112">
        <f t="shared" si="110"/>
        <v>17670</v>
      </c>
      <c r="H932" s="61">
        <v>7363</v>
      </c>
      <c r="I932" s="61" t="s">
        <v>1143</v>
      </c>
      <c r="J932" s="112">
        <f t="shared" si="108"/>
        <v>1104.45</v>
      </c>
      <c r="K932" s="112">
        <f t="shared" si="109"/>
        <v>18774.45</v>
      </c>
    </row>
    <row r="933" s="101" customFormat="1" ht="37.2" spans="1:11">
      <c r="A933" s="108">
        <v>930</v>
      </c>
      <c r="B933" s="115" t="s">
        <v>2866</v>
      </c>
      <c r="C933" s="110" t="s">
        <v>2867</v>
      </c>
      <c r="D933" s="76" t="s">
        <v>15</v>
      </c>
      <c r="E933" s="61">
        <v>0.011115</v>
      </c>
      <c r="F933" s="61" t="s">
        <v>54</v>
      </c>
      <c r="G933" s="112">
        <f t="shared" si="110"/>
        <v>11115</v>
      </c>
      <c r="H933" s="61">
        <v>3000</v>
      </c>
      <c r="I933" s="61" t="s">
        <v>1143</v>
      </c>
      <c r="J933" s="112">
        <f t="shared" si="108"/>
        <v>450</v>
      </c>
      <c r="K933" s="112">
        <f t="shared" si="109"/>
        <v>11565</v>
      </c>
    </row>
    <row r="934" s="101" customFormat="1" ht="37.2" spans="1:11">
      <c r="A934" s="108">
        <v>931</v>
      </c>
      <c r="B934" s="115" t="s">
        <v>2868</v>
      </c>
      <c r="C934" s="117" t="s">
        <v>2869</v>
      </c>
      <c r="D934" s="76" t="s">
        <v>15</v>
      </c>
      <c r="E934" s="61">
        <v>0.0171</v>
      </c>
      <c r="F934" s="61" t="s">
        <v>54</v>
      </c>
      <c r="G934" s="112">
        <f t="shared" si="110"/>
        <v>17100</v>
      </c>
      <c r="H934" s="61">
        <v>6154</v>
      </c>
      <c r="I934" s="61" t="s">
        <v>1143</v>
      </c>
      <c r="J934" s="112">
        <f t="shared" si="108"/>
        <v>923.1</v>
      </c>
      <c r="K934" s="112">
        <f t="shared" si="109"/>
        <v>18023.1</v>
      </c>
    </row>
    <row r="935" s="101" customFormat="1" ht="37.2" spans="1:11">
      <c r="A935" s="108">
        <v>932</v>
      </c>
      <c r="B935" s="115" t="s">
        <v>2870</v>
      </c>
      <c r="C935" s="117" t="s">
        <v>2871</v>
      </c>
      <c r="D935" s="76" t="s">
        <v>15</v>
      </c>
      <c r="E935" s="61">
        <v>0.00684</v>
      </c>
      <c r="F935" s="61" t="s">
        <v>54</v>
      </c>
      <c r="G935" s="112">
        <f t="shared" si="110"/>
        <v>6840</v>
      </c>
      <c r="H935" s="61">
        <v>0</v>
      </c>
      <c r="I935" s="61" t="s">
        <v>1143</v>
      </c>
      <c r="J935" s="113">
        <f t="shared" si="108"/>
        <v>0</v>
      </c>
      <c r="K935" s="112">
        <f t="shared" si="109"/>
        <v>6840</v>
      </c>
    </row>
    <row r="936" s="101" customFormat="1" ht="25.2" spans="1:11">
      <c r="A936" s="108">
        <v>933</v>
      </c>
      <c r="B936" s="115" t="s">
        <v>2872</v>
      </c>
      <c r="C936" s="117" t="s">
        <v>2873</v>
      </c>
      <c r="D936" s="76" t="s">
        <v>15</v>
      </c>
      <c r="E936" s="61">
        <v>0.01026</v>
      </c>
      <c r="F936" s="61" t="s">
        <v>54</v>
      </c>
      <c r="G936" s="112">
        <f t="shared" si="110"/>
        <v>10260</v>
      </c>
      <c r="H936" s="61">
        <v>0</v>
      </c>
      <c r="I936" s="61" t="s">
        <v>1143</v>
      </c>
      <c r="J936" s="113">
        <f t="shared" si="108"/>
        <v>0</v>
      </c>
      <c r="K936" s="112">
        <f t="shared" si="109"/>
        <v>10260</v>
      </c>
    </row>
    <row r="937" s="101" customFormat="1" ht="25.2" spans="1:11">
      <c r="A937" s="108">
        <v>934</v>
      </c>
      <c r="B937" s="76" t="s">
        <v>2874</v>
      </c>
      <c r="C937" s="118" t="s">
        <v>2875</v>
      </c>
      <c r="D937" s="76" t="s">
        <v>15</v>
      </c>
      <c r="E937" s="61">
        <v>0.01026</v>
      </c>
      <c r="F937" s="61" t="s">
        <v>54</v>
      </c>
      <c r="G937" s="112">
        <f t="shared" si="110"/>
        <v>10260</v>
      </c>
      <c r="H937" s="61">
        <v>0</v>
      </c>
      <c r="I937" s="61" t="s">
        <v>1143</v>
      </c>
      <c r="J937" s="113">
        <f t="shared" si="108"/>
        <v>0</v>
      </c>
      <c r="K937" s="112">
        <f t="shared" si="109"/>
        <v>10260</v>
      </c>
    </row>
    <row r="938" s="101" customFormat="1" ht="37.2" spans="1:11">
      <c r="A938" s="108">
        <v>935</v>
      </c>
      <c r="B938" s="76" t="s">
        <v>2876</v>
      </c>
      <c r="C938" s="119" t="s">
        <v>2877</v>
      </c>
      <c r="D938" s="76" t="s">
        <v>15</v>
      </c>
      <c r="E938" s="61">
        <v>0.01189</v>
      </c>
      <c r="F938" s="61" t="s">
        <v>54</v>
      </c>
      <c r="G938" s="112">
        <f t="shared" si="110"/>
        <v>11890</v>
      </c>
      <c r="H938" s="61">
        <v>0</v>
      </c>
      <c r="I938" s="61" t="s">
        <v>1143</v>
      </c>
      <c r="J938" s="113">
        <f t="shared" si="108"/>
        <v>0</v>
      </c>
      <c r="K938" s="112">
        <f t="shared" si="109"/>
        <v>11890</v>
      </c>
    </row>
    <row r="939" s="101" customFormat="1" ht="37.2" spans="1:11">
      <c r="A939" s="108">
        <v>936</v>
      </c>
      <c r="B939" s="115" t="s">
        <v>2878</v>
      </c>
      <c r="C939" s="110" t="s">
        <v>2879</v>
      </c>
      <c r="D939" s="76" t="s">
        <v>15</v>
      </c>
      <c r="E939" s="61">
        <v>0.0054</v>
      </c>
      <c r="F939" s="61" t="s">
        <v>54</v>
      </c>
      <c r="G939" s="112">
        <f t="shared" si="110"/>
        <v>5400</v>
      </c>
      <c r="H939" s="61">
        <v>0</v>
      </c>
      <c r="I939" s="61" t="s">
        <v>1143</v>
      </c>
      <c r="J939" s="113">
        <f t="shared" si="108"/>
        <v>0</v>
      </c>
      <c r="K939" s="112">
        <f t="shared" si="109"/>
        <v>5400</v>
      </c>
    </row>
    <row r="940" s="101" customFormat="1" ht="37.2" spans="1:11">
      <c r="A940" s="108">
        <v>937</v>
      </c>
      <c r="B940" s="115" t="s">
        <v>2880</v>
      </c>
      <c r="C940" s="110" t="s">
        <v>2879</v>
      </c>
      <c r="D940" s="76" t="s">
        <v>15</v>
      </c>
      <c r="E940" s="61">
        <v>0</v>
      </c>
      <c r="F940" s="61" t="s">
        <v>54</v>
      </c>
      <c r="G940" s="113">
        <f t="shared" si="110"/>
        <v>0</v>
      </c>
      <c r="H940" s="61">
        <v>4319</v>
      </c>
      <c r="I940" s="61" t="s">
        <v>1143</v>
      </c>
      <c r="J940" s="112">
        <f t="shared" si="108"/>
        <v>647.85</v>
      </c>
      <c r="K940" s="112">
        <f t="shared" si="109"/>
        <v>647.85</v>
      </c>
    </row>
    <row r="941" s="101" customFormat="1" ht="37.2" spans="1:11">
      <c r="A941" s="108">
        <v>938</v>
      </c>
      <c r="B941" s="76" t="s">
        <v>2881</v>
      </c>
      <c r="C941" s="119" t="s">
        <v>2882</v>
      </c>
      <c r="D941" s="76" t="s">
        <v>15</v>
      </c>
      <c r="E941" s="61">
        <v>0.0159</v>
      </c>
      <c r="F941" s="61" t="s">
        <v>54</v>
      </c>
      <c r="G941" s="112">
        <f t="shared" si="110"/>
        <v>15900</v>
      </c>
      <c r="H941" s="61">
        <v>975</v>
      </c>
      <c r="I941" s="61" t="s">
        <v>1143</v>
      </c>
      <c r="J941" s="112">
        <f t="shared" si="108"/>
        <v>146.25</v>
      </c>
      <c r="K941" s="112">
        <f t="shared" si="109"/>
        <v>16046.25</v>
      </c>
    </row>
    <row r="942" s="101" customFormat="1" ht="37.2" spans="1:11">
      <c r="A942" s="108">
        <v>939</v>
      </c>
      <c r="B942" s="76" t="s">
        <v>2883</v>
      </c>
      <c r="C942" s="119" t="s">
        <v>2884</v>
      </c>
      <c r="D942" s="76" t="s">
        <v>15</v>
      </c>
      <c r="E942" s="61">
        <v>0.02352</v>
      </c>
      <c r="F942" s="61" t="s">
        <v>54</v>
      </c>
      <c r="G942" s="112">
        <f>IF(E942*1000000&gt;20000,20000,E942*1000000)</f>
        <v>20000</v>
      </c>
      <c r="H942" s="61">
        <v>6774</v>
      </c>
      <c r="I942" s="61" t="s">
        <v>1143</v>
      </c>
      <c r="J942" s="112">
        <f t="shared" si="108"/>
        <v>1016.1</v>
      </c>
      <c r="K942" s="112">
        <f t="shared" si="109"/>
        <v>21016.1</v>
      </c>
    </row>
    <row r="943" s="101" customFormat="1" ht="25.2" spans="1:11">
      <c r="A943" s="108">
        <v>940</v>
      </c>
      <c r="B943" s="114" t="s">
        <v>2885</v>
      </c>
      <c r="C943" s="110" t="s">
        <v>2886</v>
      </c>
      <c r="D943" s="76" t="s">
        <v>15</v>
      </c>
      <c r="E943" s="61">
        <v>0.01512</v>
      </c>
      <c r="F943" s="61" t="s">
        <v>54</v>
      </c>
      <c r="G943" s="112">
        <f t="shared" ref="G943:G958" si="111">E943*1000000</f>
        <v>15120</v>
      </c>
      <c r="H943" s="61">
        <v>13020</v>
      </c>
      <c r="I943" s="61" t="s">
        <v>1143</v>
      </c>
      <c r="J943" s="112">
        <f t="shared" si="108"/>
        <v>1953</v>
      </c>
      <c r="K943" s="112">
        <f t="shared" si="109"/>
        <v>17073</v>
      </c>
    </row>
    <row r="944" s="101" customFormat="1" ht="37.2" spans="1:11">
      <c r="A944" s="108">
        <v>941</v>
      </c>
      <c r="B944" s="115" t="s">
        <v>2885</v>
      </c>
      <c r="C944" s="117" t="s">
        <v>2887</v>
      </c>
      <c r="D944" s="76" t="s">
        <v>15</v>
      </c>
      <c r="E944" s="61">
        <v>0</v>
      </c>
      <c r="F944" s="61" t="s">
        <v>54</v>
      </c>
      <c r="G944" s="113">
        <f t="shared" si="111"/>
        <v>0</v>
      </c>
      <c r="H944" s="61">
        <v>6335</v>
      </c>
      <c r="I944" s="61" t="s">
        <v>1143</v>
      </c>
      <c r="J944" s="112">
        <f t="shared" si="108"/>
        <v>950.25</v>
      </c>
      <c r="K944" s="112">
        <f t="shared" si="109"/>
        <v>950.25</v>
      </c>
    </row>
    <row r="945" s="101" customFormat="1" ht="37.2" spans="1:11">
      <c r="A945" s="108">
        <v>942</v>
      </c>
      <c r="B945" s="116" t="s">
        <v>2888</v>
      </c>
      <c r="C945" s="117" t="s">
        <v>2887</v>
      </c>
      <c r="D945" s="76" t="s">
        <v>15</v>
      </c>
      <c r="E945" s="61">
        <v>0.01305</v>
      </c>
      <c r="F945" s="61" t="s">
        <v>54</v>
      </c>
      <c r="G945" s="112">
        <f t="shared" si="111"/>
        <v>13050</v>
      </c>
      <c r="H945" s="61">
        <v>0</v>
      </c>
      <c r="I945" s="61" t="s">
        <v>1143</v>
      </c>
      <c r="J945" s="113">
        <f t="shared" si="108"/>
        <v>0</v>
      </c>
      <c r="K945" s="112">
        <f t="shared" si="109"/>
        <v>13050</v>
      </c>
    </row>
    <row r="946" s="101" customFormat="1" ht="37.2" spans="1:11">
      <c r="A946" s="108">
        <v>943</v>
      </c>
      <c r="B946" s="116" t="s">
        <v>2889</v>
      </c>
      <c r="C946" s="117" t="s">
        <v>2890</v>
      </c>
      <c r="D946" s="76" t="s">
        <v>15</v>
      </c>
      <c r="E946" s="61">
        <v>0.01272</v>
      </c>
      <c r="F946" s="61" t="s">
        <v>54</v>
      </c>
      <c r="G946" s="112">
        <f t="shared" si="111"/>
        <v>12720</v>
      </c>
      <c r="H946" s="61">
        <v>0</v>
      </c>
      <c r="I946" s="61" t="s">
        <v>1143</v>
      </c>
      <c r="J946" s="113">
        <f t="shared" si="108"/>
        <v>0</v>
      </c>
      <c r="K946" s="112">
        <f t="shared" si="109"/>
        <v>12720</v>
      </c>
    </row>
    <row r="947" s="101" customFormat="1" ht="37.2" spans="1:11">
      <c r="A947" s="108">
        <v>944</v>
      </c>
      <c r="B947" s="115" t="s">
        <v>2885</v>
      </c>
      <c r="C947" s="117" t="s">
        <v>2890</v>
      </c>
      <c r="D947" s="76" t="s">
        <v>15</v>
      </c>
      <c r="E947" s="61">
        <v>0</v>
      </c>
      <c r="F947" s="61" t="s">
        <v>54</v>
      </c>
      <c r="G947" s="113">
        <f t="shared" si="111"/>
        <v>0</v>
      </c>
      <c r="H947" s="61">
        <v>3966</v>
      </c>
      <c r="I947" s="61" t="s">
        <v>1143</v>
      </c>
      <c r="J947" s="112">
        <f t="shared" si="108"/>
        <v>594.9</v>
      </c>
      <c r="K947" s="112">
        <f t="shared" si="109"/>
        <v>594.9</v>
      </c>
    </row>
    <row r="948" s="101" customFormat="1" ht="37.2" spans="1:11">
      <c r="A948" s="108">
        <v>945</v>
      </c>
      <c r="B948" s="76" t="s">
        <v>2891</v>
      </c>
      <c r="C948" s="119" t="s">
        <v>2892</v>
      </c>
      <c r="D948" s="76" t="s">
        <v>15</v>
      </c>
      <c r="E948" s="61">
        <v>0.01827</v>
      </c>
      <c r="F948" s="61" t="s">
        <v>54</v>
      </c>
      <c r="G948" s="112">
        <f t="shared" si="111"/>
        <v>18270</v>
      </c>
      <c r="H948" s="61">
        <v>890</v>
      </c>
      <c r="I948" s="61" t="s">
        <v>1143</v>
      </c>
      <c r="J948" s="112">
        <f t="shared" si="108"/>
        <v>133.5</v>
      </c>
      <c r="K948" s="112">
        <f t="shared" si="109"/>
        <v>18403.5</v>
      </c>
    </row>
    <row r="949" s="101" customFormat="1" ht="25.2" spans="1:11">
      <c r="A949" s="108">
        <v>946</v>
      </c>
      <c r="B949" s="76" t="s">
        <v>2893</v>
      </c>
      <c r="C949" s="118" t="s">
        <v>2894</v>
      </c>
      <c r="D949" s="76" t="s">
        <v>15</v>
      </c>
      <c r="E949" s="61">
        <v>0.01015</v>
      </c>
      <c r="F949" s="61" t="s">
        <v>54</v>
      </c>
      <c r="G949" s="112">
        <f t="shared" si="111"/>
        <v>10150</v>
      </c>
      <c r="H949" s="61">
        <v>1881</v>
      </c>
      <c r="I949" s="61" t="s">
        <v>1143</v>
      </c>
      <c r="J949" s="112">
        <f t="shared" si="108"/>
        <v>282.15</v>
      </c>
      <c r="K949" s="112">
        <f t="shared" si="109"/>
        <v>10432.15</v>
      </c>
    </row>
    <row r="950" s="101" customFormat="1" ht="25.2" spans="1:11">
      <c r="A950" s="108">
        <v>947</v>
      </c>
      <c r="B950" s="115" t="s">
        <v>2895</v>
      </c>
      <c r="C950" s="117" t="s">
        <v>2896</v>
      </c>
      <c r="D950" s="76" t="s">
        <v>15</v>
      </c>
      <c r="E950" s="61">
        <v>0.01711</v>
      </c>
      <c r="F950" s="61" t="s">
        <v>54</v>
      </c>
      <c r="G950" s="112">
        <f t="shared" si="111"/>
        <v>17110</v>
      </c>
      <c r="H950" s="61">
        <v>0</v>
      </c>
      <c r="I950" s="61" t="s">
        <v>1143</v>
      </c>
      <c r="J950" s="113">
        <f t="shared" si="108"/>
        <v>0</v>
      </c>
      <c r="K950" s="112">
        <f t="shared" si="109"/>
        <v>17110</v>
      </c>
    </row>
    <row r="951" s="101" customFormat="1" ht="37.2" spans="1:11">
      <c r="A951" s="108">
        <v>948</v>
      </c>
      <c r="B951" s="76" t="s">
        <v>2897</v>
      </c>
      <c r="C951" s="119" t="s">
        <v>2898</v>
      </c>
      <c r="D951" s="76" t="s">
        <v>15</v>
      </c>
      <c r="E951" s="61">
        <v>0.01682</v>
      </c>
      <c r="F951" s="61" t="s">
        <v>54</v>
      </c>
      <c r="G951" s="112">
        <f t="shared" si="111"/>
        <v>16820</v>
      </c>
      <c r="H951" s="61">
        <v>3213</v>
      </c>
      <c r="I951" s="61" t="s">
        <v>1143</v>
      </c>
      <c r="J951" s="112">
        <f t="shared" si="108"/>
        <v>481.95</v>
      </c>
      <c r="K951" s="112">
        <f t="shared" si="109"/>
        <v>17301.95</v>
      </c>
    </row>
    <row r="952" s="101" customFormat="1" ht="37.2" spans="1:11">
      <c r="A952" s="108">
        <v>949</v>
      </c>
      <c r="B952" s="115" t="s">
        <v>2899</v>
      </c>
      <c r="C952" s="117" t="s">
        <v>2900</v>
      </c>
      <c r="D952" s="76" t="s">
        <v>15</v>
      </c>
      <c r="E952" s="61">
        <v>0.01537</v>
      </c>
      <c r="F952" s="61" t="s">
        <v>54</v>
      </c>
      <c r="G952" s="112">
        <f t="shared" si="111"/>
        <v>15370</v>
      </c>
      <c r="H952" s="61">
        <v>7183</v>
      </c>
      <c r="I952" s="61" t="s">
        <v>1143</v>
      </c>
      <c r="J952" s="112">
        <f t="shared" si="108"/>
        <v>1077.45</v>
      </c>
      <c r="K952" s="112">
        <f t="shared" si="109"/>
        <v>16447.45</v>
      </c>
    </row>
    <row r="953" s="101" customFormat="1" ht="38.4" spans="1:11">
      <c r="A953" s="108">
        <v>950</v>
      </c>
      <c r="B953" s="76" t="s">
        <v>2901</v>
      </c>
      <c r="C953" s="119" t="s">
        <v>2902</v>
      </c>
      <c r="D953" s="76" t="s">
        <v>15</v>
      </c>
      <c r="E953" s="61">
        <v>0.01485</v>
      </c>
      <c r="F953" s="61" t="s">
        <v>54</v>
      </c>
      <c r="G953" s="112">
        <f t="shared" si="111"/>
        <v>14850</v>
      </c>
      <c r="H953" s="61">
        <v>0</v>
      </c>
      <c r="I953" s="61" t="s">
        <v>1143</v>
      </c>
      <c r="J953" s="113">
        <f t="shared" si="108"/>
        <v>0</v>
      </c>
      <c r="K953" s="112">
        <f t="shared" si="109"/>
        <v>14850</v>
      </c>
    </row>
    <row r="954" s="101" customFormat="1" ht="25.2" spans="1:11">
      <c r="A954" s="108">
        <v>951</v>
      </c>
      <c r="B954" s="76" t="s">
        <v>2903</v>
      </c>
      <c r="C954" s="119" t="s">
        <v>2904</v>
      </c>
      <c r="D954" s="76" t="s">
        <v>15</v>
      </c>
      <c r="E954" s="61">
        <v>0.00954</v>
      </c>
      <c r="F954" s="61" t="s">
        <v>54</v>
      </c>
      <c r="G954" s="112">
        <f t="shared" si="111"/>
        <v>9540</v>
      </c>
      <c r="H954" s="61">
        <v>0</v>
      </c>
      <c r="I954" s="61" t="s">
        <v>1143</v>
      </c>
      <c r="J954" s="113">
        <f t="shared" si="108"/>
        <v>0</v>
      </c>
      <c r="K954" s="112">
        <f t="shared" si="109"/>
        <v>9540</v>
      </c>
    </row>
    <row r="955" s="101" customFormat="1" ht="37.2" spans="1:11">
      <c r="A955" s="108">
        <v>952</v>
      </c>
      <c r="B955" s="76" t="s">
        <v>2905</v>
      </c>
      <c r="C955" s="118" t="s">
        <v>2906</v>
      </c>
      <c r="D955" s="76" t="s">
        <v>15</v>
      </c>
      <c r="E955" s="61">
        <v>0.0108</v>
      </c>
      <c r="F955" s="61" t="s">
        <v>54</v>
      </c>
      <c r="G955" s="112">
        <f t="shared" si="111"/>
        <v>10800</v>
      </c>
      <c r="H955" s="61">
        <v>0</v>
      </c>
      <c r="I955" s="61" t="s">
        <v>1143</v>
      </c>
      <c r="J955" s="113">
        <f t="shared" si="108"/>
        <v>0</v>
      </c>
      <c r="K955" s="112">
        <f t="shared" si="109"/>
        <v>10800</v>
      </c>
    </row>
    <row r="956" s="101" customFormat="1" ht="37.2" spans="1:11">
      <c r="A956" s="108">
        <v>953</v>
      </c>
      <c r="B956" s="76" t="s">
        <v>2907</v>
      </c>
      <c r="C956" s="119" t="s">
        <v>2908</v>
      </c>
      <c r="D956" s="76" t="s">
        <v>15</v>
      </c>
      <c r="E956" s="61">
        <v>0.00999</v>
      </c>
      <c r="F956" s="61" t="s">
        <v>54</v>
      </c>
      <c r="G956" s="112">
        <f t="shared" si="111"/>
        <v>9990</v>
      </c>
      <c r="H956" s="61">
        <v>0</v>
      </c>
      <c r="I956" s="61" t="s">
        <v>1143</v>
      </c>
      <c r="J956" s="113">
        <f t="shared" si="108"/>
        <v>0</v>
      </c>
      <c r="K956" s="112">
        <f t="shared" si="109"/>
        <v>9990</v>
      </c>
    </row>
    <row r="957" s="101" customFormat="1" ht="25.2" spans="1:11">
      <c r="A957" s="108">
        <v>954</v>
      </c>
      <c r="B957" s="115" t="s">
        <v>2909</v>
      </c>
      <c r="C957" s="117" t="s">
        <v>2910</v>
      </c>
      <c r="D957" s="76" t="s">
        <v>15</v>
      </c>
      <c r="E957" s="61">
        <v>0.0159</v>
      </c>
      <c r="F957" s="61" t="s">
        <v>54</v>
      </c>
      <c r="G957" s="112">
        <f t="shared" si="111"/>
        <v>15900</v>
      </c>
      <c r="H957" s="61">
        <v>3542</v>
      </c>
      <c r="I957" s="61" t="s">
        <v>1143</v>
      </c>
      <c r="J957" s="112">
        <f t="shared" si="108"/>
        <v>531.3</v>
      </c>
      <c r="K957" s="112">
        <f t="shared" si="109"/>
        <v>16431.3</v>
      </c>
    </row>
    <row r="958" s="101" customFormat="1" ht="37.2" spans="1:11">
      <c r="A958" s="108">
        <v>955</v>
      </c>
      <c r="B958" s="76" t="s">
        <v>2911</v>
      </c>
      <c r="C958" s="119" t="s">
        <v>2912</v>
      </c>
      <c r="D958" s="76" t="s">
        <v>15</v>
      </c>
      <c r="E958" s="61">
        <v>0.00972</v>
      </c>
      <c r="F958" s="61" t="s">
        <v>54</v>
      </c>
      <c r="G958" s="112">
        <f t="shared" si="111"/>
        <v>9720</v>
      </c>
      <c r="H958" s="61">
        <v>0</v>
      </c>
      <c r="I958" s="61" t="s">
        <v>1143</v>
      </c>
      <c r="J958" s="113">
        <f t="shared" si="108"/>
        <v>0</v>
      </c>
      <c r="K958" s="112">
        <f t="shared" si="109"/>
        <v>9720</v>
      </c>
    </row>
    <row r="959" s="101" customFormat="1" ht="37.2" spans="1:11">
      <c r="A959" s="108">
        <v>956</v>
      </c>
      <c r="B959" s="111" t="s">
        <v>2913</v>
      </c>
      <c r="C959" s="119" t="s">
        <v>2914</v>
      </c>
      <c r="D959" s="76" t="s">
        <v>15</v>
      </c>
      <c r="E959" s="61">
        <v>0.0216</v>
      </c>
      <c r="F959" s="61" t="s">
        <v>54</v>
      </c>
      <c r="G959" s="112">
        <f>IF(E959*1000000&gt;20000,20000,E959*1000000)</f>
        <v>20000</v>
      </c>
      <c r="H959" s="61">
        <v>0</v>
      </c>
      <c r="I959" s="61" t="s">
        <v>1143</v>
      </c>
      <c r="J959" s="113">
        <f t="shared" si="108"/>
        <v>0</v>
      </c>
      <c r="K959" s="112">
        <f t="shared" si="109"/>
        <v>20000</v>
      </c>
    </row>
    <row r="960" s="101" customFormat="1" ht="37.2" spans="1:11">
      <c r="A960" s="108">
        <v>957</v>
      </c>
      <c r="B960" s="76" t="s">
        <v>2915</v>
      </c>
      <c r="C960" s="119" t="s">
        <v>2916</v>
      </c>
      <c r="D960" s="76" t="s">
        <v>15</v>
      </c>
      <c r="E960" s="61">
        <v>0.01368</v>
      </c>
      <c r="F960" s="61" t="s">
        <v>54</v>
      </c>
      <c r="G960" s="112">
        <f t="shared" ref="G960:G965" si="112">E960*1000000</f>
        <v>13680</v>
      </c>
      <c r="H960" s="61">
        <v>4410</v>
      </c>
      <c r="I960" s="61" t="s">
        <v>1143</v>
      </c>
      <c r="J960" s="112">
        <f t="shared" si="108"/>
        <v>661.5</v>
      </c>
      <c r="K960" s="112">
        <f t="shared" si="109"/>
        <v>14341.5</v>
      </c>
    </row>
    <row r="961" s="101" customFormat="1" ht="37.2" spans="1:11">
      <c r="A961" s="108">
        <v>958</v>
      </c>
      <c r="B961" s="115" t="s">
        <v>2917</v>
      </c>
      <c r="C961" s="117" t="s">
        <v>2918</v>
      </c>
      <c r="D961" s="76" t="s">
        <v>15</v>
      </c>
      <c r="E961" s="61">
        <v>0.01749</v>
      </c>
      <c r="F961" s="61" t="s">
        <v>54</v>
      </c>
      <c r="G961" s="112">
        <f t="shared" si="112"/>
        <v>17490</v>
      </c>
      <c r="H961" s="61">
        <v>0</v>
      </c>
      <c r="I961" s="61" t="s">
        <v>1143</v>
      </c>
      <c r="J961" s="113">
        <f t="shared" si="108"/>
        <v>0</v>
      </c>
      <c r="K961" s="112">
        <f t="shared" si="109"/>
        <v>17490</v>
      </c>
    </row>
    <row r="962" s="101" customFormat="1" ht="37.2" spans="1:11">
      <c r="A962" s="108">
        <v>959</v>
      </c>
      <c r="B962" s="76" t="s">
        <v>2142</v>
      </c>
      <c r="C962" s="118" t="s">
        <v>2919</v>
      </c>
      <c r="D962" s="76" t="s">
        <v>15</v>
      </c>
      <c r="E962" s="61">
        <v>0.01701</v>
      </c>
      <c r="F962" s="61" t="s">
        <v>54</v>
      </c>
      <c r="G962" s="112">
        <f t="shared" si="112"/>
        <v>17010</v>
      </c>
      <c r="H962" s="61">
        <v>4610</v>
      </c>
      <c r="I962" s="61" t="s">
        <v>1143</v>
      </c>
      <c r="J962" s="112">
        <f t="shared" si="108"/>
        <v>691.5</v>
      </c>
      <c r="K962" s="112">
        <f t="shared" si="109"/>
        <v>17701.5</v>
      </c>
    </row>
    <row r="963" s="101" customFormat="1" ht="37.2" spans="1:11">
      <c r="A963" s="108">
        <v>960</v>
      </c>
      <c r="B963" s="115" t="s">
        <v>2920</v>
      </c>
      <c r="C963" s="110" t="s">
        <v>2921</v>
      </c>
      <c r="D963" s="76" t="s">
        <v>15</v>
      </c>
      <c r="E963" s="61">
        <v>0.0106</v>
      </c>
      <c r="F963" s="61" t="s">
        <v>54</v>
      </c>
      <c r="G963" s="112">
        <f t="shared" si="112"/>
        <v>10600</v>
      </c>
      <c r="H963" s="61">
        <v>6477</v>
      </c>
      <c r="I963" s="61" t="s">
        <v>1143</v>
      </c>
      <c r="J963" s="112">
        <f t="shared" si="108"/>
        <v>971.55</v>
      </c>
      <c r="K963" s="112">
        <f t="shared" si="109"/>
        <v>11571.55</v>
      </c>
    </row>
    <row r="964" s="101" customFormat="1" ht="37.2" spans="1:11">
      <c r="A964" s="108">
        <v>961</v>
      </c>
      <c r="B964" s="115" t="s">
        <v>2922</v>
      </c>
      <c r="C964" s="117" t="s">
        <v>2923</v>
      </c>
      <c r="D964" s="76" t="s">
        <v>15</v>
      </c>
      <c r="E964" s="61">
        <v>0.01134</v>
      </c>
      <c r="F964" s="61" t="s">
        <v>54</v>
      </c>
      <c r="G964" s="112">
        <f t="shared" si="112"/>
        <v>11340</v>
      </c>
      <c r="H964" s="61">
        <v>2888</v>
      </c>
      <c r="I964" s="61" t="s">
        <v>1143</v>
      </c>
      <c r="J964" s="112">
        <f t="shared" ref="J964:J1027" si="113">H964*0.15</f>
        <v>433.2</v>
      </c>
      <c r="K964" s="112">
        <f t="shared" ref="K964:K1027" si="114">G964+J964</f>
        <v>11773.2</v>
      </c>
    </row>
    <row r="965" s="101" customFormat="1" ht="26.4" spans="1:11">
      <c r="A965" s="108">
        <v>962</v>
      </c>
      <c r="B965" s="115" t="s">
        <v>2924</v>
      </c>
      <c r="C965" s="117" t="s">
        <v>2925</v>
      </c>
      <c r="D965" s="76" t="s">
        <v>15</v>
      </c>
      <c r="E965" s="61">
        <v>0.009275</v>
      </c>
      <c r="F965" s="61" t="s">
        <v>54</v>
      </c>
      <c r="G965" s="112">
        <f t="shared" si="112"/>
        <v>9275</v>
      </c>
      <c r="H965" s="61">
        <v>6631</v>
      </c>
      <c r="I965" s="61" t="s">
        <v>1143</v>
      </c>
      <c r="J965" s="112">
        <f t="shared" si="113"/>
        <v>994.65</v>
      </c>
      <c r="K965" s="112">
        <f t="shared" si="114"/>
        <v>10269.65</v>
      </c>
    </row>
    <row r="966" s="101" customFormat="1" ht="25.2" spans="1:11">
      <c r="A966" s="108">
        <v>963</v>
      </c>
      <c r="B966" s="115" t="s">
        <v>2926</v>
      </c>
      <c r="C966" s="110" t="s">
        <v>2927</v>
      </c>
      <c r="D966" s="76" t="s">
        <v>15</v>
      </c>
      <c r="E966" s="61">
        <v>0.02028</v>
      </c>
      <c r="F966" s="61" t="s">
        <v>54</v>
      </c>
      <c r="G966" s="112">
        <f>IF(E966*1000000&gt;20000,20000,E966*1000000)</f>
        <v>20000</v>
      </c>
      <c r="H966" s="61">
        <v>1223</v>
      </c>
      <c r="I966" s="61" t="s">
        <v>1143</v>
      </c>
      <c r="J966" s="112">
        <f t="shared" si="113"/>
        <v>183.45</v>
      </c>
      <c r="K966" s="112">
        <f t="shared" si="114"/>
        <v>20183.45</v>
      </c>
    </row>
    <row r="967" s="101" customFormat="1" ht="37.2" spans="1:11">
      <c r="A967" s="108">
        <v>964</v>
      </c>
      <c r="B967" s="76" t="s">
        <v>2928</v>
      </c>
      <c r="C967" s="119" t="s">
        <v>2929</v>
      </c>
      <c r="D967" s="76" t="s">
        <v>15</v>
      </c>
      <c r="E967" s="61">
        <v>0.0126</v>
      </c>
      <c r="F967" s="61" t="s">
        <v>54</v>
      </c>
      <c r="G967" s="112">
        <f t="shared" ref="G967:G1000" si="115">E967*1000000</f>
        <v>12600</v>
      </c>
      <c r="H967" s="61">
        <v>0</v>
      </c>
      <c r="I967" s="61" t="s">
        <v>1143</v>
      </c>
      <c r="J967" s="113">
        <f t="shared" si="113"/>
        <v>0</v>
      </c>
      <c r="K967" s="112">
        <f t="shared" si="114"/>
        <v>12600</v>
      </c>
    </row>
    <row r="968" s="101" customFormat="1" ht="37.2" spans="1:11">
      <c r="A968" s="108">
        <v>965</v>
      </c>
      <c r="B968" s="76" t="s">
        <v>2930</v>
      </c>
      <c r="C968" s="119" t="s">
        <v>2931</v>
      </c>
      <c r="D968" s="76" t="s">
        <v>15</v>
      </c>
      <c r="E968" s="61">
        <v>0.01344</v>
      </c>
      <c r="F968" s="61" t="s">
        <v>54</v>
      </c>
      <c r="G968" s="112">
        <f t="shared" si="115"/>
        <v>13440</v>
      </c>
      <c r="H968" s="61">
        <v>0</v>
      </c>
      <c r="I968" s="61" t="s">
        <v>1143</v>
      </c>
      <c r="J968" s="113">
        <f t="shared" si="113"/>
        <v>0</v>
      </c>
      <c r="K968" s="112">
        <f t="shared" si="114"/>
        <v>13440</v>
      </c>
    </row>
    <row r="969" s="101" customFormat="1" ht="37.2" spans="1:11">
      <c r="A969" s="108">
        <v>966</v>
      </c>
      <c r="B969" s="76" t="s">
        <v>2932</v>
      </c>
      <c r="C969" s="119" t="s">
        <v>2933</v>
      </c>
      <c r="D969" s="76" t="s">
        <v>15</v>
      </c>
      <c r="E969" s="61">
        <v>0.0118</v>
      </c>
      <c r="F969" s="61" t="s">
        <v>54</v>
      </c>
      <c r="G969" s="112">
        <f t="shared" si="115"/>
        <v>11800</v>
      </c>
      <c r="H969" s="61">
        <v>1188</v>
      </c>
      <c r="I969" s="61" t="s">
        <v>1143</v>
      </c>
      <c r="J969" s="112">
        <f t="shared" si="113"/>
        <v>178.2</v>
      </c>
      <c r="K969" s="112">
        <f t="shared" si="114"/>
        <v>11978.2</v>
      </c>
    </row>
    <row r="970" s="101" customFormat="1" ht="37.2" spans="1:11">
      <c r="A970" s="108">
        <v>967</v>
      </c>
      <c r="B970" s="115" t="s">
        <v>2934</v>
      </c>
      <c r="C970" s="117" t="s">
        <v>2935</v>
      </c>
      <c r="D970" s="76" t="s">
        <v>15</v>
      </c>
      <c r="E970" s="61">
        <v>0.00702</v>
      </c>
      <c r="F970" s="61" t="s">
        <v>54</v>
      </c>
      <c r="G970" s="112">
        <f t="shared" si="115"/>
        <v>7020</v>
      </c>
      <c r="H970" s="61">
        <v>2493</v>
      </c>
      <c r="I970" s="61" t="s">
        <v>1143</v>
      </c>
      <c r="J970" s="112">
        <f t="shared" si="113"/>
        <v>373.95</v>
      </c>
      <c r="K970" s="112">
        <f t="shared" si="114"/>
        <v>7393.95</v>
      </c>
    </row>
    <row r="971" s="101" customFormat="1" ht="25.2" spans="1:11">
      <c r="A971" s="108">
        <v>968</v>
      </c>
      <c r="B971" s="115" t="s">
        <v>2936</v>
      </c>
      <c r="C971" s="117" t="s">
        <v>2937</v>
      </c>
      <c r="D971" s="76" t="s">
        <v>15</v>
      </c>
      <c r="E971" s="61">
        <v>0.00864</v>
      </c>
      <c r="F971" s="61" t="s">
        <v>54</v>
      </c>
      <c r="G971" s="112">
        <f t="shared" si="115"/>
        <v>8640</v>
      </c>
      <c r="H971" s="61">
        <v>1071</v>
      </c>
      <c r="I971" s="61" t="s">
        <v>1143</v>
      </c>
      <c r="J971" s="112">
        <f t="shared" si="113"/>
        <v>160.65</v>
      </c>
      <c r="K971" s="112">
        <f t="shared" si="114"/>
        <v>8800.65</v>
      </c>
    </row>
    <row r="972" s="101" customFormat="1" ht="37.2" spans="1:11">
      <c r="A972" s="108">
        <v>969</v>
      </c>
      <c r="B972" s="76" t="s">
        <v>2938</v>
      </c>
      <c r="C972" s="119" t="s">
        <v>2939</v>
      </c>
      <c r="D972" s="76" t="s">
        <v>15</v>
      </c>
      <c r="E972" s="61">
        <v>0.00583</v>
      </c>
      <c r="F972" s="61" t="s">
        <v>54</v>
      </c>
      <c r="G972" s="112">
        <f t="shared" si="115"/>
        <v>5830</v>
      </c>
      <c r="H972" s="61">
        <v>0</v>
      </c>
      <c r="I972" s="61" t="s">
        <v>1143</v>
      </c>
      <c r="J972" s="113">
        <f t="shared" si="113"/>
        <v>0</v>
      </c>
      <c r="K972" s="112">
        <f t="shared" si="114"/>
        <v>5830</v>
      </c>
    </row>
    <row r="973" s="101" customFormat="1" ht="37.2" spans="1:11">
      <c r="A973" s="108">
        <v>970</v>
      </c>
      <c r="B973" s="115" t="s">
        <v>2940</v>
      </c>
      <c r="C973" s="117" t="s">
        <v>2941</v>
      </c>
      <c r="D973" s="76" t="s">
        <v>15</v>
      </c>
      <c r="E973" s="61">
        <v>0.0053</v>
      </c>
      <c r="F973" s="61" t="s">
        <v>54</v>
      </c>
      <c r="G973" s="112">
        <f t="shared" si="115"/>
        <v>5300</v>
      </c>
      <c r="H973" s="61">
        <v>751</v>
      </c>
      <c r="I973" s="61" t="s">
        <v>1143</v>
      </c>
      <c r="J973" s="112">
        <f t="shared" si="113"/>
        <v>112.65</v>
      </c>
      <c r="K973" s="112">
        <f t="shared" si="114"/>
        <v>5412.65</v>
      </c>
    </row>
    <row r="974" s="101" customFormat="1" ht="37.2" spans="1:11">
      <c r="A974" s="108">
        <v>971</v>
      </c>
      <c r="B974" s="115" t="s">
        <v>2942</v>
      </c>
      <c r="C974" s="117" t="s">
        <v>2943</v>
      </c>
      <c r="D974" s="76" t="s">
        <v>15</v>
      </c>
      <c r="E974" s="61">
        <v>0.00684</v>
      </c>
      <c r="F974" s="61" t="s">
        <v>54</v>
      </c>
      <c r="G974" s="112">
        <f t="shared" si="115"/>
        <v>6840</v>
      </c>
      <c r="H974" s="61">
        <v>0</v>
      </c>
      <c r="I974" s="61" t="s">
        <v>1143</v>
      </c>
      <c r="J974" s="113">
        <f t="shared" si="113"/>
        <v>0</v>
      </c>
      <c r="K974" s="112">
        <f t="shared" si="114"/>
        <v>6840</v>
      </c>
    </row>
    <row r="975" s="101" customFormat="1" ht="25.2" spans="1:11">
      <c r="A975" s="108">
        <v>972</v>
      </c>
      <c r="B975" s="76" t="s">
        <v>2944</v>
      </c>
      <c r="C975" s="119" t="s">
        <v>2945</v>
      </c>
      <c r="D975" s="76" t="s">
        <v>15</v>
      </c>
      <c r="E975" s="61">
        <v>0.01728</v>
      </c>
      <c r="F975" s="61" t="s">
        <v>54</v>
      </c>
      <c r="G975" s="112">
        <f t="shared" si="115"/>
        <v>17280</v>
      </c>
      <c r="H975" s="61">
        <v>0</v>
      </c>
      <c r="I975" s="61" t="s">
        <v>1143</v>
      </c>
      <c r="J975" s="113">
        <f t="shared" si="113"/>
        <v>0</v>
      </c>
      <c r="K975" s="112">
        <f t="shared" si="114"/>
        <v>17280</v>
      </c>
    </row>
    <row r="976" s="101" customFormat="1" ht="37.2" spans="1:11">
      <c r="A976" s="108">
        <v>973</v>
      </c>
      <c r="B976" s="76" t="s">
        <v>2946</v>
      </c>
      <c r="C976" s="118" t="s">
        <v>2947</v>
      </c>
      <c r="D976" s="76" t="s">
        <v>15</v>
      </c>
      <c r="E976" s="61">
        <v>0.00567</v>
      </c>
      <c r="F976" s="61" t="s">
        <v>54</v>
      </c>
      <c r="G976" s="112">
        <f t="shared" si="115"/>
        <v>5670</v>
      </c>
      <c r="H976" s="61">
        <v>2367</v>
      </c>
      <c r="I976" s="61" t="s">
        <v>1143</v>
      </c>
      <c r="J976" s="112">
        <f t="shared" si="113"/>
        <v>355.05</v>
      </c>
      <c r="K976" s="112">
        <f t="shared" si="114"/>
        <v>6025.05</v>
      </c>
    </row>
    <row r="977" s="101" customFormat="1" ht="37.2" spans="1:11">
      <c r="A977" s="108">
        <v>974</v>
      </c>
      <c r="B977" s="76" t="s">
        <v>2907</v>
      </c>
      <c r="C977" s="119" t="s">
        <v>2948</v>
      </c>
      <c r="D977" s="76" t="s">
        <v>15</v>
      </c>
      <c r="E977" s="61">
        <v>0.00945</v>
      </c>
      <c r="F977" s="61" t="s">
        <v>54</v>
      </c>
      <c r="G977" s="112">
        <f t="shared" si="115"/>
        <v>9450</v>
      </c>
      <c r="H977" s="61">
        <v>0</v>
      </c>
      <c r="I977" s="61" t="s">
        <v>1143</v>
      </c>
      <c r="J977" s="113">
        <f t="shared" si="113"/>
        <v>0</v>
      </c>
      <c r="K977" s="112">
        <f t="shared" si="114"/>
        <v>9450</v>
      </c>
    </row>
    <row r="978" s="101" customFormat="1" ht="37.2" spans="1:11">
      <c r="A978" s="108">
        <v>975</v>
      </c>
      <c r="B978" s="115" t="s">
        <v>2901</v>
      </c>
      <c r="C978" s="117" t="s">
        <v>2949</v>
      </c>
      <c r="D978" s="76" t="s">
        <v>15</v>
      </c>
      <c r="E978" s="61">
        <v>0.0135</v>
      </c>
      <c r="F978" s="61" t="s">
        <v>54</v>
      </c>
      <c r="G978" s="112">
        <f t="shared" si="115"/>
        <v>13500</v>
      </c>
      <c r="H978" s="61">
        <v>0</v>
      </c>
      <c r="I978" s="61" t="s">
        <v>1143</v>
      </c>
      <c r="J978" s="113">
        <f t="shared" si="113"/>
        <v>0</v>
      </c>
      <c r="K978" s="112">
        <f t="shared" si="114"/>
        <v>13500</v>
      </c>
    </row>
    <row r="979" s="101" customFormat="1" ht="37.2" spans="1:11">
      <c r="A979" s="108">
        <v>976</v>
      </c>
      <c r="B979" s="76" t="s">
        <v>2950</v>
      </c>
      <c r="C979" s="119" t="s">
        <v>2951</v>
      </c>
      <c r="D979" s="76" t="s">
        <v>15</v>
      </c>
      <c r="E979" s="61">
        <v>0.00648</v>
      </c>
      <c r="F979" s="61" t="s">
        <v>54</v>
      </c>
      <c r="G979" s="112">
        <f t="shared" si="115"/>
        <v>6480</v>
      </c>
      <c r="H979" s="61">
        <v>879</v>
      </c>
      <c r="I979" s="61" t="s">
        <v>1143</v>
      </c>
      <c r="J979" s="112">
        <f t="shared" si="113"/>
        <v>131.85</v>
      </c>
      <c r="K979" s="112">
        <f t="shared" si="114"/>
        <v>6611.85</v>
      </c>
    </row>
    <row r="980" s="101" customFormat="1" ht="37.2" spans="1:11">
      <c r="A980" s="108">
        <v>977</v>
      </c>
      <c r="B980" s="115" t="s">
        <v>2952</v>
      </c>
      <c r="C980" s="117" t="s">
        <v>2953</v>
      </c>
      <c r="D980" s="76" t="s">
        <v>15</v>
      </c>
      <c r="E980" s="61">
        <v>0.01197</v>
      </c>
      <c r="F980" s="61" t="s">
        <v>54</v>
      </c>
      <c r="G980" s="112">
        <f t="shared" si="115"/>
        <v>11970</v>
      </c>
      <c r="H980" s="61">
        <v>5595</v>
      </c>
      <c r="I980" s="61" t="s">
        <v>1143</v>
      </c>
      <c r="J980" s="112">
        <f t="shared" si="113"/>
        <v>839.25</v>
      </c>
      <c r="K980" s="112">
        <f t="shared" si="114"/>
        <v>12809.25</v>
      </c>
    </row>
    <row r="981" s="101" customFormat="1" ht="37.2" spans="1:11">
      <c r="A981" s="108">
        <v>978</v>
      </c>
      <c r="B981" s="76" t="s">
        <v>2954</v>
      </c>
      <c r="C981" s="119" t="s">
        <v>2955</v>
      </c>
      <c r="D981" s="76" t="s">
        <v>15</v>
      </c>
      <c r="E981" s="61">
        <v>0.01166</v>
      </c>
      <c r="F981" s="61" t="s">
        <v>54</v>
      </c>
      <c r="G981" s="112">
        <f t="shared" si="115"/>
        <v>11660</v>
      </c>
      <c r="H981" s="61">
        <v>3542</v>
      </c>
      <c r="I981" s="61" t="s">
        <v>1143</v>
      </c>
      <c r="J981" s="112">
        <f t="shared" si="113"/>
        <v>531.3</v>
      </c>
      <c r="K981" s="112">
        <f t="shared" si="114"/>
        <v>12191.3</v>
      </c>
    </row>
    <row r="982" s="101" customFormat="1" ht="37.2" spans="1:11">
      <c r="A982" s="108">
        <v>979</v>
      </c>
      <c r="B982" s="115" t="s">
        <v>2956</v>
      </c>
      <c r="C982" s="110" t="s">
        <v>2957</v>
      </c>
      <c r="D982" s="76" t="s">
        <v>15</v>
      </c>
      <c r="E982" s="61">
        <v>0.011925</v>
      </c>
      <c r="F982" s="61" t="s">
        <v>54</v>
      </c>
      <c r="G982" s="112">
        <f t="shared" si="115"/>
        <v>11925</v>
      </c>
      <c r="H982" s="61">
        <v>3011</v>
      </c>
      <c r="I982" s="61" t="s">
        <v>1143</v>
      </c>
      <c r="J982" s="112">
        <f t="shared" si="113"/>
        <v>451.65</v>
      </c>
      <c r="K982" s="112">
        <f t="shared" si="114"/>
        <v>12376.65</v>
      </c>
    </row>
    <row r="983" s="101" customFormat="1" ht="37.2" spans="1:11">
      <c r="A983" s="108">
        <v>980</v>
      </c>
      <c r="B983" s="76" t="s">
        <v>2958</v>
      </c>
      <c r="C983" s="119" t="s">
        <v>2959</v>
      </c>
      <c r="D983" s="76" t="s">
        <v>15</v>
      </c>
      <c r="E983" s="61">
        <v>0.011925</v>
      </c>
      <c r="F983" s="61" t="s">
        <v>54</v>
      </c>
      <c r="G983" s="112">
        <f t="shared" si="115"/>
        <v>11925</v>
      </c>
      <c r="H983" s="61">
        <v>3064</v>
      </c>
      <c r="I983" s="61" t="s">
        <v>1143</v>
      </c>
      <c r="J983" s="112">
        <f t="shared" si="113"/>
        <v>459.6</v>
      </c>
      <c r="K983" s="112">
        <f t="shared" si="114"/>
        <v>12384.6</v>
      </c>
    </row>
    <row r="984" s="101" customFormat="1" ht="37.2" spans="1:11">
      <c r="A984" s="108">
        <v>981</v>
      </c>
      <c r="B984" s="76" t="s">
        <v>2960</v>
      </c>
      <c r="C984" s="119" t="s">
        <v>2961</v>
      </c>
      <c r="D984" s="76" t="s">
        <v>15</v>
      </c>
      <c r="E984" s="61">
        <v>0.00855</v>
      </c>
      <c r="F984" s="61" t="s">
        <v>54</v>
      </c>
      <c r="G984" s="112">
        <f t="shared" si="115"/>
        <v>8550</v>
      </c>
      <c r="H984" s="61">
        <v>763</v>
      </c>
      <c r="I984" s="61" t="s">
        <v>1143</v>
      </c>
      <c r="J984" s="112">
        <f t="shared" si="113"/>
        <v>114.45</v>
      </c>
      <c r="K984" s="112">
        <f t="shared" si="114"/>
        <v>8664.45</v>
      </c>
    </row>
    <row r="985" s="101" customFormat="1" ht="37.2" spans="1:11">
      <c r="A985" s="108">
        <v>982</v>
      </c>
      <c r="B985" s="76" t="s">
        <v>2962</v>
      </c>
      <c r="C985" s="119" t="s">
        <v>2963</v>
      </c>
      <c r="D985" s="76" t="s">
        <v>15</v>
      </c>
      <c r="E985" s="61">
        <v>0.00848</v>
      </c>
      <c r="F985" s="61" t="s">
        <v>54</v>
      </c>
      <c r="G985" s="112">
        <f t="shared" si="115"/>
        <v>8480</v>
      </c>
      <c r="H985" s="61">
        <v>693</v>
      </c>
      <c r="I985" s="61" t="s">
        <v>1143</v>
      </c>
      <c r="J985" s="112">
        <f t="shared" si="113"/>
        <v>103.95</v>
      </c>
      <c r="K985" s="112">
        <f t="shared" si="114"/>
        <v>8583.95</v>
      </c>
    </row>
    <row r="986" s="101" customFormat="1" ht="37.2" spans="1:11">
      <c r="A986" s="108">
        <v>983</v>
      </c>
      <c r="B986" s="115" t="s">
        <v>2964</v>
      </c>
      <c r="C986" s="110" t="s">
        <v>2965</v>
      </c>
      <c r="D986" s="76" t="s">
        <v>15</v>
      </c>
      <c r="E986" s="61">
        <v>0.01113</v>
      </c>
      <c r="F986" s="61" t="s">
        <v>54</v>
      </c>
      <c r="G986" s="112">
        <f t="shared" si="115"/>
        <v>11130</v>
      </c>
      <c r="H986" s="61">
        <v>8037</v>
      </c>
      <c r="I986" s="61" t="s">
        <v>1143</v>
      </c>
      <c r="J986" s="112">
        <f t="shared" si="113"/>
        <v>1205.55</v>
      </c>
      <c r="K986" s="112">
        <f t="shared" si="114"/>
        <v>12335.55</v>
      </c>
    </row>
    <row r="987" s="101" customFormat="1" ht="37.2" spans="1:11">
      <c r="A987" s="108">
        <v>984</v>
      </c>
      <c r="B987" s="111" t="s">
        <v>2966</v>
      </c>
      <c r="C987" s="119" t="s">
        <v>2967</v>
      </c>
      <c r="D987" s="76" t="s">
        <v>15</v>
      </c>
      <c r="E987" s="61">
        <v>0.01323</v>
      </c>
      <c r="F987" s="61" t="s">
        <v>54</v>
      </c>
      <c r="G987" s="112">
        <f t="shared" si="115"/>
        <v>13230</v>
      </c>
      <c r="H987" s="61">
        <v>0</v>
      </c>
      <c r="I987" s="61" t="s">
        <v>1143</v>
      </c>
      <c r="J987" s="113">
        <f t="shared" si="113"/>
        <v>0</v>
      </c>
      <c r="K987" s="112">
        <f t="shared" si="114"/>
        <v>13230</v>
      </c>
    </row>
    <row r="988" s="101" customFormat="1" ht="37.2" spans="1:11">
      <c r="A988" s="108">
        <v>985</v>
      </c>
      <c r="B988" s="115" t="s">
        <v>2968</v>
      </c>
      <c r="C988" s="117" t="s">
        <v>2969</v>
      </c>
      <c r="D988" s="76" t="s">
        <v>15</v>
      </c>
      <c r="E988" s="61">
        <v>0.01026</v>
      </c>
      <c r="F988" s="61" t="s">
        <v>54</v>
      </c>
      <c r="G988" s="112">
        <f t="shared" si="115"/>
        <v>10260</v>
      </c>
      <c r="H988" s="61">
        <v>3095</v>
      </c>
      <c r="I988" s="61" t="s">
        <v>1143</v>
      </c>
      <c r="J988" s="112">
        <f t="shared" si="113"/>
        <v>464.25</v>
      </c>
      <c r="K988" s="112">
        <f t="shared" si="114"/>
        <v>10724.25</v>
      </c>
    </row>
    <row r="989" s="101" customFormat="1" ht="37.2" spans="1:11">
      <c r="A989" s="108">
        <v>986</v>
      </c>
      <c r="B989" s="76" t="s">
        <v>2970</v>
      </c>
      <c r="C989" s="119" t="s">
        <v>2971</v>
      </c>
      <c r="D989" s="76" t="s">
        <v>15</v>
      </c>
      <c r="E989" s="61">
        <v>0.0162</v>
      </c>
      <c r="F989" s="61" t="s">
        <v>54</v>
      </c>
      <c r="G989" s="112">
        <f t="shared" si="115"/>
        <v>16200</v>
      </c>
      <c r="H989" s="61">
        <v>0</v>
      </c>
      <c r="I989" s="61" t="s">
        <v>1143</v>
      </c>
      <c r="J989" s="113">
        <f t="shared" si="113"/>
        <v>0</v>
      </c>
      <c r="K989" s="112">
        <f t="shared" si="114"/>
        <v>16200</v>
      </c>
    </row>
    <row r="990" s="101" customFormat="1" ht="37.2" spans="1:11">
      <c r="A990" s="108">
        <v>987</v>
      </c>
      <c r="B990" s="115" t="s">
        <v>2972</v>
      </c>
      <c r="C990" s="117" t="s">
        <v>2973</v>
      </c>
      <c r="D990" s="76" t="s">
        <v>15</v>
      </c>
      <c r="E990" s="61">
        <v>0</v>
      </c>
      <c r="F990" s="61" t="s">
        <v>54</v>
      </c>
      <c r="G990" s="113">
        <f t="shared" si="115"/>
        <v>0</v>
      </c>
      <c r="H990" s="61">
        <v>9994</v>
      </c>
      <c r="I990" s="61" t="s">
        <v>1143</v>
      </c>
      <c r="J990" s="112">
        <f t="shared" si="113"/>
        <v>1499.1</v>
      </c>
      <c r="K990" s="112">
        <f t="shared" si="114"/>
        <v>1499.1</v>
      </c>
    </row>
    <row r="991" s="101" customFormat="1" ht="37.2" spans="1:11">
      <c r="A991" s="108">
        <v>988</v>
      </c>
      <c r="B991" s="116" t="s">
        <v>2974</v>
      </c>
      <c r="C991" s="117" t="s">
        <v>2973</v>
      </c>
      <c r="D991" s="76" t="s">
        <v>15</v>
      </c>
      <c r="E991" s="61">
        <v>0.014</v>
      </c>
      <c r="F991" s="61" t="s">
        <v>54</v>
      </c>
      <c r="G991" s="112">
        <f t="shared" si="115"/>
        <v>14000</v>
      </c>
      <c r="H991" s="61">
        <v>0</v>
      </c>
      <c r="I991" s="61" t="s">
        <v>1143</v>
      </c>
      <c r="J991" s="113">
        <f t="shared" si="113"/>
        <v>0</v>
      </c>
      <c r="K991" s="112">
        <f t="shared" si="114"/>
        <v>14000</v>
      </c>
    </row>
    <row r="992" s="101" customFormat="1" ht="25.2" spans="1:11">
      <c r="A992" s="108">
        <v>989</v>
      </c>
      <c r="B992" s="76" t="s">
        <v>2975</v>
      </c>
      <c r="C992" s="118" t="s">
        <v>2976</v>
      </c>
      <c r="D992" s="76" t="s">
        <v>15</v>
      </c>
      <c r="E992" s="61">
        <v>0.0084</v>
      </c>
      <c r="F992" s="61" t="s">
        <v>54</v>
      </c>
      <c r="G992" s="112">
        <f t="shared" si="115"/>
        <v>8400</v>
      </c>
      <c r="H992" s="61">
        <v>0</v>
      </c>
      <c r="I992" s="61" t="s">
        <v>1143</v>
      </c>
      <c r="J992" s="113">
        <f t="shared" si="113"/>
        <v>0</v>
      </c>
      <c r="K992" s="112">
        <f t="shared" si="114"/>
        <v>8400</v>
      </c>
    </row>
    <row r="993" s="101" customFormat="1" ht="37.2" spans="1:11">
      <c r="A993" s="108">
        <v>990</v>
      </c>
      <c r="B993" s="76" t="s">
        <v>2977</v>
      </c>
      <c r="C993" s="119" t="s">
        <v>2978</v>
      </c>
      <c r="D993" s="76" t="s">
        <v>15</v>
      </c>
      <c r="E993" s="61">
        <v>0.01239</v>
      </c>
      <c r="F993" s="61" t="s">
        <v>54</v>
      </c>
      <c r="G993" s="112">
        <f t="shared" si="115"/>
        <v>12390</v>
      </c>
      <c r="H993" s="61">
        <v>1273</v>
      </c>
      <c r="I993" s="61" t="s">
        <v>1143</v>
      </c>
      <c r="J993" s="112">
        <f t="shared" si="113"/>
        <v>190.95</v>
      </c>
      <c r="K993" s="112">
        <f t="shared" si="114"/>
        <v>12580.95</v>
      </c>
    </row>
    <row r="994" s="101" customFormat="1" ht="37.2" spans="1:11">
      <c r="A994" s="108">
        <v>991</v>
      </c>
      <c r="B994" s="76" t="s">
        <v>2979</v>
      </c>
      <c r="C994" s="119" t="s">
        <v>2980</v>
      </c>
      <c r="D994" s="76" t="s">
        <v>15</v>
      </c>
      <c r="E994" s="61">
        <v>0.0036</v>
      </c>
      <c r="F994" s="61" t="s">
        <v>54</v>
      </c>
      <c r="G994" s="112">
        <f t="shared" si="115"/>
        <v>3600</v>
      </c>
      <c r="H994" s="61">
        <v>0</v>
      </c>
      <c r="I994" s="61" t="s">
        <v>1143</v>
      </c>
      <c r="J994" s="113">
        <f t="shared" si="113"/>
        <v>0</v>
      </c>
      <c r="K994" s="112">
        <f t="shared" si="114"/>
        <v>3600</v>
      </c>
    </row>
    <row r="995" s="101" customFormat="1" ht="37.2" spans="1:11">
      <c r="A995" s="108">
        <v>992</v>
      </c>
      <c r="B995" s="115" t="s">
        <v>2981</v>
      </c>
      <c r="C995" s="120" t="s">
        <v>2982</v>
      </c>
      <c r="D995" s="76" t="s">
        <v>15</v>
      </c>
      <c r="E995" s="61">
        <v>0.01482</v>
      </c>
      <c r="F995" s="61" t="s">
        <v>54</v>
      </c>
      <c r="G995" s="112">
        <f t="shared" si="115"/>
        <v>14820</v>
      </c>
      <c r="H995" s="61">
        <v>5324</v>
      </c>
      <c r="I995" s="61" t="s">
        <v>1143</v>
      </c>
      <c r="J995" s="112">
        <f t="shared" si="113"/>
        <v>798.6</v>
      </c>
      <c r="K995" s="112">
        <f t="shared" si="114"/>
        <v>15618.6</v>
      </c>
    </row>
    <row r="996" s="101" customFormat="1" ht="37.2" spans="1:11">
      <c r="A996" s="108">
        <v>993</v>
      </c>
      <c r="B996" s="115" t="s">
        <v>2983</v>
      </c>
      <c r="C996" s="110" t="s">
        <v>2984</v>
      </c>
      <c r="D996" s="76" t="s">
        <v>15</v>
      </c>
      <c r="E996" s="61">
        <v>0.01272</v>
      </c>
      <c r="F996" s="61" t="s">
        <v>54</v>
      </c>
      <c r="G996" s="112">
        <f t="shared" si="115"/>
        <v>12720</v>
      </c>
      <c r="H996" s="61">
        <v>8432</v>
      </c>
      <c r="I996" s="61" t="s">
        <v>1143</v>
      </c>
      <c r="J996" s="112">
        <f t="shared" si="113"/>
        <v>1264.8</v>
      </c>
      <c r="K996" s="112">
        <f t="shared" si="114"/>
        <v>13984.8</v>
      </c>
    </row>
    <row r="997" s="101" customFormat="1" ht="37.2" spans="1:11">
      <c r="A997" s="108">
        <v>994</v>
      </c>
      <c r="B997" s="115" t="s">
        <v>1783</v>
      </c>
      <c r="C997" s="117" t="s">
        <v>2985</v>
      </c>
      <c r="D997" s="76" t="s">
        <v>15</v>
      </c>
      <c r="E997" s="61">
        <v>0.00318</v>
      </c>
      <c r="F997" s="61" t="s">
        <v>54</v>
      </c>
      <c r="G997" s="112">
        <f t="shared" si="115"/>
        <v>3180</v>
      </c>
      <c r="H997" s="61">
        <v>2124</v>
      </c>
      <c r="I997" s="61" t="s">
        <v>1143</v>
      </c>
      <c r="J997" s="112">
        <f t="shared" si="113"/>
        <v>318.6</v>
      </c>
      <c r="K997" s="112">
        <f t="shared" si="114"/>
        <v>3498.6</v>
      </c>
    </row>
    <row r="998" s="101" customFormat="1" ht="37.2" spans="1:11">
      <c r="A998" s="108">
        <v>995</v>
      </c>
      <c r="B998" s="76" t="s">
        <v>2986</v>
      </c>
      <c r="C998" s="118" t="s">
        <v>2987</v>
      </c>
      <c r="D998" s="76" t="s">
        <v>15</v>
      </c>
      <c r="E998" s="61">
        <v>0.011115</v>
      </c>
      <c r="F998" s="61" t="s">
        <v>54</v>
      </c>
      <c r="G998" s="112">
        <f t="shared" si="115"/>
        <v>11115</v>
      </c>
      <c r="H998" s="61">
        <v>4763</v>
      </c>
      <c r="I998" s="61" t="s">
        <v>1143</v>
      </c>
      <c r="J998" s="112">
        <f t="shared" si="113"/>
        <v>714.45</v>
      </c>
      <c r="K998" s="112">
        <f t="shared" si="114"/>
        <v>11829.45</v>
      </c>
    </row>
    <row r="999" s="101" customFormat="1" ht="37.2" spans="1:11">
      <c r="A999" s="108">
        <v>996</v>
      </c>
      <c r="B999" s="76" t="s">
        <v>2988</v>
      </c>
      <c r="C999" s="118" t="s">
        <v>2989</v>
      </c>
      <c r="D999" s="76" t="s">
        <v>15</v>
      </c>
      <c r="E999" s="61">
        <v>0.01456</v>
      </c>
      <c r="F999" s="61" t="s">
        <v>54</v>
      </c>
      <c r="G999" s="112">
        <f t="shared" si="115"/>
        <v>14560</v>
      </c>
      <c r="H999" s="61">
        <v>14978</v>
      </c>
      <c r="I999" s="61" t="s">
        <v>1143</v>
      </c>
      <c r="J999" s="112">
        <f t="shared" si="113"/>
        <v>2246.7</v>
      </c>
      <c r="K999" s="112">
        <f t="shared" si="114"/>
        <v>16806.7</v>
      </c>
    </row>
    <row r="1000" s="55" customFormat="1" ht="37.2" spans="1:11">
      <c r="A1000" s="108">
        <v>997</v>
      </c>
      <c r="B1000" s="115" t="s">
        <v>2990</v>
      </c>
      <c r="C1000" s="110" t="s">
        <v>2991</v>
      </c>
      <c r="D1000" s="76" t="s">
        <v>15</v>
      </c>
      <c r="E1000" s="61">
        <v>0.0098</v>
      </c>
      <c r="F1000" s="61" t="s">
        <v>54</v>
      </c>
      <c r="G1000" s="112">
        <f t="shared" si="115"/>
        <v>9800</v>
      </c>
      <c r="H1000" s="61">
        <v>8088</v>
      </c>
      <c r="I1000" s="61" t="s">
        <v>1143</v>
      </c>
      <c r="J1000" s="112">
        <f t="shared" si="113"/>
        <v>1213.2</v>
      </c>
      <c r="K1000" s="112">
        <f t="shared" si="114"/>
        <v>11013.2</v>
      </c>
    </row>
    <row r="1001" s="101" customFormat="1" ht="37.2" spans="1:11">
      <c r="A1001" s="108">
        <v>998</v>
      </c>
      <c r="B1001" s="76" t="s">
        <v>2992</v>
      </c>
      <c r="C1001" s="118" t="s">
        <v>2993</v>
      </c>
      <c r="D1001" s="76" t="s">
        <v>15</v>
      </c>
      <c r="E1001" s="61">
        <v>0.025365</v>
      </c>
      <c r="F1001" s="61" t="s">
        <v>54</v>
      </c>
      <c r="G1001" s="112">
        <f>IF(E1001*1000000&gt;20000,20000,E1001*1000000)</f>
        <v>20000</v>
      </c>
      <c r="H1001" s="61">
        <v>8941</v>
      </c>
      <c r="I1001" s="61" t="s">
        <v>1143</v>
      </c>
      <c r="J1001" s="112">
        <f t="shared" si="113"/>
        <v>1341.15</v>
      </c>
      <c r="K1001" s="112">
        <f t="shared" si="114"/>
        <v>21341.15</v>
      </c>
    </row>
    <row r="1002" s="101" customFormat="1" ht="37.2" spans="1:11">
      <c r="A1002" s="108">
        <v>999</v>
      </c>
      <c r="B1002" s="76" t="s">
        <v>2994</v>
      </c>
      <c r="C1002" s="118" t="s">
        <v>2995</v>
      </c>
      <c r="D1002" s="76" t="s">
        <v>15</v>
      </c>
      <c r="E1002" s="61">
        <v>0.0196</v>
      </c>
      <c r="F1002" s="61" t="s">
        <v>54</v>
      </c>
      <c r="G1002" s="112">
        <f t="shared" ref="G1002:G1006" si="116">E1002*1000000</f>
        <v>19600</v>
      </c>
      <c r="H1002" s="61">
        <v>0</v>
      </c>
      <c r="I1002" s="61" t="s">
        <v>1143</v>
      </c>
      <c r="J1002" s="113">
        <f t="shared" si="113"/>
        <v>0</v>
      </c>
      <c r="K1002" s="112">
        <f t="shared" si="114"/>
        <v>19600</v>
      </c>
    </row>
    <row r="1003" s="101" customFormat="1" ht="37.2" spans="1:11">
      <c r="A1003" s="108">
        <v>1000</v>
      </c>
      <c r="B1003" s="76" t="s">
        <v>2996</v>
      </c>
      <c r="C1003" s="118" t="s">
        <v>2995</v>
      </c>
      <c r="D1003" s="76" t="s">
        <v>15</v>
      </c>
      <c r="E1003" s="61">
        <v>0</v>
      </c>
      <c r="F1003" s="61" t="s">
        <v>54</v>
      </c>
      <c r="G1003" s="113">
        <f t="shared" si="116"/>
        <v>0</v>
      </c>
      <c r="H1003" s="61">
        <v>15872</v>
      </c>
      <c r="I1003" s="61" t="s">
        <v>1143</v>
      </c>
      <c r="J1003" s="112">
        <f t="shared" si="113"/>
        <v>2380.8</v>
      </c>
      <c r="K1003" s="112">
        <f t="shared" si="114"/>
        <v>2380.8</v>
      </c>
    </row>
    <row r="1004" s="101" customFormat="1" ht="37.2" spans="1:11">
      <c r="A1004" s="108">
        <v>1001</v>
      </c>
      <c r="B1004" s="76" t="s">
        <v>2142</v>
      </c>
      <c r="C1004" s="118" t="s">
        <v>2997</v>
      </c>
      <c r="D1004" s="76" t="s">
        <v>15</v>
      </c>
      <c r="E1004" s="61">
        <v>0.01701</v>
      </c>
      <c r="F1004" s="61" t="s">
        <v>54</v>
      </c>
      <c r="G1004" s="112">
        <f t="shared" si="116"/>
        <v>17010</v>
      </c>
      <c r="H1004" s="61">
        <v>4523</v>
      </c>
      <c r="I1004" s="61" t="s">
        <v>1143</v>
      </c>
      <c r="J1004" s="112">
        <f t="shared" si="113"/>
        <v>678.45</v>
      </c>
      <c r="K1004" s="112">
        <f t="shared" si="114"/>
        <v>17688.45</v>
      </c>
    </row>
    <row r="1005" s="101" customFormat="1" ht="37.2" spans="1:11">
      <c r="A1005" s="108">
        <v>1002</v>
      </c>
      <c r="B1005" s="76" t="s">
        <v>2998</v>
      </c>
      <c r="C1005" s="119" t="s">
        <v>2999</v>
      </c>
      <c r="D1005" s="76" t="s">
        <v>15</v>
      </c>
      <c r="E1005" s="61">
        <v>0</v>
      </c>
      <c r="F1005" s="61" t="s">
        <v>54</v>
      </c>
      <c r="G1005" s="113">
        <f t="shared" si="116"/>
        <v>0</v>
      </c>
      <c r="H1005" s="61">
        <v>1767</v>
      </c>
      <c r="I1005" s="61" t="s">
        <v>1143</v>
      </c>
      <c r="J1005" s="112">
        <f t="shared" si="113"/>
        <v>265.05</v>
      </c>
      <c r="K1005" s="112">
        <f t="shared" si="114"/>
        <v>265.05</v>
      </c>
    </row>
    <row r="1006" s="101" customFormat="1" ht="37.2" spans="1:11">
      <c r="A1006" s="108">
        <v>1003</v>
      </c>
      <c r="B1006" s="76" t="s">
        <v>3000</v>
      </c>
      <c r="C1006" s="119" t="s">
        <v>2999</v>
      </c>
      <c r="D1006" s="76" t="s">
        <v>15</v>
      </c>
      <c r="E1006" s="61">
        <v>0.0132</v>
      </c>
      <c r="F1006" s="61" t="s">
        <v>54</v>
      </c>
      <c r="G1006" s="112">
        <f t="shared" si="116"/>
        <v>13200</v>
      </c>
      <c r="H1006" s="61">
        <v>0</v>
      </c>
      <c r="I1006" s="61" t="s">
        <v>1143</v>
      </c>
      <c r="J1006" s="113">
        <f t="shared" si="113"/>
        <v>0</v>
      </c>
      <c r="K1006" s="112">
        <f t="shared" si="114"/>
        <v>13200</v>
      </c>
    </row>
    <row r="1007" s="102" customFormat="1" ht="48" spans="1:11">
      <c r="A1007" s="108">
        <v>1004</v>
      </c>
      <c r="B1007" s="76" t="s">
        <v>3001</v>
      </c>
      <c r="C1007" s="119" t="s">
        <v>3002</v>
      </c>
      <c r="D1007" s="76" t="s">
        <v>783</v>
      </c>
      <c r="E1007" s="61">
        <v>0.142725</v>
      </c>
      <c r="F1007" s="61" t="s">
        <v>784</v>
      </c>
      <c r="G1007" s="112">
        <f>IF(E1007*20000&gt;400000,400000,E1007*20000)</f>
        <v>2854.5</v>
      </c>
      <c r="H1007" s="61">
        <v>0</v>
      </c>
      <c r="I1007" s="61" t="s">
        <v>1143</v>
      </c>
      <c r="J1007" s="113">
        <f t="shared" si="113"/>
        <v>0</v>
      </c>
      <c r="K1007" s="112">
        <f t="shared" si="114"/>
        <v>2854.5</v>
      </c>
    </row>
    <row r="1008" s="101" customFormat="1" ht="25.2" spans="1:11">
      <c r="A1008" s="108">
        <v>1005</v>
      </c>
      <c r="B1008" s="115" t="s">
        <v>3003</v>
      </c>
      <c r="C1008" s="117" t="s">
        <v>3004</v>
      </c>
      <c r="D1008" s="76" t="s">
        <v>15</v>
      </c>
      <c r="E1008" s="61">
        <v>0.01015</v>
      </c>
      <c r="F1008" s="61" t="s">
        <v>54</v>
      </c>
      <c r="G1008" s="112">
        <f t="shared" ref="G1008:G1018" si="117">E1008*1000000</f>
        <v>10150</v>
      </c>
      <c r="H1008" s="61">
        <v>7300</v>
      </c>
      <c r="I1008" s="61" t="s">
        <v>1143</v>
      </c>
      <c r="J1008" s="112">
        <f t="shared" si="113"/>
        <v>1095</v>
      </c>
      <c r="K1008" s="112">
        <f t="shared" si="114"/>
        <v>11245</v>
      </c>
    </row>
    <row r="1009" s="101" customFormat="1" ht="37.2" spans="1:11">
      <c r="A1009" s="108">
        <v>1006</v>
      </c>
      <c r="B1009" s="76" t="s">
        <v>3005</v>
      </c>
      <c r="C1009" s="119" t="s">
        <v>3006</v>
      </c>
      <c r="D1009" s="76" t="s">
        <v>15</v>
      </c>
      <c r="E1009" s="61">
        <v>0.01876</v>
      </c>
      <c r="F1009" s="61" t="s">
        <v>54</v>
      </c>
      <c r="G1009" s="112">
        <f t="shared" si="117"/>
        <v>18760</v>
      </c>
      <c r="H1009" s="61">
        <v>0</v>
      </c>
      <c r="I1009" s="61" t="s">
        <v>1143</v>
      </c>
      <c r="J1009" s="113">
        <f t="shared" si="113"/>
        <v>0</v>
      </c>
      <c r="K1009" s="112">
        <f t="shared" si="114"/>
        <v>18760</v>
      </c>
    </row>
    <row r="1010" s="101" customFormat="1" ht="37.2" spans="1:11">
      <c r="A1010" s="108">
        <v>1007</v>
      </c>
      <c r="B1010" s="76" t="s">
        <v>3007</v>
      </c>
      <c r="C1010" s="119" t="s">
        <v>3008</v>
      </c>
      <c r="D1010" s="76" t="s">
        <v>15</v>
      </c>
      <c r="E1010" s="61">
        <v>0.01148</v>
      </c>
      <c r="F1010" s="61" t="s">
        <v>54</v>
      </c>
      <c r="G1010" s="112">
        <f t="shared" si="117"/>
        <v>11480</v>
      </c>
      <c r="H1010" s="61">
        <v>2186</v>
      </c>
      <c r="I1010" s="61" t="s">
        <v>1143</v>
      </c>
      <c r="J1010" s="112">
        <f t="shared" si="113"/>
        <v>327.9</v>
      </c>
      <c r="K1010" s="112">
        <f t="shared" si="114"/>
        <v>11807.9</v>
      </c>
    </row>
    <row r="1011" s="101" customFormat="1" ht="37.2" spans="1:11">
      <c r="A1011" s="108">
        <v>1008</v>
      </c>
      <c r="B1011" s="76" t="s">
        <v>3009</v>
      </c>
      <c r="C1011" s="119" t="s">
        <v>3010</v>
      </c>
      <c r="D1011" s="76" t="s">
        <v>15</v>
      </c>
      <c r="E1011" s="61">
        <v>0.0195</v>
      </c>
      <c r="F1011" s="61" t="s">
        <v>54</v>
      </c>
      <c r="G1011" s="112">
        <f t="shared" si="117"/>
        <v>19500</v>
      </c>
      <c r="H1011" s="61">
        <v>0</v>
      </c>
      <c r="I1011" s="61" t="s">
        <v>1143</v>
      </c>
      <c r="J1011" s="113">
        <f t="shared" si="113"/>
        <v>0</v>
      </c>
      <c r="K1011" s="112">
        <f t="shared" si="114"/>
        <v>19500</v>
      </c>
    </row>
    <row r="1012" s="101" customFormat="1" ht="37.2" spans="1:11">
      <c r="A1012" s="108">
        <v>1009</v>
      </c>
      <c r="B1012" s="76" t="s">
        <v>3011</v>
      </c>
      <c r="C1012" s="119" t="s">
        <v>3012</v>
      </c>
      <c r="D1012" s="76" t="s">
        <v>15</v>
      </c>
      <c r="E1012" s="61">
        <v>0.0186</v>
      </c>
      <c r="F1012" s="61" t="s">
        <v>54</v>
      </c>
      <c r="G1012" s="112">
        <f t="shared" si="117"/>
        <v>18600</v>
      </c>
      <c r="H1012" s="61">
        <v>0</v>
      </c>
      <c r="I1012" s="61" t="s">
        <v>1143</v>
      </c>
      <c r="J1012" s="113">
        <f t="shared" si="113"/>
        <v>0</v>
      </c>
      <c r="K1012" s="112">
        <f t="shared" si="114"/>
        <v>18600</v>
      </c>
    </row>
    <row r="1013" s="101" customFormat="1" ht="37.2" spans="1:11">
      <c r="A1013" s="108">
        <v>1010</v>
      </c>
      <c r="B1013" s="115" t="s">
        <v>2777</v>
      </c>
      <c r="C1013" s="110" t="s">
        <v>3013</v>
      </c>
      <c r="D1013" s="76" t="s">
        <v>15</v>
      </c>
      <c r="E1013" s="61">
        <v>0.00972</v>
      </c>
      <c r="F1013" s="61" t="s">
        <v>54</v>
      </c>
      <c r="G1013" s="112">
        <f t="shared" si="117"/>
        <v>9720</v>
      </c>
      <c r="H1013" s="61">
        <v>0</v>
      </c>
      <c r="I1013" s="61" t="s">
        <v>1143</v>
      </c>
      <c r="J1013" s="113">
        <f t="shared" si="113"/>
        <v>0</v>
      </c>
      <c r="K1013" s="112">
        <f t="shared" si="114"/>
        <v>9720</v>
      </c>
    </row>
    <row r="1014" s="101" customFormat="1" ht="37.2" spans="1:11">
      <c r="A1014" s="108">
        <v>1011</v>
      </c>
      <c r="B1014" s="115" t="s">
        <v>3014</v>
      </c>
      <c r="C1014" s="120" t="s">
        <v>3015</v>
      </c>
      <c r="D1014" s="76" t="s">
        <v>15</v>
      </c>
      <c r="E1014" s="61">
        <v>0.01512</v>
      </c>
      <c r="F1014" s="61" t="s">
        <v>54</v>
      </c>
      <c r="G1014" s="112">
        <f t="shared" si="117"/>
        <v>15120</v>
      </c>
      <c r="H1014" s="61">
        <v>4273</v>
      </c>
      <c r="I1014" s="61" t="s">
        <v>1143</v>
      </c>
      <c r="J1014" s="112">
        <f t="shared" si="113"/>
        <v>640.95</v>
      </c>
      <c r="K1014" s="112">
        <f t="shared" si="114"/>
        <v>15760.95</v>
      </c>
    </row>
    <row r="1015" s="101" customFormat="1" ht="37.2" spans="1:11">
      <c r="A1015" s="108">
        <v>1012</v>
      </c>
      <c r="B1015" s="76" t="s">
        <v>3016</v>
      </c>
      <c r="C1015" s="118" t="s">
        <v>3017</v>
      </c>
      <c r="D1015" s="76" t="s">
        <v>15</v>
      </c>
      <c r="E1015" s="61">
        <v>0.015</v>
      </c>
      <c r="F1015" s="61" t="s">
        <v>54</v>
      </c>
      <c r="G1015" s="112">
        <f t="shared" si="117"/>
        <v>15000</v>
      </c>
      <c r="H1015" s="61">
        <v>0</v>
      </c>
      <c r="I1015" s="61" t="s">
        <v>1143</v>
      </c>
      <c r="J1015" s="113">
        <f t="shared" si="113"/>
        <v>0</v>
      </c>
      <c r="K1015" s="112">
        <f t="shared" si="114"/>
        <v>15000</v>
      </c>
    </row>
    <row r="1016" s="101" customFormat="1" ht="37.2" spans="1:11">
      <c r="A1016" s="108">
        <v>1013</v>
      </c>
      <c r="B1016" s="76" t="s">
        <v>3018</v>
      </c>
      <c r="C1016" s="119" t="s">
        <v>3019</v>
      </c>
      <c r="D1016" s="76" t="s">
        <v>15</v>
      </c>
      <c r="E1016" s="61">
        <v>0.0117</v>
      </c>
      <c r="F1016" s="61" t="s">
        <v>54</v>
      </c>
      <c r="G1016" s="112">
        <f t="shared" si="117"/>
        <v>11700</v>
      </c>
      <c r="H1016" s="61">
        <v>1231</v>
      </c>
      <c r="I1016" s="61" t="s">
        <v>1143</v>
      </c>
      <c r="J1016" s="112">
        <f t="shared" si="113"/>
        <v>184.65</v>
      </c>
      <c r="K1016" s="112">
        <f t="shared" si="114"/>
        <v>11884.65</v>
      </c>
    </row>
    <row r="1017" s="101" customFormat="1" ht="37.2" spans="1:11">
      <c r="A1017" s="108">
        <v>1014</v>
      </c>
      <c r="B1017" s="76" t="s">
        <v>3020</v>
      </c>
      <c r="C1017" s="118" t="s">
        <v>3021</v>
      </c>
      <c r="D1017" s="76" t="s">
        <v>15</v>
      </c>
      <c r="E1017" s="61">
        <v>0.01305</v>
      </c>
      <c r="F1017" s="61" t="s">
        <v>54</v>
      </c>
      <c r="G1017" s="112">
        <f t="shared" si="117"/>
        <v>13050</v>
      </c>
      <c r="H1017" s="61">
        <v>2494</v>
      </c>
      <c r="I1017" s="61" t="s">
        <v>1143</v>
      </c>
      <c r="J1017" s="112">
        <f t="shared" si="113"/>
        <v>374.1</v>
      </c>
      <c r="K1017" s="112">
        <f t="shared" si="114"/>
        <v>13424.1</v>
      </c>
    </row>
    <row r="1018" s="101" customFormat="1" ht="37.2" spans="1:11">
      <c r="A1018" s="108">
        <v>1015</v>
      </c>
      <c r="B1018" s="76" t="s">
        <v>3022</v>
      </c>
      <c r="C1018" s="118" t="s">
        <v>3023</v>
      </c>
      <c r="D1018" s="76" t="s">
        <v>15</v>
      </c>
      <c r="E1018" s="61">
        <v>0.0096</v>
      </c>
      <c r="F1018" s="61" t="s">
        <v>54</v>
      </c>
      <c r="G1018" s="112">
        <f t="shared" si="117"/>
        <v>9600</v>
      </c>
      <c r="H1018" s="61">
        <v>0</v>
      </c>
      <c r="I1018" s="61" t="s">
        <v>1143</v>
      </c>
      <c r="J1018" s="113">
        <f t="shared" si="113"/>
        <v>0</v>
      </c>
      <c r="K1018" s="112">
        <f t="shared" si="114"/>
        <v>9600</v>
      </c>
    </row>
    <row r="1019" s="101" customFormat="1" ht="37.2" spans="1:11">
      <c r="A1019" s="108">
        <v>1016</v>
      </c>
      <c r="B1019" s="76" t="s">
        <v>3024</v>
      </c>
      <c r="C1019" s="119" t="s">
        <v>3025</v>
      </c>
      <c r="D1019" s="76" t="s">
        <v>15</v>
      </c>
      <c r="E1019" s="61">
        <v>0.02088</v>
      </c>
      <c r="F1019" s="61" t="s">
        <v>54</v>
      </c>
      <c r="G1019" s="112">
        <f>IF(E1019*1000000&gt;20000,20000,E1019*1000000)</f>
        <v>20000</v>
      </c>
      <c r="H1019" s="61">
        <v>1444</v>
      </c>
      <c r="I1019" s="61" t="s">
        <v>1143</v>
      </c>
      <c r="J1019" s="112">
        <f t="shared" si="113"/>
        <v>216.6</v>
      </c>
      <c r="K1019" s="112">
        <f t="shared" si="114"/>
        <v>20216.6</v>
      </c>
    </row>
    <row r="1020" s="101" customFormat="1" ht="37.2" spans="1:11">
      <c r="A1020" s="108">
        <v>1017</v>
      </c>
      <c r="B1020" s="76" t="s">
        <v>3026</v>
      </c>
      <c r="C1020" s="119" t="s">
        <v>3027</v>
      </c>
      <c r="D1020" s="76" t="s">
        <v>15</v>
      </c>
      <c r="E1020" s="61">
        <v>0.0132</v>
      </c>
      <c r="F1020" s="61" t="s">
        <v>54</v>
      </c>
      <c r="G1020" s="112">
        <f t="shared" ref="G1020:G1030" si="118">E1020*1000000</f>
        <v>13200</v>
      </c>
      <c r="H1020" s="61">
        <v>0</v>
      </c>
      <c r="I1020" s="61" t="s">
        <v>1143</v>
      </c>
      <c r="J1020" s="113">
        <f t="shared" si="113"/>
        <v>0</v>
      </c>
      <c r="K1020" s="112">
        <f t="shared" si="114"/>
        <v>13200</v>
      </c>
    </row>
    <row r="1021" s="101" customFormat="1" ht="37.2" spans="1:11">
      <c r="A1021" s="108">
        <v>1018</v>
      </c>
      <c r="B1021" s="76" t="s">
        <v>3028</v>
      </c>
      <c r="C1021" s="119" t="s">
        <v>3029</v>
      </c>
      <c r="D1021" s="76" t="s">
        <v>15</v>
      </c>
      <c r="E1021" s="61">
        <v>0.01276</v>
      </c>
      <c r="F1021" s="61" t="s">
        <v>54</v>
      </c>
      <c r="G1021" s="112">
        <f t="shared" si="118"/>
        <v>12760</v>
      </c>
      <c r="H1021" s="61">
        <v>0</v>
      </c>
      <c r="I1021" s="61" t="s">
        <v>1143</v>
      </c>
      <c r="J1021" s="113">
        <f t="shared" si="113"/>
        <v>0</v>
      </c>
      <c r="K1021" s="112">
        <f t="shared" si="114"/>
        <v>12760</v>
      </c>
    </row>
    <row r="1022" s="101" customFormat="1" ht="37.2" spans="1:11">
      <c r="A1022" s="108">
        <v>1019</v>
      </c>
      <c r="B1022" s="76" t="s">
        <v>3030</v>
      </c>
      <c r="C1022" s="119" t="s">
        <v>3031</v>
      </c>
      <c r="D1022" s="76" t="s">
        <v>15</v>
      </c>
      <c r="E1022" s="61">
        <v>0.009275</v>
      </c>
      <c r="F1022" s="61" t="s">
        <v>54</v>
      </c>
      <c r="G1022" s="112">
        <f t="shared" si="118"/>
        <v>9275</v>
      </c>
      <c r="H1022" s="61">
        <v>0</v>
      </c>
      <c r="I1022" s="61" t="s">
        <v>1143</v>
      </c>
      <c r="J1022" s="113">
        <f t="shared" si="113"/>
        <v>0</v>
      </c>
      <c r="K1022" s="112">
        <f t="shared" si="114"/>
        <v>9275</v>
      </c>
    </row>
    <row r="1023" s="101" customFormat="1" ht="37.2" spans="1:11">
      <c r="A1023" s="108">
        <v>1020</v>
      </c>
      <c r="B1023" s="76" t="s">
        <v>3032</v>
      </c>
      <c r="C1023" s="119" t="s">
        <v>3033</v>
      </c>
      <c r="D1023" s="76" t="s">
        <v>15</v>
      </c>
      <c r="E1023" s="61">
        <v>0.01218</v>
      </c>
      <c r="F1023" s="61" t="s">
        <v>54</v>
      </c>
      <c r="G1023" s="112">
        <f t="shared" si="118"/>
        <v>12180</v>
      </c>
      <c r="H1023" s="61">
        <v>0</v>
      </c>
      <c r="I1023" s="61" t="s">
        <v>1143</v>
      </c>
      <c r="J1023" s="113">
        <f t="shared" si="113"/>
        <v>0</v>
      </c>
      <c r="K1023" s="112">
        <f t="shared" si="114"/>
        <v>12180</v>
      </c>
    </row>
    <row r="1024" s="101" customFormat="1" ht="37.2" spans="1:11">
      <c r="A1024" s="108">
        <v>1021</v>
      </c>
      <c r="B1024" s="115" t="s">
        <v>3034</v>
      </c>
      <c r="C1024" s="117" t="s">
        <v>3035</v>
      </c>
      <c r="D1024" s="76" t="s">
        <v>15</v>
      </c>
      <c r="E1024" s="61">
        <v>0.0162</v>
      </c>
      <c r="F1024" s="61" t="s">
        <v>54</v>
      </c>
      <c r="G1024" s="112">
        <f t="shared" si="118"/>
        <v>16200</v>
      </c>
      <c r="H1024" s="61">
        <v>4385</v>
      </c>
      <c r="I1024" s="61" t="s">
        <v>1143</v>
      </c>
      <c r="J1024" s="112">
        <f t="shared" si="113"/>
        <v>657.75</v>
      </c>
      <c r="K1024" s="112">
        <f t="shared" si="114"/>
        <v>16857.75</v>
      </c>
    </row>
    <row r="1025" s="101" customFormat="1" ht="37.2" spans="1:11">
      <c r="A1025" s="108">
        <v>1022</v>
      </c>
      <c r="B1025" s="76" t="s">
        <v>3036</v>
      </c>
      <c r="C1025" s="118" t="s">
        <v>3037</v>
      </c>
      <c r="D1025" s="76" t="s">
        <v>15</v>
      </c>
      <c r="E1025" s="61">
        <v>0.0114</v>
      </c>
      <c r="F1025" s="61" t="s">
        <v>54</v>
      </c>
      <c r="G1025" s="112">
        <f t="shared" si="118"/>
        <v>11400</v>
      </c>
      <c r="H1025" s="61">
        <v>904</v>
      </c>
      <c r="I1025" s="61" t="s">
        <v>1143</v>
      </c>
      <c r="J1025" s="112">
        <f t="shared" si="113"/>
        <v>135.6</v>
      </c>
      <c r="K1025" s="112">
        <f t="shared" si="114"/>
        <v>11535.6</v>
      </c>
    </row>
    <row r="1026" s="101" customFormat="1" ht="25.2" spans="1:11">
      <c r="A1026" s="108">
        <v>1023</v>
      </c>
      <c r="B1026" s="76" t="s">
        <v>3036</v>
      </c>
      <c r="C1026" s="118" t="s">
        <v>3038</v>
      </c>
      <c r="D1026" s="76" t="s">
        <v>15</v>
      </c>
      <c r="E1026" s="61">
        <v>0.0114</v>
      </c>
      <c r="F1026" s="61" t="s">
        <v>54</v>
      </c>
      <c r="G1026" s="112">
        <f t="shared" si="118"/>
        <v>11400</v>
      </c>
      <c r="H1026" s="61">
        <v>1004</v>
      </c>
      <c r="I1026" s="61" t="s">
        <v>1143</v>
      </c>
      <c r="J1026" s="112">
        <f t="shared" si="113"/>
        <v>150.6</v>
      </c>
      <c r="K1026" s="112">
        <f t="shared" si="114"/>
        <v>11550.6</v>
      </c>
    </row>
    <row r="1027" s="101" customFormat="1" ht="37.2" spans="1:11">
      <c r="A1027" s="108">
        <v>1024</v>
      </c>
      <c r="B1027" s="115" t="s">
        <v>3039</v>
      </c>
      <c r="C1027" s="117" t="s">
        <v>3040</v>
      </c>
      <c r="D1027" s="76" t="s">
        <v>15</v>
      </c>
      <c r="E1027" s="61">
        <v>0.00684</v>
      </c>
      <c r="F1027" s="61" t="s">
        <v>54</v>
      </c>
      <c r="G1027" s="112">
        <f t="shared" si="118"/>
        <v>6840</v>
      </c>
      <c r="H1027" s="61">
        <v>3607</v>
      </c>
      <c r="I1027" s="61" t="s">
        <v>1143</v>
      </c>
      <c r="J1027" s="112">
        <f t="shared" si="113"/>
        <v>541.05</v>
      </c>
      <c r="K1027" s="112">
        <f t="shared" si="114"/>
        <v>7381.05</v>
      </c>
    </row>
    <row r="1028" s="101" customFormat="1" ht="37.2" spans="1:11">
      <c r="A1028" s="108">
        <v>1025</v>
      </c>
      <c r="B1028" s="115" t="s">
        <v>3041</v>
      </c>
      <c r="C1028" s="117" t="s">
        <v>3042</v>
      </c>
      <c r="D1028" s="76" t="s">
        <v>15</v>
      </c>
      <c r="E1028" s="61">
        <v>0.006555</v>
      </c>
      <c r="F1028" s="61" t="s">
        <v>54</v>
      </c>
      <c r="G1028" s="112">
        <f t="shared" si="118"/>
        <v>6555</v>
      </c>
      <c r="H1028" s="61">
        <v>2572</v>
      </c>
      <c r="I1028" s="61" t="s">
        <v>1143</v>
      </c>
      <c r="J1028" s="112">
        <f t="shared" ref="J1028:J1091" si="119">H1028*0.15</f>
        <v>385.8</v>
      </c>
      <c r="K1028" s="112">
        <f t="shared" ref="K1028:K1091" si="120">G1028+J1028</f>
        <v>6940.8</v>
      </c>
    </row>
    <row r="1029" s="101" customFormat="1" ht="37.2" spans="1:11">
      <c r="A1029" s="108">
        <v>1026</v>
      </c>
      <c r="B1029" s="115" t="s">
        <v>3043</v>
      </c>
      <c r="C1029" s="117" t="s">
        <v>3044</v>
      </c>
      <c r="D1029" s="76" t="s">
        <v>15</v>
      </c>
      <c r="E1029" s="61">
        <v>0.01368</v>
      </c>
      <c r="F1029" s="61" t="s">
        <v>54</v>
      </c>
      <c r="G1029" s="112">
        <f t="shared" si="118"/>
        <v>13680</v>
      </c>
      <c r="H1029" s="61">
        <v>0</v>
      </c>
      <c r="I1029" s="61" t="s">
        <v>1143</v>
      </c>
      <c r="J1029" s="113">
        <f t="shared" si="119"/>
        <v>0</v>
      </c>
      <c r="K1029" s="112">
        <f t="shared" si="120"/>
        <v>13680</v>
      </c>
    </row>
    <row r="1030" s="101" customFormat="1" ht="37.2" spans="1:11">
      <c r="A1030" s="108">
        <v>1027</v>
      </c>
      <c r="B1030" s="115" t="s">
        <v>3045</v>
      </c>
      <c r="C1030" s="117" t="s">
        <v>3046</v>
      </c>
      <c r="D1030" s="76" t="s">
        <v>15</v>
      </c>
      <c r="E1030" s="61">
        <v>0.005985</v>
      </c>
      <c r="F1030" s="61" t="s">
        <v>54</v>
      </c>
      <c r="G1030" s="112">
        <f t="shared" si="118"/>
        <v>5985</v>
      </c>
      <c r="H1030" s="61">
        <v>1900</v>
      </c>
      <c r="I1030" s="61" t="s">
        <v>1143</v>
      </c>
      <c r="J1030" s="112">
        <f t="shared" si="119"/>
        <v>285</v>
      </c>
      <c r="K1030" s="112">
        <f t="shared" si="120"/>
        <v>6270</v>
      </c>
    </row>
    <row r="1031" s="101" customFormat="1" ht="37.2" spans="1:11">
      <c r="A1031" s="108">
        <v>1028</v>
      </c>
      <c r="B1031" s="76" t="s">
        <v>3047</v>
      </c>
      <c r="C1031" s="119" t="s">
        <v>3048</v>
      </c>
      <c r="D1031" s="76" t="s">
        <v>15</v>
      </c>
      <c r="E1031" s="61">
        <v>0.02052</v>
      </c>
      <c r="F1031" s="61" t="s">
        <v>54</v>
      </c>
      <c r="G1031" s="112">
        <f>IF(E1031*1000000&gt;20000,20000,E1031*1000000)</f>
        <v>20000</v>
      </c>
      <c r="H1031" s="61">
        <v>1534</v>
      </c>
      <c r="I1031" s="61" t="s">
        <v>1143</v>
      </c>
      <c r="J1031" s="112">
        <f t="shared" si="119"/>
        <v>230.1</v>
      </c>
      <c r="K1031" s="112">
        <f t="shared" si="120"/>
        <v>20230.1</v>
      </c>
    </row>
    <row r="1032" s="101" customFormat="1" ht="25.2" spans="1:11">
      <c r="A1032" s="108">
        <v>1029</v>
      </c>
      <c r="B1032" s="76" t="s">
        <v>3049</v>
      </c>
      <c r="C1032" s="119" t="s">
        <v>3050</v>
      </c>
      <c r="D1032" s="76" t="s">
        <v>15</v>
      </c>
      <c r="E1032" s="61">
        <v>0.013965</v>
      </c>
      <c r="F1032" s="61" t="s">
        <v>54</v>
      </c>
      <c r="G1032" s="112">
        <f t="shared" ref="G1032:G1040" si="121">E1032*1000000</f>
        <v>13965</v>
      </c>
      <c r="H1032" s="61">
        <v>1590</v>
      </c>
      <c r="I1032" s="61" t="s">
        <v>1143</v>
      </c>
      <c r="J1032" s="112">
        <f t="shared" si="119"/>
        <v>238.5</v>
      </c>
      <c r="K1032" s="112">
        <f t="shared" si="120"/>
        <v>14203.5</v>
      </c>
    </row>
    <row r="1033" s="101" customFormat="1" ht="26.4" spans="1:11">
      <c r="A1033" s="108">
        <v>1030</v>
      </c>
      <c r="B1033" s="115" t="s">
        <v>3051</v>
      </c>
      <c r="C1033" s="110" t="s">
        <v>3052</v>
      </c>
      <c r="D1033" s="76" t="s">
        <v>15</v>
      </c>
      <c r="E1033" s="61">
        <v>0.003135</v>
      </c>
      <c r="F1033" s="61" t="s">
        <v>54</v>
      </c>
      <c r="G1033" s="112">
        <f t="shared" si="121"/>
        <v>3135</v>
      </c>
      <c r="H1033" s="61">
        <v>802</v>
      </c>
      <c r="I1033" s="61" t="s">
        <v>1143</v>
      </c>
      <c r="J1033" s="112">
        <f t="shared" si="119"/>
        <v>120.3</v>
      </c>
      <c r="K1033" s="112">
        <f t="shared" si="120"/>
        <v>3255.3</v>
      </c>
    </row>
    <row r="1034" s="101" customFormat="1" ht="25.2" spans="1:11">
      <c r="A1034" s="108">
        <v>1031</v>
      </c>
      <c r="B1034" s="76" t="s">
        <v>3053</v>
      </c>
      <c r="C1034" s="119" t="s">
        <v>3054</v>
      </c>
      <c r="D1034" s="76" t="s">
        <v>15</v>
      </c>
      <c r="E1034" s="61">
        <v>0.00798</v>
      </c>
      <c r="F1034" s="61" t="s">
        <v>54</v>
      </c>
      <c r="G1034" s="112">
        <f t="shared" si="121"/>
        <v>7980</v>
      </c>
      <c r="H1034" s="61">
        <v>0</v>
      </c>
      <c r="I1034" s="61" t="s">
        <v>1143</v>
      </c>
      <c r="J1034" s="113">
        <f t="shared" si="119"/>
        <v>0</v>
      </c>
      <c r="K1034" s="112">
        <f t="shared" si="120"/>
        <v>7980</v>
      </c>
    </row>
    <row r="1035" s="101" customFormat="1" ht="37.2" spans="1:11">
      <c r="A1035" s="108">
        <v>1032</v>
      </c>
      <c r="B1035" s="115" t="s">
        <v>3055</v>
      </c>
      <c r="C1035" s="117" t="s">
        <v>3056</v>
      </c>
      <c r="D1035" s="76" t="s">
        <v>15</v>
      </c>
      <c r="E1035" s="61">
        <v>0.009975</v>
      </c>
      <c r="F1035" s="61" t="s">
        <v>54</v>
      </c>
      <c r="G1035" s="112">
        <f t="shared" si="121"/>
        <v>9975</v>
      </c>
      <c r="H1035" s="61">
        <v>2504</v>
      </c>
      <c r="I1035" s="61" t="s">
        <v>1143</v>
      </c>
      <c r="J1035" s="112">
        <f t="shared" si="119"/>
        <v>375.6</v>
      </c>
      <c r="K1035" s="112">
        <f t="shared" si="120"/>
        <v>10350.6</v>
      </c>
    </row>
    <row r="1036" s="101" customFormat="1" ht="26.4" spans="1:11">
      <c r="A1036" s="108">
        <v>1033</v>
      </c>
      <c r="B1036" s="76" t="s">
        <v>3057</v>
      </c>
      <c r="C1036" s="119" t="s">
        <v>3058</v>
      </c>
      <c r="D1036" s="76" t="s">
        <v>15</v>
      </c>
      <c r="E1036" s="61">
        <v>0.00684</v>
      </c>
      <c r="F1036" s="61" t="s">
        <v>54</v>
      </c>
      <c r="G1036" s="112">
        <f t="shared" si="121"/>
        <v>6840</v>
      </c>
      <c r="H1036" s="61">
        <v>723</v>
      </c>
      <c r="I1036" s="61" t="s">
        <v>1143</v>
      </c>
      <c r="J1036" s="112">
        <f t="shared" si="119"/>
        <v>108.45</v>
      </c>
      <c r="K1036" s="112">
        <f t="shared" si="120"/>
        <v>6948.45</v>
      </c>
    </row>
    <row r="1037" s="101" customFormat="1" ht="25.2" spans="1:11">
      <c r="A1037" s="108">
        <v>1034</v>
      </c>
      <c r="B1037" s="76" t="s">
        <v>3059</v>
      </c>
      <c r="C1037" s="119" t="s">
        <v>3060</v>
      </c>
      <c r="D1037" s="76" t="s">
        <v>15</v>
      </c>
      <c r="E1037" s="61">
        <v>0.0087</v>
      </c>
      <c r="F1037" s="61" t="s">
        <v>54</v>
      </c>
      <c r="G1037" s="112">
        <f t="shared" si="121"/>
        <v>8700</v>
      </c>
      <c r="H1037" s="61">
        <v>552</v>
      </c>
      <c r="I1037" s="61" t="s">
        <v>1143</v>
      </c>
      <c r="J1037" s="112">
        <f t="shared" si="119"/>
        <v>82.8</v>
      </c>
      <c r="K1037" s="112">
        <f t="shared" si="120"/>
        <v>8782.8</v>
      </c>
    </row>
    <row r="1038" s="101" customFormat="1" ht="37.2" spans="1:11">
      <c r="A1038" s="108">
        <v>1035</v>
      </c>
      <c r="B1038" s="76" t="s">
        <v>3061</v>
      </c>
      <c r="C1038" s="119" t="s">
        <v>3062</v>
      </c>
      <c r="D1038" s="76" t="s">
        <v>15</v>
      </c>
      <c r="E1038" s="61">
        <v>0.01015</v>
      </c>
      <c r="F1038" s="61" t="s">
        <v>54</v>
      </c>
      <c r="G1038" s="112">
        <f t="shared" si="121"/>
        <v>10150</v>
      </c>
      <c r="H1038" s="61">
        <v>0</v>
      </c>
      <c r="I1038" s="61" t="s">
        <v>1143</v>
      </c>
      <c r="J1038" s="113">
        <f t="shared" si="119"/>
        <v>0</v>
      </c>
      <c r="K1038" s="112">
        <f t="shared" si="120"/>
        <v>10150</v>
      </c>
    </row>
    <row r="1039" s="101" customFormat="1" ht="37.2" spans="1:11">
      <c r="A1039" s="108">
        <v>1036</v>
      </c>
      <c r="B1039" s="76" t="s">
        <v>3063</v>
      </c>
      <c r="C1039" s="119" t="s">
        <v>3064</v>
      </c>
      <c r="D1039" s="76" t="s">
        <v>15</v>
      </c>
      <c r="E1039" s="61">
        <v>0.01044</v>
      </c>
      <c r="F1039" s="61" t="s">
        <v>54</v>
      </c>
      <c r="G1039" s="112">
        <f t="shared" si="121"/>
        <v>10440</v>
      </c>
      <c r="H1039" s="61">
        <v>0</v>
      </c>
      <c r="I1039" s="61" t="s">
        <v>1143</v>
      </c>
      <c r="J1039" s="113">
        <f t="shared" si="119"/>
        <v>0</v>
      </c>
      <c r="K1039" s="112">
        <f t="shared" si="120"/>
        <v>10440</v>
      </c>
    </row>
    <row r="1040" s="101" customFormat="1" ht="25.2" spans="1:11">
      <c r="A1040" s="108">
        <v>1037</v>
      </c>
      <c r="B1040" s="76" t="s">
        <v>3065</v>
      </c>
      <c r="C1040" s="119" t="s">
        <v>3066</v>
      </c>
      <c r="D1040" s="76" t="s">
        <v>15</v>
      </c>
      <c r="E1040" s="61">
        <v>0.01044</v>
      </c>
      <c r="F1040" s="61" t="s">
        <v>54</v>
      </c>
      <c r="G1040" s="112">
        <f t="shared" si="121"/>
        <v>10440</v>
      </c>
      <c r="H1040" s="61">
        <v>0</v>
      </c>
      <c r="I1040" s="61" t="s">
        <v>1143</v>
      </c>
      <c r="J1040" s="113">
        <f t="shared" si="119"/>
        <v>0</v>
      </c>
      <c r="K1040" s="112">
        <f t="shared" si="120"/>
        <v>10440</v>
      </c>
    </row>
    <row r="1041" s="101" customFormat="1" ht="37.2" spans="1:11">
      <c r="A1041" s="108">
        <v>1038</v>
      </c>
      <c r="B1041" s="76" t="s">
        <v>3067</v>
      </c>
      <c r="C1041" s="119" t="s">
        <v>3068</v>
      </c>
      <c r="D1041" s="76" t="s">
        <v>15</v>
      </c>
      <c r="E1041" s="61">
        <v>0.021945</v>
      </c>
      <c r="F1041" s="61" t="s">
        <v>54</v>
      </c>
      <c r="G1041" s="112">
        <f>IF(E1041*1000000&gt;20000,20000,E1041*1000000)</f>
        <v>20000</v>
      </c>
      <c r="H1041" s="61">
        <v>0</v>
      </c>
      <c r="I1041" s="61" t="s">
        <v>1143</v>
      </c>
      <c r="J1041" s="113">
        <f t="shared" si="119"/>
        <v>0</v>
      </c>
      <c r="K1041" s="112">
        <f t="shared" si="120"/>
        <v>20000</v>
      </c>
    </row>
    <row r="1042" s="101" customFormat="1" ht="37.2" spans="1:11">
      <c r="A1042" s="108">
        <v>1039</v>
      </c>
      <c r="B1042" s="76" t="s">
        <v>3069</v>
      </c>
      <c r="C1042" s="119" t="s">
        <v>3070</v>
      </c>
      <c r="D1042" s="76" t="s">
        <v>15</v>
      </c>
      <c r="E1042" s="61">
        <v>0.015675</v>
      </c>
      <c r="F1042" s="61" t="s">
        <v>54</v>
      </c>
      <c r="G1042" s="112">
        <f t="shared" ref="G1042:G1049" si="122">E1042*1000000</f>
        <v>15675</v>
      </c>
      <c r="H1042" s="61">
        <v>0</v>
      </c>
      <c r="I1042" s="61" t="s">
        <v>1143</v>
      </c>
      <c r="J1042" s="113">
        <f t="shared" si="119"/>
        <v>0</v>
      </c>
      <c r="K1042" s="112">
        <f t="shared" si="120"/>
        <v>15675</v>
      </c>
    </row>
    <row r="1043" s="101" customFormat="1" ht="25.2" spans="1:11">
      <c r="A1043" s="108">
        <v>1040</v>
      </c>
      <c r="B1043" s="76" t="s">
        <v>3071</v>
      </c>
      <c r="C1043" s="119" t="s">
        <v>3072</v>
      </c>
      <c r="D1043" s="76" t="s">
        <v>15</v>
      </c>
      <c r="E1043" s="61">
        <v>0.00522</v>
      </c>
      <c r="F1043" s="61" t="s">
        <v>54</v>
      </c>
      <c r="G1043" s="112">
        <f t="shared" si="122"/>
        <v>5220</v>
      </c>
      <c r="H1043" s="61">
        <v>181</v>
      </c>
      <c r="I1043" s="61" t="s">
        <v>1143</v>
      </c>
      <c r="J1043" s="112">
        <f t="shared" si="119"/>
        <v>27.15</v>
      </c>
      <c r="K1043" s="112">
        <f t="shared" si="120"/>
        <v>5247.15</v>
      </c>
    </row>
    <row r="1044" s="101" customFormat="1" ht="37.2" spans="1:11">
      <c r="A1044" s="108">
        <v>1041</v>
      </c>
      <c r="B1044" s="76" t="s">
        <v>3073</v>
      </c>
      <c r="C1044" s="119" t="s">
        <v>3074</v>
      </c>
      <c r="D1044" s="76" t="s">
        <v>15</v>
      </c>
      <c r="E1044" s="61">
        <v>0.00725</v>
      </c>
      <c r="F1044" s="61" t="s">
        <v>54</v>
      </c>
      <c r="G1044" s="112">
        <f t="shared" si="122"/>
        <v>7250</v>
      </c>
      <c r="H1044" s="61">
        <v>360</v>
      </c>
      <c r="I1044" s="61" t="s">
        <v>1143</v>
      </c>
      <c r="J1044" s="112">
        <f t="shared" si="119"/>
        <v>54</v>
      </c>
      <c r="K1044" s="112">
        <f t="shared" si="120"/>
        <v>7304</v>
      </c>
    </row>
    <row r="1045" s="101" customFormat="1" ht="37.2" spans="1:11">
      <c r="A1045" s="108">
        <v>1042</v>
      </c>
      <c r="B1045" s="76" t="s">
        <v>3075</v>
      </c>
      <c r="C1045" s="119" t="s">
        <v>3076</v>
      </c>
      <c r="D1045" s="76" t="s">
        <v>15</v>
      </c>
      <c r="E1045" s="61">
        <v>0.00638</v>
      </c>
      <c r="F1045" s="61" t="s">
        <v>54</v>
      </c>
      <c r="G1045" s="112">
        <f t="shared" si="122"/>
        <v>6380</v>
      </c>
      <c r="H1045" s="61">
        <v>0</v>
      </c>
      <c r="I1045" s="61" t="s">
        <v>1143</v>
      </c>
      <c r="J1045" s="113">
        <f t="shared" si="119"/>
        <v>0</v>
      </c>
      <c r="K1045" s="112">
        <f t="shared" si="120"/>
        <v>6380</v>
      </c>
    </row>
    <row r="1046" s="101" customFormat="1" ht="37.2" spans="1:11">
      <c r="A1046" s="108">
        <v>1043</v>
      </c>
      <c r="B1046" s="76" t="s">
        <v>3077</v>
      </c>
      <c r="C1046" s="119" t="s">
        <v>3078</v>
      </c>
      <c r="D1046" s="76" t="s">
        <v>15</v>
      </c>
      <c r="E1046" s="61">
        <v>0.0057</v>
      </c>
      <c r="F1046" s="61" t="s">
        <v>54</v>
      </c>
      <c r="G1046" s="112">
        <f t="shared" si="122"/>
        <v>5700</v>
      </c>
      <c r="H1046" s="61">
        <v>0</v>
      </c>
      <c r="I1046" s="61" t="s">
        <v>1143</v>
      </c>
      <c r="J1046" s="113">
        <f t="shared" si="119"/>
        <v>0</v>
      </c>
      <c r="K1046" s="112">
        <f t="shared" si="120"/>
        <v>5700</v>
      </c>
    </row>
    <row r="1047" s="101" customFormat="1" ht="37.2" spans="1:11">
      <c r="A1047" s="108">
        <v>1044</v>
      </c>
      <c r="B1047" s="76" t="s">
        <v>3079</v>
      </c>
      <c r="C1047" s="119" t="s">
        <v>3080</v>
      </c>
      <c r="D1047" s="76" t="s">
        <v>15</v>
      </c>
      <c r="E1047" s="61">
        <v>0.01539</v>
      </c>
      <c r="F1047" s="61" t="s">
        <v>54</v>
      </c>
      <c r="G1047" s="112">
        <f t="shared" si="122"/>
        <v>15390</v>
      </c>
      <c r="H1047" s="61">
        <v>0</v>
      </c>
      <c r="I1047" s="61" t="s">
        <v>1143</v>
      </c>
      <c r="J1047" s="113">
        <f t="shared" si="119"/>
        <v>0</v>
      </c>
      <c r="K1047" s="112">
        <f t="shared" si="120"/>
        <v>15390</v>
      </c>
    </row>
    <row r="1048" s="101" customFormat="1" ht="37.2" spans="1:11">
      <c r="A1048" s="108">
        <v>1045</v>
      </c>
      <c r="B1048" s="76" t="s">
        <v>3081</v>
      </c>
      <c r="C1048" s="119" t="s">
        <v>3082</v>
      </c>
      <c r="D1048" s="76" t="s">
        <v>15</v>
      </c>
      <c r="E1048" s="61">
        <v>0.0162</v>
      </c>
      <c r="F1048" s="61" t="s">
        <v>54</v>
      </c>
      <c r="G1048" s="112">
        <f t="shared" si="122"/>
        <v>16200</v>
      </c>
      <c r="H1048" s="61">
        <v>0</v>
      </c>
      <c r="I1048" s="61" t="s">
        <v>1143</v>
      </c>
      <c r="J1048" s="113">
        <f t="shared" si="119"/>
        <v>0</v>
      </c>
      <c r="K1048" s="112">
        <f t="shared" si="120"/>
        <v>16200</v>
      </c>
    </row>
    <row r="1049" s="101" customFormat="1" ht="25.2" spans="1:11">
      <c r="A1049" s="108">
        <v>1046</v>
      </c>
      <c r="B1049" s="76" t="s">
        <v>3083</v>
      </c>
      <c r="C1049" s="119" t="s">
        <v>3084</v>
      </c>
      <c r="D1049" s="76" t="s">
        <v>15</v>
      </c>
      <c r="E1049" s="61">
        <v>0.01197</v>
      </c>
      <c r="F1049" s="61" t="s">
        <v>54</v>
      </c>
      <c r="G1049" s="112">
        <f t="shared" si="122"/>
        <v>11970</v>
      </c>
      <c r="H1049" s="61">
        <v>0</v>
      </c>
      <c r="I1049" s="61" t="s">
        <v>1143</v>
      </c>
      <c r="J1049" s="113">
        <f t="shared" si="119"/>
        <v>0</v>
      </c>
      <c r="K1049" s="112">
        <f t="shared" si="120"/>
        <v>11970</v>
      </c>
    </row>
    <row r="1050" s="101" customFormat="1" ht="37.2" spans="1:11">
      <c r="A1050" s="108">
        <v>1047</v>
      </c>
      <c r="B1050" s="76" t="s">
        <v>3085</v>
      </c>
      <c r="C1050" s="118" t="s">
        <v>3086</v>
      </c>
      <c r="D1050" s="76" t="s">
        <v>15</v>
      </c>
      <c r="E1050" s="61">
        <v>0.021945</v>
      </c>
      <c r="F1050" s="61" t="s">
        <v>54</v>
      </c>
      <c r="G1050" s="112">
        <f>IF(E1050*1000000&gt;20000,20000,E1050*1000000)</f>
        <v>20000</v>
      </c>
      <c r="H1050" s="61">
        <v>0</v>
      </c>
      <c r="I1050" s="61" t="s">
        <v>1143</v>
      </c>
      <c r="J1050" s="113">
        <f t="shared" si="119"/>
        <v>0</v>
      </c>
      <c r="K1050" s="112">
        <f t="shared" si="120"/>
        <v>20000</v>
      </c>
    </row>
    <row r="1051" s="101" customFormat="1" ht="25.2" spans="1:11">
      <c r="A1051" s="108">
        <v>1048</v>
      </c>
      <c r="B1051" s="76" t="s">
        <v>3087</v>
      </c>
      <c r="C1051" s="119" t="s">
        <v>3088</v>
      </c>
      <c r="D1051" s="76" t="s">
        <v>15</v>
      </c>
      <c r="E1051" s="61">
        <v>0.00848</v>
      </c>
      <c r="F1051" s="61" t="s">
        <v>54</v>
      </c>
      <c r="G1051" s="112">
        <f t="shared" ref="G1051:G1061" si="123">E1051*1000000</f>
        <v>8480</v>
      </c>
      <c r="H1051" s="61">
        <v>975</v>
      </c>
      <c r="I1051" s="61" t="s">
        <v>1143</v>
      </c>
      <c r="J1051" s="112">
        <f t="shared" si="119"/>
        <v>146.25</v>
      </c>
      <c r="K1051" s="112">
        <f t="shared" si="120"/>
        <v>8626.25</v>
      </c>
    </row>
    <row r="1052" s="101" customFormat="1" ht="37.2" spans="1:11">
      <c r="A1052" s="108">
        <v>1049</v>
      </c>
      <c r="B1052" s="76" t="s">
        <v>3089</v>
      </c>
      <c r="C1052" s="119" t="s">
        <v>3090</v>
      </c>
      <c r="D1052" s="76" t="s">
        <v>15</v>
      </c>
      <c r="E1052" s="61">
        <v>0.00318</v>
      </c>
      <c r="F1052" s="61" t="s">
        <v>54</v>
      </c>
      <c r="G1052" s="112">
        <f t="shared" si="123"/>
        <v>3180</v>
      </c>
      <c r="H1052" s="61">
        <v>3427</v>
      </c>
      <c r="I1052" s="61" t="s">
        <v>1143</v>
      </c>
      <c r="J1052" s="112">
        <f t="shared" si="119"/>
        <v>514.05</v>
      </c>
      <c r="K1052" s="112">
        <f t="shared" si="120"/>
        <v>3694.05</v>
      </c>
    </row>
    <row r="1053" s="101" customFormat="1" ht="25.2" spans="1:11">
      <c r="A1053" s="108">
        <v>1050</v>
      </c>
      <c r="B1053" s="115" t="s">
        <v>3091</v>
      </c>
      <c r="C1053" s="117" t="s">
        <v>3092</v>
      </c>
      <c r="D1053" s="76" t="s">
        <v>15</v>
      </c>
      <c r="E1053" s="61">
        <v>0.01458</v>
      </c>
      <c r="F1053" s="61" t="s">
        <v>54</v>
      </c>
      <c r="G1053" s="112">
        <f t="shared" si="123"/>
        <v>14580</v>
      </c>
      <c r="H1053" s="61">
        <v>0</v>
      </c>
      <c r="I1053" s="61" t="s">
        <v>1143</v>
      </c>
      <c r="J1053" s="113">
        <f t="shared" si="119"/>
        <v>0</v>
      </c>
      <c r="K1053" s="112">
        <f t="shared" si="120"/>
        <v>14580</v>
      </c>
    </row>
    <row r="1054" s="101" customFormat="1" ht="37.2" spans="1:11">
      <c r="A1054" s="108">
        <v>1051</v>
      </c>
      <c r="B1054" s="115" t="s">
        <v>3093</v>
      </c>
      <c r="C1054" s="117" t="s">
        <v>3094</v>
      </c>
      <c r="D1054" s="76" t="s">
        <v>15</v>
      </c>
      <c r="E1054" s="61">
        <v>0.010545</v>
      </c>
      <c r="F1054" s="61" t="s">
        <v>54</v>
      </c>
      <c r="G1054" s="112">
        <f t="shared" si="123"/>
        <v>10545</v>
      </c>
      <c r="H1054" s="61">
        <v>0</v>
      </c>
      <c r="I1054" s="61" t="s">
        <v>1143</v>
      </c>
      <c r="J1054" s="113">
        <f t="shared" si="119"/>
        <v>0</v>
      </c>
      <c r="K1054" s="112">
        <f t="shared" si="120"/>
        <v>10545</v>
      </c>
    </row>
    <row r="1055" s="101" customFormat="1" ht="25.2" spans="1:11">
      <c r="A1055" s="108">
        <v>1052</v>
      </c>
      <c r="B1055" s="115" t="s">
        <v>3095</v>
      </c>
      <c r="C1055" s="117" t="s">
        <v>3096</v>
      </c>
      <c r="D1055" s="76" t="s">
        <v>15</v>
      </c>
      <c r="E1055" s="61">
        <v>0.01798</v>
      </c>
      <c r="F1055" s="61" t="s">
        <v>54</v>
      </c>
      <c r="G1055" s="112">
        <f t="shared" si="123"/>
        <v>17980</v>
      </c>
      <c r="H1055" s="61">
        <v>0</v>
      </c>
      <c r="I1055" s="61" t="s">
        <v>1143</v>
      </c>
      <c r="J1055" s="113">
        <f t="shared" si="119"/>
        <v>0</v>
      </c>
      <c r="K1055" s="112">
        <f t="shared" si="120"/>
        <v>17980</v>
      </c>
    </row>
    <row r="1056" s="101" customFormat="1" ht="37.2" spans="1:11">
      <c r="A1056" s="108">
        <v>1053</v>
      </c>
      <c r="B1056" s="115" t="s">
        <v>3097</v>
      </c>
      <c r="C1056" s="117" t="s">
        <v>3098</v>
      </c>
      <c r="D1056" s="76" t="s">
        <v>15</v>
      </c>
      <c r="E1056" s="61">
        <v>0.01596</v>
      </c>
      <c r="F1056" s="61" t="s">
        <v>54</v>
      </c>
      <c r="G1056" s="112">
        <f t="shared" si="123"/>
        <v>15960</v>
      </c>
      <c r="H1056" s="61">
        <v>0</v>
      </c>
      <c r="I1056" s="61" t="s">
        <v>1143</v>
      </c>
      <c r="J1056" s="113">
        <f t="shared" si="119"/>
        <v>0</v>
      </c>
      <c r="K1056" s="112">
        <f t="shared" si="120"/>
        <v>15960</v>
      </c>
    </row>
    <row r="1057" s="101" customFormat="1" ht="37.2" spans="1:11">
      <c r="A1057" s="108">
        <v>1054</v>
      </c>
      <c r="B1057" s="76" t="s">
        <v>3099</v>
      </c>
      <c r="C1057" s="119" t="s">
        <v>3100</v>
      </c>
      <c r="D1057" s="76" t="s">
        <v>15</v>
      </c>
      <c r="E1057" s="61">
        <v>0.01044</v>
      </c>
      <c r="F1057" s="61" t="s">
        <v>54</v>
      </c>
      <c r="G1057" s="112">
        <f t="shared" si="123"/>
        <v>10440</v>
      </c>
      <c r="H1057" s="61">
        <v>0</v>
      </c>
      <c r="I1057" s="61" t="s">
        <v>1143</v>
      </c>
      <c r="J1057" s="113">
        <f t="shared" si="119"/>
        <v>0</v>
      </c>
      <c r="K1057" s="112">
        <f t="shared" si="120"/>
        <v>10440</v>
      </c>
    </row>
    <row r="1058" s="101" customFormat="1" ht="37.2" spans="1:11">
      <c r="A1058" s="108">
        <v>1055</v>
      </c>
      <c r="B1058" s="111" t="s">
        <v>3101</v>
      </c>
      <c r="C1058" s="119" t="s">
        <v>3102</v>
      </c>
      <c r="D1058" s="76" t="s">
        <v>15</v>
      </c>
      <c r="E1058" s="61">
        <v>0.01425</v>
      </c>
      <c r="F1058" s="61" t="s">
        <v>54</v>
      </c>
      <c r="G1058" s="112">
        <f t="shared" si="123"/>
        <v>14250</v>
      </c>
      <c r="H1058" s="61">
        <v>0</v>
      </c>
      <c r="I1058" s="61" t="s">
        <v>1143</v>
      </c>
      <c r="J1058" s="113">
        <f t="shared" si="119"/>
        <v>0</v>
      </c>
      <c r="K1058" s="112">
        <f t="shared" si="120"/>
        <v>14250</v>
      </c>
    </row>
    <row r="1059" s="101" customFormat="1" ht="37.2" spans="1:11">
      <c r="A1059" s="108">
        <v>1056</v>
      </c>
      <c r="B1059" s="76" t="s">
        <v>3103</v>
      </c>
      <c r="C1059" s="118" t="s">
        <v>3104</v>
      </c>
      <c r="D1059" s="76" t="s">
        <v>15</v>
      </c>
      <c r="E1059" s="61">
        <v>0.01972</v>
      </c>
      <c r="F1059" s="61" t="s">
        <v>54</v>
      </c>
      <c r="G1059" s="112">
        <f t="shared" si="123"/>
        <v>19720</v>
      </c>
      <c r="H1059" s="61">
        <v>7167</v>
      </c>
      <c r="I1059" s="61" t="s">
        <v>1143</v>
      </c>
      <c r="J1059" s="112">
        <f t="shared" si="119"/>
        <v>1075.05</v>
      </c>
      <c r="K1059" s="112">
        <f t="shared" si="120"/>
        <v>20795.05</v>
      </c>
    </row>
    <row r="1060" s="101" customFormat="1" ht="37.2" spans="1:11">
      <c r="A1060" s="108">
        <v>1057</v>
      </c>
      <c r="B1060" s="76" t="s">
        <v>3105</v>
      </c>
      <c r="C1060" s="118" t="s">
        <v>3106</v>
      </c>
      <c r="D1060" s="76" t="s">
        <v>15</v>
      </c>
      <c r="E1060" s="61">
        <v>0.01653</v>
      </c>
      <c r="F1060" s="61" t="s">
        <v>54</v>
      </c>
      <c r="G1060" s="112">
        <f t="shared" si="123"/>
        <v>16530</v>
      </c>
      <c r="H1060" s="61">
        <v>5983</v>
      </c>
      <c r="I1060" s="61" t="s">
        <v>1143</v>
      </c>
      <c r="J1060" s="112">
        <f t="shared" si="119"/>
        <v>897.45</v>
      </c>
      <c r="K1060" s="112">
        <f t="shared" si="120"/>
        <v>17427.45</v>
      </c>
    </row>
    <row r="1061" s="101" customFormat="1" ht="37.2" spans="1:11">
      <c r="A1061" s="108">
        <v>1058</v>
      </c>
      <c r="B1061" s="76" t="s">
        <v>3105</v>
      </c>
      <c r="C1061" s="118" t="s">
        <v>3107</v>
      </c>
      <c r="D1061" s="76" t="s">
        <v>15</v>
      </c>
      <c r="E1061" s="61">
        <v>0.00696</v>
      </c>
      <c r="F1061" s="61" t="s">
        <v>54</v>
      </c>
      <c r="G1061" s="112">
        <f t="shared" si="123"/>
        <v>6960</v>
      </c>
      <c r="H1061" s="61">
        <v>2144</v>
      </c>
      <c r="I1061" s="61" t="s">
        <v>1143</v>
      </c>
      <c r="J1061" s="112">
        <f t="shared" si="119"/>
        <v>321.6</v>
      </c>
      <c r="K1061" s="112">
        <f t="shared" si="120"/>
        <v>7281.6</v>
      </c>
    </row>
    <row r="1062" s="101" customFormat="1" ht="37.2" spans="1:11">
      <c r="A1062" s="108">
        <v>1059</v>
      </c>
      <c r="B1062" s="76" t="s">
        <v>3108</v>
      </c>
      <c r="C1062" s="118" t="s">
        <v>3109</v>
      </c>
      <c r="D1062" s="76" t="s">
        <v>15</v>
      </c>
      <c r="E1062" s="61">
        <v>0.02088</v>
      </c>
      <c r="F1062" s="61" t="s">
        <v>54</v>
      </c>
      <c r="G1062" s="112">
        <f>IF(E1062*1000000&gt;20000,20000,E1062*1000000)</f>
        <v>20000</v>
      </c>
      <c r="H1062" s="61">
        <v>9478</v>
      </c>
      <c r="I1062" s="61" t="s">
        <v>1143</v>
      </c>
      <c r="J1062" s="112">
        <f t="shared" si="119"/>
        <v>1421.7</v>
      </c>
      <c r="K1062" s="112">
        <f t="shared" si="120"/>
        <v>21421.7</v>
      </c>
    </row>
    <row r="1063" s="101" customFormat="1" ht="37.2" spans="1:11">
      <c r="A1063" s="108">
        <v>1060</v>
      </c>
      <c r="B1063" s="76" t="s">
        <v>3110</v>
      </c>
      <c r="C1063" s="119" t="s">
        <v>3111</v>
      </c>
      <c r="D1063" s="76" t="s">
        <v>15</v>
      </c>
      <c r="E1063" s="61">
        <v>0.0116</v>
      </c>
      <c r="F1063" s="61" t="s">
        <v>54</v>
      </c>
      <c r="G1063" s="112">
        <f t="shared" ref="G1063:G1067" si="124">E1063*1000000</f>
        <v>11600</v>
      </c>
      <c r="H1063" s="61">
        <v>3293</v>
      </c>
      <c r="I1063" s="61" t="s">
        <v>1143</v>
      </c>
      <c r="J1063" s="112">
        <f t="shared" si="119"/>
        <v>493.95</v>
      </c>
      <c r="K1063" s="112">
        <f t="shared" si="120"/>
        <v>12093.95</v>
      </c>
    </row>
    <row r="1064" s="101" customFormat="1" ht="38.4" spans="1:11">
      <c r="A1064" s="108">
        <v>1061</v>
      </c>
      <c r="B1064" s="115" t="s">
        <v>3112</v>
      </c>
      <c r="C1064" s="110" t="s">
        <v>3113</v>
      </c>
      <c r="D1064" s="76" t="s">
        <v>15</v>
      </c>
      <c r="E1064" s="61">
        <v>0.0159</v>
      </c>
      <c r="F1064" s="61" t="s">
        <v>54</v>
      </c>
      <c r="G1064" s="112">
        <f t="shared" si="124"/>
        <v>15900</v>
      </c>
      <c r="H1064" s="61">
        <v>13162</v>
      </c>
      <c r="I1064" s="61" t="s">
        <v>1143</v>
      </c>
      <c r="J1064" s="112">
        <f t="shared" si="119"/>
        <v>1974.3</v>
      </c>
      <c r="K1064" s="112">
        <f t="shared" si="120"/>
        <v>17874.3</v>
      </c>
    </row>
    <row r="1065" s="101" customFormat="1" ht="37.2" spans="1:11">
      <c r="A1065" s="108">
        <v>1062</v>
      </c>
      <c r="B1065" s="76" t="s">
        <v>3114</v>
      </c>
      <c r="C1065" s="118" t="s">
        <v>3115</v>
      </c>
      <c r="D1065" s="76" t="s">
        <v>15</v>
      </c>
      <c r="E1065" s="61">
        <v>0.01334</v>
      </c>
      <c r="F1065" s="61" t="s">
        <v>54</v>
      </c>
      <c r="G1065" s="112">
        <f t="shared" si="124"/>
        <v>13340</v>
      </c>
      <c r="H1065" s="61">
        <v>5291</v>
      </c>
      <c r="I1065" s="61" t="s">
        <v>1143</v>
      </c>
      <c r="J1065" s="112">
        <f t="shared" si="119"/>
        <v>793.65</v>
      </c>
      <c r="K1065" s="112">
        <f t="shared" si="120"/>
        <v>14133.65</v>
      </c>
    </row>
    <row r="1066" s="101" customFormat="1" ht="25.2" spans="1:11">
      <c r="A1066" s="108">
        <v>1063</v>
      </c>
      <c r="B1066" s="115" t="s">
        <v>3116</v>
      </c>
      <c r="C1066" s="117" t="s">
        <v>3117</v>
      </c>
      <c r="D1066" s="76" t="s">
        <v>15</v>
      </c>
      <c r="E1066" s="61">
        <v>0.01888</v>
      </c>
      <c r="F1066" s="61" t="s">
        <v>54</v>
      </c>
      <c r="G1066" s="112">
        <f t="shared" si="124"/>
        <v>18880</v>
      </c>
      <c r="H1066" s="61">
        <v>10340</v>
      </c>
      <c r="I1066" s="61" t="s">
        <v>1143</v>
      </c>
      <c r="J1066" s="112">
        <f t="shared" si="119"/>
        <v>1551</v>
      </c>
      <c r="K1066" s="112">
        <f t="shared" si="120"/>
        <v>20431</v>
      </c>
    </row>
    <row r="1067" s="101" customFormat="1" ht="37.2" spans="1:11">
      <c r="A1067" s="108">
        <v>1064</v>
      </c>
      <c r="B1067" s="76" t="s">
        <v>3118</v>
      </c>
      <c r="C1067" s="119" t="s">
        <v>3119</v>
      </c>
      <c r="D1067" s="76" t="s">
        <v>15</v>
      </c>
      <c r="E1067" s="61">
        <v>0.0154</v>
      </c>
      <c r="F1067" s="61" t="s">
        <v>54</v>
      </c>
      <c r="G1067" s="112">
        <f t="shared" si="124"/>
        <v>15400</v>
      </c>
      <c r="H1067" s="61">
        <v>0</v>
      </c>
      <c r="I1067" s="61" t="s">
        <v>1143</v>
      </c>
      <c r="J1067" s="113">
        <f t="shared" si="119"/>
        <v>0</v>
      </c>
      <c r="K1067" s="112">
        <f t="shared" si="120"/>
        <v>15400</v>
      </c>
    </row>
    <row r="1068" s="101" customFormat="1" ht="37.2" spans="1:11">
      <c r="A1068" s="108">
        <v>1065</v>
      </c>
      <c r="B1068" s="76" t="s">
        <v>3120</v>
      </c>
      <c r="C1068" s="119" t="s">
        <v>3121</v>
      </c>
      <c r="D1068" s="76" t="s">
        <v>15</v>
      </c>
      <c r="E1068" s="61">
        <v>0.027</v>
      </c>
      <c r="F1068" s="61" t="s">
        <v>54</v>
      </c>
      <c r="G1068" s="112">
        <f>IF(E1068*1000000&gt;20000,20000,E1068*1000000)</f>
        <v>20000</v>
      </c>
      <c r="H1068" s="61">
        <v>0</v>
      </c>
      <c r="I1068" s="61" t="s">
        <v>1143</v>
      </c>
      <c r="J1068" s="113">
        <f t="shared" si="119"/>
        <v>0</v>
      </c>
      <c r="K1068" s="112">
        <f t="shared" si="120"/>
        <v>20000</v>
      </c>
    </row>
    <row r="1069" s="101" customFormat="1" ht="25.2" spans="1:11">
      <c r="A1069" s="108">
        <v>1066</v>
      </c>
      <c r="B1069" s="76" t="s">
        <v>3122</v>
      </c>
      <c r="C1069" s="119" t="s">
        <v>3123</v>
      </c>
      <c r="D1069" s="76" t="s">
        <v>15</v>
      </c>
      <c r="E1069" s="61">
        <v>0.0066</v>
      </c>
      <c r="F1069" s="61" t="s">
        <v>54</v>
      </c>
      <c r="G1069" s="112">
        <f t="shared" ref="G1069:G1072" si="125">E1069*1000000</f>
        <v>6600</v>
      </c>
      <c r="H1069" s="61">
        <v>0</v>
      </c>
      <c r="I1069" s="61" t="s">
        <v>1143</v>
      </c>
      <c r="J1069" s="113">
        <f t="shared" si="119"/>
        <v>0</v>
      </c>
      <c r="K1069" s="112">
        <f t="shared" si="120"/>
        <v>6600</v>
      </c>
    </row>
    <row r="1070" s="101" customFormat="1" ht="25.2" spans="1:11">
      <c r="A1070" s="108">
        <v>1067</v>
      </c>
      <c r="B1070" s="115" t="s">
        <v>2851</v>
      </c>
      <c r="C1070" s="117" t="s">
        <v>3124</v>
      </c>
      <c r="D1070" s="76" t="s">
        <v>15</v>
      </c>
      <c r="E1070" s="61">
        <v>0.0195</v>
      </c>
      <c r="F1070" s="61" t="s">
        <v>54</v>
      </c>
      <c r="G1070" s="112">
        <f t="shared" si="125"/>
        <v>19500</v>
      </c>
      <c r="H1070" s="61">
        <v>14724</v>
      </c>
      <c r="I1070" s="61" t="s">
        <v>1143</v>
      </c>
      <c r="J1070" s="112">
        <f t="shared" si="119"/>
        <v>2208.6</v>
      </c>
      <c r="K1070" s="112">
        <f t="shared" si="120"/>
        <v>21708.6</v>
      </c>
    </row>
    <row r="1071" s="101" customFormat="1" ht="37.2" spans="1:11">
      <c r="A1071" s="108">
        <v>1068</v>
      </c>
      <c r="B1071" s="115" t="s">
        <v>3125</v>
      </c>
      <c r="C1071" s="117" t="s">
        <v>3126</v>
      </c>
      <c r="D1071" s="76" t="s">
        <v>15</v>
      </c>
      <c r="E1071" s="61">
        <v>0.0156</v>
      </c>
      <c r="F1071" s="61" t="s">
        <v>54</v>
      </c>
      <c r="G1071" s="112">
        <f t="shared" si="125"/>
        <v>15600</v>
      </c>
      <c r="H1071" s="61">
        <v>9272</v>
      </c>
      <c r="I1071" s="61" t="s">
        <v>1143</v>
      </c>
      <c r="J1071" s="112">
        <f t="shared" si="119"/>
        <v>1390.8</v>
      </c>
      <c r="K1071" s="112">
        <f t="shared" si="120"/>
        <v>16990.8</v>
      </c>
    </row>
    <row r="1072" s="101" customFormat="1" ht="37.2" spans="1:11">
      <c r="A1072" s="108">
        <v>1069</v>
      </c>
      <c r="B1072" s="76" t="s">
        <v>3127</v>
      </c>
      <c r="C1072" s="119" t="s">
        <v>3128</v>
      </c>
      <c r="D1072" s="76" t="s">
        <v>15</v>
      </c>
      <c r="E1072" s="61">
        <v>0.0153</v>
      </c>
      <c r="F1072" s="61" t="s">
        <v>54</v>
      </c>
      <c r="G1072" s="112">
        <f t="shared" si="125"/>
        <v>15300</v>
      </c>
      <c r="H1072" s="61">
        <v>0</v>
      </c>
      <c r="I1072" s="61" t="s">
        <v>1143</v>
      </c>
      <c r="J1072" s="113">
        <f t="shared" si="119"/>
        <v>0</v>
      </c>
      <c r="K1072" s="112">
        <f t="shared" si="120"/>
        <v>15300</v>
      </c>
    </row>
    <row r="1073" s="101" customFormat="1" ht="37.2" spans="1:11">
      <c r="A1073" s="108">
        <v>1070</v>
      </c>
      <c r="B1073" s="115" t="s">
        <v>3129</v>
      </c>
      <c r="C1073" s="117" t="s">
        <v>3130</v>
      </c>
      <c r="D1073" s="76" t="s">
        <v>15</v>
      </c>
      <c r="E1073" s="61">
        <v>0.03245</v>
      </c>
      <c r="F1073" s="61" t="s">
        <v>54</v>
      </c>
      <c r="G1073" s="112">
        <f>IF(E1073*1000000&gt;20000,20000,E1073*1000000)</f>
        <v>20000</v>
      </c>
      <c r="H1073" s="61">
        <v>20948</v>
      </c>
      <c r="I1073" s="61" t="s">
        <v>1143</v>
      </c>
      <c r="J1073" s="112">
        <f t="shared" si="119"/>
        <v>3142.2</v>
      </c>
      <c r="K1073" s="112">
        <f t="shared" si="120"/>
        <v>23142.2</v>
      </c>
    </row>
    <row r="1074" s="101" customFormat="1" ht="37.2" spans="1:11">
      <c r="A1074" s="108">
        <v>1071</v>
      </c>
      <c r="B1074" s="115" t="s">
        <v>3131</v>
      </c>
      <c r="C1074" s="117" t="s">
        <v>3132</v>
      </c>
      <c r="D1074" s="76" t="s">
        <v>15</v>
      </c>
      <c r="E1074" s="61">
        <v>0.010325</v>
      </c>
      <c r="F1074" s="61" t="s">
        <v>54</v>
      </c>
      <c r="G1074" s="112">
        <f t="shared" ref="G1074:G1081" si="126">E1074*1000000</f>
        <v>10325</v>
      </c>
      <c r="H1074" s="61">
        <v>6730</v>
      </c>
      <c r="I1074" s="61" t="s">
        <v>1143</v>
      </c>
      <c r="J1074" s="112">
        <f t="shared" si="119"/>
        <v>1009.5</v>
      </c>
      <c r="K1074" s="112">
        <f t="shared" si="120"/>
        <v>11334.5</v>
      </c>
    </row>
    <row r="1075" s="101" customFormat="1" ht="37.2" spans="1:11">
      <c r="A1075" s="108">
        <v>1072</v>
      </c>
      <c r="B1075" s="115" t="s">
        <v>3133</v>
      </c>
      <c r="C1075" s="110" t="s">
        <v>3134</v>
      </c>
      <c r="D1075" s="76" t="s">
        <v>15</v>
      </c>
      <c r="E1075" s="61">
        <v>0.010915</v>
      </c>
      <c r="F1075" s="61" t="s">
        <v>54</v>
      </c>
      <c r="G1075" s="112">
        <f t="shared" si="126"/>
        <v>10915</v>
      </c>
      <c r="H1075" s="61">
        <v>8940</v>
      </c>
      <c r="I1075" s="61" t="s">
        <v>1143</v>
      </c>
      <c r="J1075" s="112">
        <f t="shared" si="119"/>
        <v>1341</v>
      </c>
      <c r="K1075" s="112">
        <f t="shared" si="120"/>
        <v>12256</v>
      </c>
    </row>
    <row r="1076" s="101" customFormat="1" ht="25.2" spans="1:11">
      <c r="A1076" s="108">
        <v>1073</v>
      </c>
      <c r="B1076" s="76" t="s">
        <v>3135</v>
      </c>
      <c r="C1076" s="118" t="s">
        <v>3136</v>
      </c>
      <c r="D1076" s="76" t="s">
        <v>15</v>
      </c>
      <c r="E1076" s="61">
        <v>0.02952</v>
      </c>
      <c r="F1076" s="61" t="s">
        <v>54</v>
      </c>
      <c r="G1076" s="112">
        <f>IF(E1076*1000000&gt;20000,20000,E1076*1000000)</f>
        <v>20000</v>
      </c>
      <c r="H1076" s="61">
        <v>9635</v>
      </c>
      <c r="I1076" s="61" t="s">
        <v>1143</v>
      </c>
      <c r="J1076" s="112">
        <f t="shared" si="119"/>
        <v>1445.25</v>
      </c>
      <c r="K1076" s="112">
        <f t="shared" si="120"/>
        <v>21445.25</v>
      </c>
    </row>
    <row r="1077" s="101" customFormat="1" ht="37.2" spans="1:11">
      <c r="A1077" s="108">
        <v>1074</v>
      </c>
      <c r="B1077" s="115" t="s">
        <v>3137</v>
      </c>
      <c r="C1077" s="117" t="s">
        <v>3138</v>
      </c>
      <c r="D1077" s="76" t="s">
        <v>15</v>
      </c>
      <c r="E1077" s="61">
        <v>0.01829</v>
      </c>
      <c r="F1077" s="61" t="s">
        <v>54</v>
      </c>
      <c r="G1077" s="112">
        <f t="shared" si="126"/>
        <v>18290</v>
      </c>
      <c r="H1077" s="61">
        <v>11790</v>
      </c>
      <c r="I1077" s="61" t="s">
        <v>1143</v>
      </c>
      <c r="J1077" s="112">
        <f t="shared" si="119"/>
        <v>1768.5</v>
      </c>
      <c r="K1077" s="112">
        <f t="shared" si="120"/>
        <v>20058.5</v>
      </c>
    </row>
    <row r="1078" s="101" customFormat="1" ht="25.2" spans="1:11">
      <c r="A1078" s="108">
        <v>1075</v>
      </c>
      <c r="B1078" s="115" t="s">
        <v>3139</v>
      </c>
      <c r="C1078" s="117" t="s">
        <v>3140</v>
      </c>
      <c r="D1078" s="76" t="s">
        <v>15</v>
      </c>
      <c r="E1078" s="61">
        <v>0.0102</v>
      </c>
      <c r="F1078" s="61" t="s">
        <v>54</v>
      </c>
      <c r="G1078" s="112">
        <f t="shared" si="126"/>
        <v>10200</v>
      </c>
      <c r="H1078" s="61">
        <v>6740</v>
      </c>
      <c r="I1078" s="61" t="s">
        <v>1143</v>
      </c>
      <c r="J1078" s="112">
        <f t="shared" si="119"/>
        <v>1011</v>
      </c>
      <c r="K1078" s="112">
        <f t="shared" si="120"/>
        <v>11211</v>
      </c>
    </row>
    <row r="1079" s="101" customFormat="1" ht="37.2" spans="1:11">
      <c r="A1079" s="108">
        <v>1076</v>
      </c>
      <c r="B1079" s="76" t="s">
        <v>3141</v>
      </c>
      <c r="C1079" s="119" t="s">
        <v>3142</v>
      </c>
      <c r="D1079" s="76" t="s">
        <v>15</v>
      </c>
      <c r="E1079" s="61">
        <v>0.0189</v>
      </c>
      <c r="F1079" s="61" t="s">
        <v>54</v>
      </c>
      <c r="G1079" s="112">
        <f t="shared" si="126"/>
        <v>18900</v>
      </c>
      <c r="H1079" s="61">
        <v>6353</v>
      </c>
      <c r="I1079" s="61" t="s">
        <v>1143</v>
      </c>
      <c r="J1079" s="112">
        <f t="shared" si="119"/>
        <v>952.95</v>
      </c>
      <c r="K1079" s="112">
        <f t="shared" si="120"/>
        <v>19852.95</v>
      </c>
    </row>
    <row r="1080" s="101" customFormat="1" ht="25.2" spans="1:11">
      <c r="A1080" s="108">
        <v>1077</v>
      </c>
      <c r="B1080" s="76" t="s">
        <v>3143</v>
      </c>
      <c r="C1080" s="119" t="s">
        <v>3144</v>
      </c>
      <c r="D1080" s="76" t="s">
        <v>15</v>
      </c>
      <c r="E1080" s="61">
        <v>0.01711</v>
      </c>
      <c r="F1080" s="61" t="s">
        <v>54</v>
      </c>
      <c r="G1080" s="112">
        <f t="shared" si="126"/>
        <v>17110</v>
      </c>
      <c r="H1080" s="61">
        <v>13380</v>
      </c>
      <c r="I1080" s="61" t="s">
        <v>1143</v>
      </c>
      <c r="J1080" s="112">
        <f t="shared" si="119"/>
        <v>2007</v>
      </c>
      <c r="K1080" s="112">
        <f t="shared" si="120"/>
        <v>19117</v>
      </c>
    </row>
    <row r="1081" s="101" customFormat="1" ht="37.2" spans="1:11">
      <c r="A1081" s="108">
        <v>1078</v>
      </c>
      <c r="B1081" s="76" t="s">
        <v>3145</v>
      </c>
      <c r="C1081" s="119" t="s">
        <v>3146</v>
      </c>
      <c r="D1081" s="76" t="s">
        <v>15</v>
      </c>
      <c r="E1081" s="61">
        <v>0.01485</v>
      </c>
      <c r="F1081" s="61" t="s">
        <v>54</v>
      </c>
      <c r="G1081" s="112">
        <f t="shared" si="126"/>
        <v>14850</v>
      </c>
      <c r="H1081" s="61">
        <v>2202</v>
      </c>
      <c r="I1081" s="61" t="s">
        <v>1143</v>
      </c>
      <c r="J1081" s="112">
        <f t="shared" si="119"/>
        <v>330.3</v>
      </c>
      <c r="K1081" s="112">
        <f t="shared" si="120"/>
        <v>15180.3</v>
      </c>
    </row>
    <row r="1082" s="101" customFormat="1" ht="37.2" spans="1:11">
      <c r="A1082" s="108">
        <v>1079</v>
      </c>
      <c r="B1082" s="76" t="s">
        <v>3147</v>
      </c>
      <c r="C1082" s="119" t="s">
        <v>3148</v>
      </c>
      <c r="D1082" s="76" t="s">
        <v>15</v>
      </c>
      <c r="E1082" s="61">
        <v>0.02581</v>
      </c>
      <c r="F1082" s="61" t="s">
        <v>54</v>
      </c>
      <c r="G1082" s="112">
        <f>IF(E1082*1000000&gt;20000,20000,E1082*1000000)</f>
        <v>20000</v>
      </c>
      <c r="H1082" s="61">
        <v>25122</v>
      </c>
      <c r="I1082" s="61" t="s">
        <v>1143</v>
      </c>
      <c r="J1082" s="112">
        <f t="shared" si="119"/>
        <v>3768.3</v>
      </c>
      <c r="K1082" s="112">
        <f t="shared" si="120"/>
        <v>23768.3</v>
      </c>
    </row>
    <row r="1083" s="101" customFormat="1" ht="37.2" spans="1:11">
      <c r="A1083" s="108">
        <v>1080</v>
      </c>
      <c r="B1083" s="114" t="s">
        <v>3149</v>
      </c>
      <c r="C1083" s="110" t="s">
        <v>3150</v>
      </c>
      <c r="D1083" s="76" t="s">
        <v>15</v>
      </c>
      <c r="E1083" s="61">
        <v>0.01044</v>
      </c>
      <c r="F1083" s="61" t="s">
        <v>54</v>
      </c>
      <c r="G1083" s="112">
        <f t="shared" ref="G1083:G1085" si="127">E1083*1000000</f>
        <v>10440</v>
      </c>
      <c r="H1083" s="61">
        <v>9660</v>
      </c>
      <c r="I1083" s="61" t="s">
        <v>1143</v>
      </c>
      <c r="J1083" s="112">
        <f t="shared" si="119"/>
        <v>1449</v>
      </c>
      <c r="K1083" s="112">
        <f t="shared" si="120"/>
        <v>11889</v>
      </c>
    </row>
    <row r="1084" s="101" customFormat="1" ht="37.2" spans="1:11">
      <c r="A1084" s="108">
        <v>1081</v>
      </c>
      <c r="B1084" s="115" t="s">
        <v>3151</v>
      </c>
      <c r="C1084" s="120" t="s">
        <v>3152</v>
      </c>
      <c r="D1084" s="76" t="s">
        <v>15</v>
      </c>
      <c r="E1084" s="61">
        <v>0.01026</v>
      </c>
      <c r="F1084" s="61" t="s">
        <v>54</v>
      </c>
      <c r="G1084" s="112">
        <f t="shared" si="127"/>
        <v>10260</v>
      </c>
      <c r="H1084" s="61">
        <v>0</v>
      </c>
      <c r="I1084" s="61" t="s">
        <v>1143</v>
      </c>
      <c r="J1084" s="113">
        <f t="shared" si="119"/>
        <v>0</v>
      </c>
      <c r="K1084" s="112">
        <f t="shared" si="120"/>
        <v>10260</v>
      </c>
    </row>
    <row r="1085" s="101" customFormat="1" ht="37.2" spans="1:11">
      <c r="A1085" s="108">
        <v>1082</v>
      </c>
      <c r="B1085" s="115" t="s">
        <v>3153</v>
      </c>
      <c r="C1085" s="117" t="s">
        <v>3154</v>
      </c>
      <c r="D1085" s="76" t="s">
        <v>15</v>
      </c>
      <c r="E1085" s="61">
        <v>0.01064</v>
      </c>
      <c r="F1085" s="61" t="s">
        <v>54</v>
      </c>
      <c r="G1085" s="112">
        <f t="shared" si="127"/>
        <v>10640</v>
      </c>
      <c r="H1085" s="61">
        <v>7766</v>
      </c>
      <c r="I1085" s="61" t="s">
        <v>1143</v>
      </c>
      <c r="J1085" s="112">
        <f t="shared" si="119"/>
        <v>1164.9</v>
      </c>
      <c r="K1085" s="112">
        <f t="shared" si="120"/>
        <v>11804.9</v>
      </c>
    </row>
    <row r="1086" s="101" customFormat="1" ht="37.2" spans="1:11">
      <c r="A1086" s="108">
        <v>1083</v>
      </c>
      <c r="B1086" s="115" t="s">
        <v>3155</v>
      </c>
      <c r="C1086" s="117" t="s">
        <v>3156</v>
      </c>
      <c r="D1086" s="76" t="s">
        <v>15</v>
      </c>
      <c r="E1086" s="61">
        <v>0.02352</v>
      </c>
      <c r="F1086" s="61" t="s">
        <v>54</v>
      </c>
      <c r="G1086" s="112">
        <f>IF(E1086*1000000&gt;20000,20000,E1086*1000000)</f>
        <v>20000</v>
      </c>
      <c r="H1086" s="61">
        <v>13063</v>
      </c>
      <c r="I1086" s="61" t="s">
        <v>1143</v>
      </c>
      <c r="J1086" s="112">
        <f t="shared" si="119"/>
        <v>1959.45</v>
      </c>
      <c r="K1086" s="112">
        <f t="shared" si="120"/>
        <v>21959.45</v>
      </c>
    </row>
    <row r="1087" s="101" customFormat="1" ht="37.2" spans="1:11">
      <c r="A1087" s="108">
        <v>1084</v>
      </c>
      <c r="B1087" s="115" t="s">
        <v>3157</v>
      </c>
      <c r="C1087" s="117" t="s">
        <v>3158</v>
      </c>
      <c r="D1087" s="76" t="s">
        <v>15</v>
      </c>
      <c r="E1087" s="61">
        <v>0.01425</v>
      </c>
      <c r="F1087" s="61" t="s">
        <v>54</v>
      </c>
      <c r="G1087" s="112">
        <f t="shared" ref="G1087:G1089" si="128">E1087*1000000</f>
        <v>14250</v>
      </c>
      <c r="H1087" s="61">
        <v>5408</v>
      </c>
      <c r="I1087" s="61" t="s">
        <v>1143</v>
      </c>
      <c r="J1087" s="112">
        <f t="shared" si="119"/>
        <v>811.2</v>
      </c>
      <c r="K1087" s="112">
        <f t="shared" si="120"/>
        <v>15061.2</v>
      </c>
    </row>
    <row r="1088" s="101" customFormat="1" ht="25.2" spans="1:11">
      <c r="A1088" s="108">
        <v>1085</v>
      </c>
      <c r="B1088" s="114" t="s">
        <v>3159</v>
      </c>
      <c r="C1088" s="110" t="s">
        <v>3160</v>
      </c>
      <c r="D1088" s="76" t="s">
        <v>15</v>
      </c>
      <c r="E1088" s="61">
        <v>0.01008</v>
      </c>
      <c r="F1088" s="61" t="s">
        <v>54</v>
      </c>
      <c r="G1088" s="112">
        <f t="shared" si="128"/>
        <v>10080</v>
      </c>
      <c r="H1088" s="61">
        <v>0</v>
      </c>
      <c r="I1088" s="61" t="s">
        <v>1143</v>
      </c>
      <c r="J1088" s="113">
        <f t="shared" si="119"/>
        <v>0</v>
      </c>
      <c r="K1088" s="112">
        <f t="shared" si="120"/>
        <v>10080</v>
      </c>
    </row>
    <row r="1089" s="101" customFormat="1" ht="37.2" spans="1:11">
      <c r="A1089" s="108">
        <v>1086</v>
      </c>
      <c r="B1089" s="115" t="s">
        <v>3161</v>
      </c>
      <c r="C1089" s="117" t="s">
        <v>3162</v>
      </c>
      <c r="D1089" s="76" t="s">
        <v>15</v>
      </c>
      <c r="E1089" s="61">
        <v>0.00784</v>
      </c>
      <c r="F1089" s="61" t="s">
        <v>54</v>
      </c>
      <c r="G1089" s="112">
        <f t="shared" si="128"/>
        <v>7840</v>
      </c>
      <c r="H1089" s="61">
        <v>4984</v>
      </c>
      <c r="I1089" s="61" t="s">
        <v>1143</v>
      </c>
      <c r="J1089" s="112">
        <f t="shared" si="119"/>
        <v>747.6</v>
      </c>
      <c r="K1089" s="112">
        <f t="shared" si="120"/>
        <v>8587.6</v>
      </c>
    </row>
    <row r="1090" s="101" customFormat="1" ht="37.2" spans="1:11">
      <c r="A1090" s="108">
        <v>1087</v>
      </c>
      <c r="B1090" s="115" t="s">
        <v>3163</v>
      </c>
      <c r="C1090" s="117" t="s">
        <v>3164</v>
      </c>
      <c r="D1090" s="76" t="s">
        <v>15</v>
      </c>
      <c r="E1090" s="61">
        <v>0.02184</v>
      </c>
      <c r="F1090" s="61" t="s">
        <v>54</v>
      </c>
      <c r="G1090" s="112">
        <f>IF(E1090*1000000&gt;20000,20000,E1090*1000000)</f>
        <v>20000</v>
      </c>
      <c r="H1090" s="61">
        <v>14104</v>
      </c>
      <c r="I1090" s="61" t="s">
        <v>1143</v>
      </c>
      <c r="J1090" s="112">
        <f t="shared" si="119"/>
        <v>2115.6</v>
      </c>
      <c r="K1090" s="112">
        <f t="shared" si="120"/>
        <v>22115.6</v>
      </c>
    </row>
    <row r="1091" s="101" customFormat="1" ht="37.2" spans="1:11">
      <c r="A1091" s="108">
        <v>1088</v>
      </c>
      <c r="B1091" s="114" t="s">
        <v>3165</v>
      </c>
      <c r="C1091" s="110" t="s">
        <v>3166</v>
      </c>
      <c r="D1091" s="76" t="s">
        <v>15</v>
      </c>
      <c r="E1091" s="61">
        <v>0.0168</v>
      </c>
      <c r="F1091" s="61" t="s">
        <v>54</v>
      </c>
      <c r="G1091" s="112">
        <f t="shared" ref="G1091:G1119" si="129">E1091*1000000</f>
        <v>16800</v>
      </c>
      <c r="H1091" s="61">
        <v>14178</v>
      </c>
      <c r="I1091" s="61" t="s">
        <v>1143</v>
      </c>
      <c r="J1091" s="112">
        <f t="shared" si="119"/>
        <v>2126.7</v>
      </c>
      <c r="K1091" s="112">
        <f t="shared" si="120"/>
        <v>18926.7</v>
      </c>
    </row>
    <row r="1092" s="101" customFormat="1" ht="26.4" spans="1:11">
      <c r="A1092" s="108">
        <v>1089</v>
      </c>
      <c r="B1092" s="115" t="s">
        <v>3167</v>
      </c>
      <c r="C1092" s="117" t="s">
        <v>3168</v>
      </c>
      <c r="D1092" s="76" t="s">
        <v>15</v>
      </c>
      <c r="E1092" s="61">
        <v>0.009405</v>
      </c>
      <c r="F1092" s="61" t="s">
        <v>54</v>
      </c>
      <c r="G1092" s="112">
        <f t="shared" si="129"/>
        <v>9405</v>
      </c>
      <c r="H1092" s="61">
        <v>3197</v>
      </c>
      <c r="I1092" s="61" t="s">
        <v>1143</v>
      </c>
      <c r="J1092" s="112">
        <f t="shared" ref="J1092:J1155" si="130">H1092*0.15</f>
        <v>479.55</v>
      </c>
      <c r="K1092" s="112">
        <f t="shared" ref="K1092:K1155" si="131">G1092+J1092</f>
        <v>9884.55</v>
      </c>
    </row>
    <row r="1093" s="101" customFormat="1" ht="37.2" spans="1:11">
      <c r="A1093" s="108">
        <v>1090</v>
      </c>
      <c r="B1093" s="76" t="s">
        <v>3169</v>
      </c>
      <c r="C1093" s="119" t="s">
        <v>3170</v>
      </c>
      <c r="D1093" s="76" t="s">
        <v>15</v>
      </c>
      <c r="E1093" s="61">
        <v>0.00342</v>
      </c>
      <c r="F1093" s="61" t="s">
        <v>54</v>
      </c>
      <c r="G1093" s="112">
        <f t="shared" si="129"/>
        <v>3420</v>
      </c>
      <c r="H1093" s="61">
        <v>0</v>
      </c>
      <c r="I1093" s="61" t="s">
        <v>1143</v>
      </c>
      <c r="J1093" s="113">
        <f t="shared" si="130"/>
        <v>0</v>
      </c>
      <c r="K1093" s="112">
        <f t="shared" si="131"/>
        <v>3420</v>
      </c>
    </row>
    <row r="1094" s="101" customFormat="1" ht="25.2" spans="1:11">
      <c r="A1094" s="108">
        <v>1091</v>
      </c>
      <c r="B1094" s="76" t="s">
        <v>3171</v>
      </c>
      <c r="C1094" s="119" t="s">
        <v>3172</v>
      </c>
      <c r="D1094" s="76" t="s">
        <v>15</v>
      </c>
      <c r="E1094" s="61">
        <v>0.00513</v>
      </c>
      <c r="F1094" s="61" t="s">
        <v>54</v>
      </c>
      <c r="G1094" s="112">
        <f t="shared" si="129"/>
        <v>5130</v>
      </c>
      <c r="H1094" s="61">
        <v>0</v>
      </c>
      <c r="I1094" s="61" t="s">
        <v>1143</v>
      </c>
      <c r="J1094" s="113">
        <f t="shared" si="130"/>
        <v>0</v>
      </c>
      <c r="K1094" s="112">
        <f t="shared" si="131"/>
        <v>5130</v>
      </c>
    </row>
    <row r="1095" s="101" customFormat="1" ht="25.2" spans="1:11">
      <c r="A1095" s="108">
        <v>1092</v>
      </c>
      <c r="B1095" s="76" t="s">
        <v>3173</v>
      </c>
      <c r="C1095" s="119" t="s">
        <v>3174</v>
      </c>
      <c r="D1095" s="76" t="s">
        <v>15</v>
      </c>
      <c r="E1095" s="61">
        <v>0.00855</v>
      </c>
      <c r="F1095" s="61" t="s">
        <v>54</v>
      </c>
      <c r="G1095" s="112">
        <f t="shared" si="129"/>
        <v>8550</v>
      </c>
      <c r="H1095" s="61">
        <v>0</v>
      </c>
      <c r="I1095" s="61" t="s">
        <v>1143</v>
      </c>
      <c r="J1095" s="113">
        <f t="shared" si="130"/>
        <v>0</v>
      </c>
      <c r="K1095" s="112">
        <f t="shared" si="131"/>
        <v>8550</v>
      </c>
    </row>
    <row r="1096" s="101" customFormat="1" ht="37.2" spans="1:11">
      <c r="A1096" s="108">
        <v>1093</v>
      </c>
      <c r="B1096" s="115" t="s">
        <v>3175</v>
      </c>
      <c r="C1096" s="117" t="s">
        <v>3176</v>
      </c>
      <c r="D1096" s="76" t="s">
        <v>15</v>
      </c>
      <c r="E1096" s="61">
        <v>0.00513</v>
      </c>
      <c r="F1096" s="61" t="s">
        <v>54</v>
      </c>
      <c r="G1096" s="112">
        <f t="shared" si="129"/>
        <v>5130</v>
      </c>
      <c r="H1096" s="61">
        <v>848</v>
      </c>
      <c r="I1096" s="61" t="s">
        <v>1143</v>
      </c>
      <c r="J1096" s="112">
        <f t="shared" si="130"/>
        <v>127.2</v>
      </c>
      <c r="K1096" s="112">
        <f t="shared" si="131"/>
        <v>5257.2</v>
      </c>
    </row>
    <row r="1097" s="101" customFormat="1" ht="37.2" spans="1:11">
      <c r="A1097" s="108">
        <v>1094</v>
      </c>
      <c r="B1097" s="76" t="s">
        <v>3177</v>
      </c>
      <c r="C1097" s="118" t="s">
        <v>3178</v>
      </c>
      <c r="D1097" s="76" t="s">
        <v>15</v>
      </c>
      <c r="E1097" s="61">
        <v>0.0114</v>
      </c>
      <c r="F1097" s="61" t="s">
        <v>54</v>
      </c>
      <c r="G1097" s="112">
        <f t="shared" si="129"/>
        <v>11400</v>
      </c>
      <c r="H1097" s="61">
        <v>0</v>
      </c>
      <c r="I1097" s="61" t="s">
        <v>1143</v>
      </c>
      <c r="J1097" s="113">
        <f t="shared" si="130"/>
        <v>0</v>
      </c>
      <c r="K1097" s="112">
        <f t="shared" si="131"/>
        <v>11400</v>
      </c>
    </row>
    <row r="1098" s="101" customFormat="1" ht="37.2" spans="1:11">
      <c r="A1098" s="108">
        <v>1095</v>
      </c>
      <c r="B1098" s="76" t="s">
        <v>3179</v>
      </c>
      <c r="C1098" s="118" t="s">
        <v>3180</v>
      </c>
      <c r="D1098" s="76" t="s">
        <v>15</v>
      </c>
      <c r="E1098" s="61">
        <v>0.01026</v>
      </c>
      <c r="F1098" s="61" t="s">
        <v>54</v>
      </c>
      <c r="G1098" s="112">
        <f t="shared" si="129"/>
        <v>10260</v>
      </c>
      <c r="H1098" s="61">
        <v>0</v>
      </c>
      <c r="I1098" s="61" t="s">
        <v>1143</v>
      </c>
      <c r="J1098" s="113">
        <f t="shared" si="130"/>
        <v>0</v>
      </c>
      <c r="K1098" s="112">
        <f t="shared" si="131"/>
        <v>10260</v>
      </c>
    </row>
    <row r="1099" s="101" customFormat="1" ht="37.2" spans="1:11">
      <c r="A1099" s="108">
        <v>1096</v>
      </c>
      <c r="B1099" s="76" t="s">
        <v>3181</v>
      </c>
      <c r="C1099" s="118" t="s">
        <v>3182</v>
      </c>
      <c r="D1099" s="76" t="s">
        <v>15</v>
      </c>
      <c r="E1099" s="61">
        <v>0.006555</v>
      </c>
      <c r="F1099" s="61" t="s">
        <v>54</v>
      </c>
      <c r="G1099" s="112">
        <f t="shared" si="129"/>
        <v>6555</v>
      </c>
      <c r="H1099" s="61">
        <v>1960</v>
      </c>
      <c r="I1099" s="61" t="s">
        <v>1143</v>
      </c>
      <c r="J1099" s="112">
        <f t="shared" si="130"/>
        <v>294</v>
      </c>
      <c r="K1099" s="112">
        <f t="shared" si="131"/>
        <v>6849</v>
      </c>
    </row>
    <row r="1100" s="101" customFormat="1" ht="37.2" spans="1:11">
      <c r="A1100" s="108">
        <v>1097</v>
      </c>
      <c r="B1100" s="115" t="s">
        <v>3183</v>
      </c>
      <c r="C1100" s="117" t="s">
        <v>3184</v>
      </c>
      <c r="D1100" s="76" t="s">
        <v>15</v>
      </c>
      <c r="E1100" s="61">
        <v>0.00912</v>
      </c>
      <c r="F1100" s="61" t="s">
        <v>54</v>
      </c>
      <c r="G1100" s="112">
        <f t="shared" si="129"/>
        <v>9120</v>
      </c>
      <c r="H1100" s="61">
        <v>0</v>
      </c>
      <c r="I1100" s="61" t="s">
        <v>1143</v>
      </c>
      <c r="J1100" s="113">
        <f t="shared" si="130"/>
        <v>0</v>
      </c>
      <c r="K1100" s="112">
        <f t="shared" si="131"/>
        <v>9120</v>
      </c>
    </row>
    <row r="1101" s="101" customFormat="1" ht="37.2" spans="1:11">
      <c r="A1101" s="108">
        <v>1098</v>
      </c>
      <c r="B1101" s="114" t="s">
        <v>3185</v>
      </c>
      <c r="C1101" s="110" t="s">
        <v>3186</v>
      </c>
      <c r="D1101" s="76" t="s">
        <v>15</v>
      </c>
      <c r="E1101" s="61">
        <v>0.01</v>
      </c>
      <c r="F1101" s="61" t="s">
        <v>54</v>
      </c>
      <c r="G1101" s="112">
        <f t="shared" si="129"/>
        <v>10000</v>
      </c>
      <c r="H1101" s="61">
        <v>9321</v>
      </c>
      <c r="I1101" s="61" t="s">
        <v>1143</v>
      </c>
      <c r="J1101" s="112">
        <f t="shared" si="130"/>
        <v>1398.15</v>
      </c>
      <c r="K1101" s="112">
        <f t="shared" si="131"/>
        <v>11398.15</v>
      </c>
    </row>
    <row r="1102" s="101" customFormat="1" ht="37.2" spans="1:11">
      <c r="A1102" s="108">
        <v>1099</v>
      </c>
      <c r="B1102" s="111" t="s">
        <v>3187</v>
      </c>
      <c r="C1102" s="119" t="s">
        <v>3188</v>
      </c>
      <c r="D1102" s="76" t="s">
        <v>15</v>
      </c>
      <c r="E1102" s="61">
        <v>0.006825</v>
      </c>
      <c r="F1102" s="61" t="s">
        <v>54</v>
      </c>
      <c r="G1102" s="112">
        <f t="shared" si="129"/>
        <v>6825</v>
      </c>
      <c r="H1102" s="61">
        <v>0</v>
      </c>
      <c r="I1102" s="61" t="s">
        <v>1143</v>
      </c>
      <c r="J1102" s="113">
        <f t="shared" si="130"/>
        <v>0</v>
      </c>
      <c r="K1102" s="112">
        <f t="shared" si="131"/>
        <v>6825</v>
      </c>
    </row>
    <row r="1103" s="101" customFormat="1" ht="25.2" spans="1:11">
      <c r="A1103" s="108">
        <v>1100</v>
      </c>
      <c r="B1103" s="76" t="s">
        <v>3189</v>
      </c>
      <c r="C1103" s="119" t="s">
        <v>3190</v>
      </c>
      <c r="D1103" s="76" t="s">
        <v>15</v>
      </c>
      <c r="E1103" s="61">
        <v>0.0065</v>
      </c>
      <c r="F1103" s="61" t="s">
        <v>54</v>
      </c>
      <c r="G1103" s="112">
        <f t="shared" si="129"/>
        <v>6500</v>
      </c>
      <c r="H1103" s="61">
        <v>0</v>
      </c>
      <c r="I1103" s="61" t="s">
        <v>1143</v>
      </c>
      <c r="J1103" s="113">
        <f t="shared" si="130"/>
        <v>0</v>
      </c>
      <c r="K1103" s="112">
        <f t="shared" si="131"/>
        <v>6500</v>
      </c>
    </row>
    <row r="1104" s="101" customFormat="1" ht="37.2" spans="1:11">
      <c r="A1104" s="108">
        <v>1101</v>
      </c>
      <c r="B1104" s="115" t="s">
        <v>3191</v>
      </c>
      <c r="C1104" s="117" t="s">
        <v>3192</v>
      </c>
      <c r="D1104" s="76" t="s">
        <v>15</v>
      </c>
      <c r="E1104" s="61">
        <v>0.01113</v>
      </c>
      <c r="F1104" s="61" t="s">
        <v>54</v>
      </c>
      <c r="G1104" s="112">
        <f t="shared" si="129"/>
        <v>11130</v>
      </c>
      <c r="H1104" s="61">
        <v>2706</v>
      </c>
      <c r="I1104" s="61" t="s">
        <v>1143</v>
      </c>
      <c r="J1104" s="112">
        <f t="shared" si="130"/>
        <v>405.9</v>
      </c>
      <c r="K1104" s="112">
        <f t="shared" si="131"/>
        <v>11535.9</v>
      </c>
    </row>
    <row r="1105" s="101" customFormat="1" ht="25.2" spans="1:11">
      <c r="A1105" s="108">
        <v>1102</v>
      </c>
      <c r="B1105" s="76" t="s">
        <v>3193</v>
      </c>
      <c r="C1105" s="118" t="s">
        <v>3194</v>
      </c>
      <c r="D1105" s="76" t="s">
        <v>15</v>
      </c>
      <c r="E1105" s="61">
        <v>0.01113</v>
      </c>
      <c r="F1105" s="61" t="s">
        <v>54</v>
      </c>
      <c r="G1105" s="112">
        <f t="shared" si="129"/>
        <v>11130</v>
      </c>
      <c r="H1105" s="61">
        <v>2839</v>
      </c>
      <c r="I1105" s="61" t="s">
        <v>1143</v>
      </c>
      <c r="J1105" s="112">
        <f t="shared" si="130"/>
        <v>425.85</v>
      </c>
      <c r="K1105" s="112">
        <f t="shared" si="131"/>
        <v>11555.85</v>
      </c>
    </row>
    <row r="1106" s="101" customFormat="1" ht="37.2" spans="1:11">
      <c r="A1106" s="108">
        <v>1103</v>
      </c>
      <c r="B1106" s="76" t="s">
        <v>3195</v>
      </c>
      <c r="C1106" s="118" t="s">
        <v>3196</v>
      </c>
      <c r="D1106" s="76" t="s">
        <v>15</v>
      </c>
      <c r="E1106" s="61">
        <v>0.01026</v>
      </c>
      <c r="F1106" s="61" t="s">
        <v>54</v>
      </c>
      <c r="G1106" s="112">
        <f t="shared" si="129"/>
        <v>10260</v>
      </c>
      <c r="H1106" s="61">
        <v>2734</v>
      </c>
      <c r="I1106" s="61" t="s">
        <v>1143</v>
      </c>
      <c r="J1106" s="112">
        <f t="shared" si="130"/>
        <v>410.1</v>
      </c>
      <c r="K1106" s="112">
        <f t="shared" si="131"/>
        <v>10670.1</v>
      </c>
    </row>
    <row r="1107" s="101" customFormat="1" ht="37.2" spans="1:11">
      <c r="A1107" s="108">
        <v>1104</v>
      </c>
      <c r="B1107" s="76" t="s">
        <v>3197</v>
      </c>
      <c r="C1107" s="118" t="s">
        <v>3198</v>
      </c>
      <c r="D1107" s="76" t="s">
        <v>15</v>
      </c>
      <c r="E1107" s="61">
        <v>0</v>
      </c>
      <c r="F1107" s="61" t="s">
        <v>54</v>
      </c>
      <c r="G1107" s="113">
        <f t="shared" si="129"/>
        <v>0</v>
      </c>
      <c r="H1107" s="61">
        <v>3911</v>
      </c>
      <c r="I1107" s="61" t="s">
        <v>1143</v>
      </c>
      <c r="J1107" s="112">
        <f t="shared" si="130"/>
        <v>586.65</v>
      </c>
      <c r="K1107" s="112">
        <f t="shared" si="131"/>
        <v>586.65</v>
      </c>
    </row>
    <row r="1108" s="101" customFormat="1" ht="37.2" spans="1:11">
      <c r="A1108" s="108">
        <v>1105</v>
      </c>
      <c r="B1108" s="76" t="s">
        <v>3199</v>
      </c>
      <c r="C1108" s="118" t="s">
        <v>3198</v>
      </c>
      <c r="D1108" s="76" t="s">
        <v>15</v>
      </c>
      <c r="E1108" s="61">
        <v>0.0114</v>
      </c>
      <c r="F1108" s="61" t="s">
        <v>54</v>
      </c>
      <c r="G1108" s="112">
        <f t="shared" si="129"/>
        <v>11400</v>
      </c>
      <c r="H1108" s="61">
        <v>0</v>
      </c>
      <c r="I1108" s="61" t="s">
        <v>1143</v>
      </c>
      <c r="J1108" s="113">
        <f t="shared" si="130"/>
        <v>0</v>
      </c>
      <c r="K1108" s="112">
        <f t="shared" si="131"/>
        <v>11400</v>
      </c>
    </row>
    <row r="1109" s="101" customFormat="1" ht="37.2" spans="1:11">
      <c r="A1109" s="108">
        <v>1106</v>
      </c>
      <c r="B1109" s="76" t="s">
        <v>3200</v>
      </c>
      <c r="C1109" s="118" t="s">
        <v>3201</v>
      </c>
      <c r="D1109" s="76" t="s">
        <v>15</v>
      </c>
      <c r="E1109" s="61">
        <v>0.012255</v>
      </c>
      <c r="F1109" s="61" t="s">
        <v>54</v>
      </c>
      <c r="G1109" s="112">
        <f t="shared" si="129"/>
        <v>12255</v>
      </c>
      <c r="H1109" s="61">
        <v>5109</v>
      </c>
      <c r="I1109" s="61" t="s">
        <v>1143</v>
      </c>
      <c r="J1109" s="112">
        <f t="shared" si="130"/>
        <v>766.35</v>
      </c>
      <c r="K1109" s="112">
        <f t="shared" si="131"/>
        <v>13021.35</v>
      </c>
    </row>
    <row r="1110" s="101" customFormat="1" ht="37.2" spans="1:11">
      <c r="A1110" s="108">
        <v>1107</v>
      </c>
      <c r="B1110" s="115" t="s">
        <v>3202</v>
      </c>
      <c r="C1110" s="110" t="s">
        <v>3203</v>
      </c>
      <c r="D1110" s="76" t="s">
        <v>15</v>
      </c>
      <c r="E1110" s="61">
        <v>0.01161</v>
      </c>
      <c r="F1110" s="61" t="s">
        <v>54</v>
      </c>
      <c r="G1110" s="112">
        <f t="shared" si="129"/>
        <v>11610</v>
      </c>
      <c r="H1110" s="61">
        <v>7699</v>
      </c>
      <c r="I1110" s="61" t="s">
        <v>1143</v>
      </c>
      <c r="J1110" s="112">
        <f t="shared" si="130"/>
        <v>1154.85</v>
      </c>
      <c r="K1110" s="112">
        <f t="shared" si="131"/>
        <v>12764.85</v>
      </c>
    </row>
    <row r="1111" s="101" customFormat="1" ht="37.2" spans="1:11">
      <c r="A1111" s="108">
        <v>1108</v>
      </c>
      <c r="B1111" s="76" t="s">
        <v>3204</v>
      </c>
      <c r="C1111" s="119" t="s">
        <v>3205</v>
      </c>
      <c r="D1111" s="76" t="s">
        <v>15</v>
      </c>
      <c r="E1111" s="61">
        <v>0.017325</v>
      </c>
      <c r="F1111" s="61" t="s">
        <v>54</v>
      </c>
      <c r="G1111" s="112">
        <f t="shared" si="129"/>
        <v>17325</v>
      </c>
      <c r="H1111" s="61">
        <v>1567</v>
      </c>
      <c r="I1111" s="61" t="s">
        <v>1143</v>
      </c>
      <c r="J1111" s="112">
        <f t="shared" si="130"/>
        <v>235.05</v>
      </c>
      <c r="K1111" s="112">
        <f t="shared" si="131"/>
        <v>17560.05</v>
      </c>
    </row>
    <row r="1112" s="101" customFormat="1" ht="37.2" spans="1:11">
      <c r="A1112" s="108">
        <v>1109</v>
      </c>
      <c r="B1112" s="114" t="s">
        <v>3206</v>
      </c>
      <c r="C1112" s="110" t="s">
        <v>3207</v>
      </c>
      <c r="D1112" s="76" t="s">
        <v>15</v>
      </c>
      <c r="E1112" s="61">
        <v>0.01368</v>
      </c>
      <c r="F1112" s="61" t="s">
        <v>54</v>
      </c>
      <c r="G1112" s="112">
        <f t="shared" si="129"/>
        <v>13680</v>
      </c>
      <c r="H1112" s="61">
        <v>11093</v>
      </c>
      <c r="I1112" s="61" t="s">
        <v>1143</v>
      </c>
      <c r="J1112" s="112">
        <f t="shared" si="130"/>
        <v>1663.95</v>
      </c>
      <c r="K1112" s="112">
        <f t="shared" si="131"/>
        <v>15343.95</v>
      </c>
    </row>
    <row r="1113" s="101" customFormat="1" ht="37.2" spans="1:11">
      <c r="A1113" s="108">
        <v>1110</v>
      </c>
      <c r="B1113" s="116" t="s">
        <v>3208</v>
      </c>
      <c r="C1113" s="110" t="s">
        <v>3209</v>
      </c>
      <c r="D1113" s="76" t="s">
        <v>15</v>
      </c>
      <c r="E1113" s="61">
        <v>0.01148</v>
      </c>
      <c r="F1113" s="61" t="s">
        <v>54</v>
      </c>
      <c r="G1113" s="112">
        <f t="shared" si="129"/>
        <v>11480</v>
      </c>
      <c r="H1113" s="61">
        <v>0</v>
      </c>
      <c r="I1113" s="61" t="s">
        <v>1143</v>
      </c>
      <c r="J1113" s="113">
        <f t="shared" si="130"/>
        <v>0</v>
      </c>
      <c r="K1113" s="112">
        <f t="shared" si="131"/>
        <v>11480</v>
      </c>
    </row>
    <row r="1114" s="101" customFormat="1" ht="37.2" spans="1:11">
      <c r="A1114" s="108">
        <v>1111</v>
      </c>
      <c r="B1114" s="115" t="s">
        <v>3210</v>
      </c>
      <c r="C1114" s="110" t="s">
        <v>3209</v>
      </c>
      <c r="D1114" s="76" t="s">
        <v>15</v>
      </c>
      <c r="E1114" s="61">
        <v>0</v>
      </c>
      <c r="F1114" s="61" t="s">
        <v>54</v>
      </c>
      <c r="G1114" s="113">
        <f t="shared" si="129"/>
        <v>0</v>
      </c>
      <c r="H1114" s="61">
        <v>1000</v>
      </c>
      <c r="I1114" s="61" t="s">
        <v>1143</v>
      </c>
      <c r="J1114" s="112">
        <f t="shared" si="130"/>
        <v>150</v>
      </c>
      <c r="K1114" s="112">
        <f t="shared" si="131"/>
        <v>150</v>
      </c>
    </row>
    <row r="1115" s="101" customFormat="1" ht="25.2" spans="1:11">
      <c r="A1115" s="108">
        <v>1112</v>
      </c>
      <c r="B1115" s="76" t="s">
        <v>3211</v>
      </c>
      <c r="C1115" s="119" t="s">
        <v>3212</v>
      </c>
      <c r="D1115" s="76" t="s">
        <v>15</v>
      </c>
      <c r="E1115" s="61">
        <v>0.0056</v>
      </c>
      <c r="F1115" s="61" t="s">
        <v>54</v>
      </c>
      <c r="G1115" s="112">
        <f t="shared" si="129"/>
        <v>5600</v>
      </c>
      <c r="H1115" s="61">
        <v>0</v>
      </c>
      <c r="I1115" s="61" t="s">
        <v>1143</v>
      </c>
      <c r="J1115" s="113">
        <f t="shared" si="130"/>
        <v>0</v>
      </c>
      <c r="K1115" s="112">
        <f t="shared" si="131"/>
        <v>5600</v>
      </c>
    </row>
    <row r="1116" s="101" customFormat="1" ht="37.2" spans="1:11">
      <c r="A1116" s="108">
        <v>1113</v>
      </c>
      <c r="B1116" s="111" t="s">
        <v>3213</v>
      </c>
      <c r="C1116" s="119" t="s">
        <v>3214</v>
      </c>
      <c r="D1116" s="76" t="s">
        <v>15</v>
      </c>
      <c r="E1116" s="61">
        <v>0.00495</v>
      </c>
      <c r="F1116" s="61" t="s">
        <v>54</v>
      </c>
      <c r="G1116" s="112">
        <f t="shared" si="129"/>
        <v>4950</v>
      </c>
      <c r="H1116" s="61">
        <v>0</v>
      </c>
      <c r="I1116" s="61" t="s">
        <v>1143</v>
      </c>
      <c r="J1116" s="113">
        <f t="shared" si="130"/>
        <v>0</v>
      </c>
      <c r="K1116" s="112">
        <f t="shared" si="131"/>
        <v>4950</v>
      </c>
    </row>
    <row r="1117" s="101" customFormat="1" ht="37.2" spans="1:11">
      <c r="A1117" s="108">
        <v>1114</v>
      </c>
      <c r="B1117" s="111" t="s">
        <v>3215</v>
      </c>
      <c r="C1117" s="119" t="s">
        <v>3214</v>
      </c>
      <c r="D1117" s="76" t="s">
        <v>15</v>
      </c>
      <c r="E1117" s="61">
        <v>0</v>
      </c>
      <c r="F1117" s="61" t="s">
        <v>54</v>
      </c>
      <c r="G1117" s="113">
        <f t="shared" si="129"/>
        <v>0</v>
      </c>
      <c r="H1117" s="61">
        <v>710</v>
      </c>
      <c r="I1117" s="61" t="s">
        <v>1143</v>
      </c>
      <c r="J1117" s="112">
        <f t="shared" si="130"/>
        <v>106.5</v>
      </c>
      <c r="K1117" s="112">
        <f t="shared" si="131"/>
        <v>106.5</v>
      </c>
    </row>
    <row r="1118" s="101" customFormat="1" ht="25.2" spans="1:11">
      <c r="A1118" s="108">
        <v>1115</v>
      </c>
      <c r="B1118" s="114" t="s">
        <v>3216</v>
      </c>
      <c r="C1118" s="110" t="s">
        <v>3217</v>
      </c>
      <c r="D1118" s="76" t="s">
        <v>15</v>
      </c>
      <c r="E1118" s="61">
        <v>0.0052</v>
      </c>
      <c r="F1118" s="61" t="s">
        <v>54</v>
      </c>
      <c r="G1118" s="112">
        <f t="shared" si="129"/>
        <v>5200</v>
      </c>
      <c r="H1118" s="61">
        <v>3513</v>
      </c>
      <c r="I1118" s="61" t="s">
        <v>1143</v>
      </c>
      <c r="J1118" s="112">
        <f t="shared" si="130"/>
        <v>526.95</v>
      </c>
      <c r="K1118" s="112">
        <f t="shared" si="131"/>
        <v>5726.95</v>
      </c>
    </row>
    <row r="1119" s="101" customFormat="1" ht="37.2" spans="1:11">
      <c r="A1119" s="108">
        <v>1116</v>
      </c>
      <c r="B1119" s="76" t="s">
        <v>3218</v>
      </c>
      <c r="C1119" s="119" t="s">
        <v>3219</v>
      </c>
      <c r="D1119" s="76" t="s">
        <v>15</v>
      </c>
      <c r="E1119" s="61">
        <v>0.01482</v>
      </c>
      <c r="F1119" s="61" t="s">
        <v>54</v>
      </c>
      <c r="G1119" s="112">
        <f t="shared" si="129"/>
        <v>14820</v>
      </c>
      <c r="H1119" s="61">
        <v>4424</v>
      </c>
      <c r="I1119" s="61" t="s">
        <v>1143</v>
      </c>
      <c r="J1119" s="112">
        <f t="shared" si="130"/>
        <v>663.6</v>
      </c>
      <c r="K1119" s="112">
        <f t="shared" si="131"/>
        <v>15483.6</v>
      </c>
    </row>
    <row r="1120" s="101" customFormat="1" ht="37.2" spans="1:11">
      <c r="A1120" s="108">
        <v>1117</v>
      </c>
      <c r="B1120" s="115" t="s">
        <v>3220</v>
      </c>
      <c r="C1120" s="117" t="s">
        <v>3221</v>
      </c>
      <c r="D1120" s="76" t="s">
        <v>15</v>
      </c>
      <c r="E1120" s="61">
        <v>0.02052</v>
      </c>
      <c r="F1120" s="61" t="s">
        <v>54</v>
      </c>
      <c r="G1120" s="112">
        <f>IF(E1120*1000000&gt;20000,20000,E1120*1000000)</f>
        <v>20000</v>
      </c>
      <c r="H1120" s="61">
        <v>8362</v>
      </c>
      <c r="I1120" s="61" t="s">
        <v>1143</v>
      </c>
      <c r="J1120" s="112">
        <f t="shared" si="130"/>
        <v>1254.3</v>
      </c>
      <c r="K1120" s="112">
        <f t="shared" si="131"/>
        <v>21254.3</v>
      </c>
    </row>
    <row r="1121" s="101" customFormat="1" ht="37.2" spans="1:11">
      <c r="A1121" s="108">
        <v>1118</v>
      </c>
      <c r="B1121" s="115" t="s">
        <v>3222</v>
      </c>
      <c r="C1121" s="117" t="s">
        <v>3223</v>
      </c>
      <c r="D1121" s="76" t="s">
        <v>15</v>
      </c>
      <c r="E1121" s="61">
        <v>0.0126</v>
      </c>
      <c r="F1121" s="61" t="s">
        <v>54</v>
      </c>
      <c r="G1121" s="112">
        <f t="shared" ref="G1121:G1131" si="132">E1121*1000000</f>
        <v>12600</v>
      </c>
      <c r="H1121" s="61">
        <v>4705</v>
      </c>
      <c r="I1121" s="61" t="s">
        <v>1143</v>
      </c>
      <c r="J1121" s="112">
        <f t="shared" si="130"/>
        <v>705.75</v>
      </c>
      <c r="K1121" s="112">
        <f t="shared" si="131"/>
        <v>13305.75</v>
      </c>
    </row>
    <row r="1122" s="101" customFormat="1" ht="37.2" spans="1:11">
      <c r="A1122" s="108">
        <v>1119</v>
      </c>
      <c r="B1122" s="76" t="s">
        <v>3224</v>
      </c>
      <c r="C1122" s="119" t="s">
        <v>3225</v>
      </c>
      <c r="D1122" s="76" t="s">
        <v>15</v>
      </c>
      <c r="E1122" s="61">
        <v>0.01296</v>
      </c>
      <c r="F1122" s="61" t="s">
        <v>54</v>
      </c>
      <c r="G1122" s="112">
        <f t="shared" si="132"/>
        <v>12960</v>
      </c>
      <c r="H1122" s="61">
        <v>0</v>
      </c>
      <c r="I1122" s="61" t="s">
        <v>1143</v>
      </c>
      <c r="J1122" s="113">
        <f t="shared" si="130"/>
        <v>0</v>
      </c>
      <c r="K1122" s="112">
        <f t="shared" si="131"/>
        <v>12960</v>
      </c>
    </row>
    <row r="1123" s="101" customFormat="1" ht="37.2" spans="1:11">
      <c r="A1123" s="108">
        <v>1120</v>
      </c>
      <c r="B1123" s="116" t="s">
        <v>3226</v>
      </c>
      <c r="C1123" s="110" t="s">
        <v>3227</v>
      </c>
      <c r="D1123" s="76" t="s">
        <v>15</v>
      </c>
      <c r="E1123" s="61">
        <v>0.00756</v>
      </c>
      <c r="F1123" s="61" t="s">
        <v>54</v>
      </c>
      <c r="G1123" s="112">
        <f t="shared" si="132"/>
        <v>7560</v>
      </c>
      <c r="H1123" s="61">
        <v>0</v>
      </c>
      <c r="I1123" s="61" t="s">
        <v>1143</v>
      </c>
      <c r="J1123" s="113">
        <f t="shared" si="130"/>
        <v>0</v>
      </c>
      <c r="K1123" s="112">
        <f t="shared" si="131"/>
        <v>7560</v>
      </c>
    </row>
    <row r="1124" s="101" customFormat="1" ht="37.2" spans="1:11">
      <c r="A1124" s="108">
        <v>1121</v>
      </c>
      <c r="B1124" s="115" t="s">
        <v>3228</v>
      </c>
      <c r="C1124" s="110" t="s">
        <v>3227</v>
      </c>
      <c r="D1124" s="76" t="s">
        <v>15</v>
      </c>
      <c r="E1124" s="61">
        <v>0</v>
      </c>
      <c r="F1124" s="61" t="s">
        <v>54</v>
      </c>
      <c r="G1124" s="113">
        <f t="shared" si="132"/>
        <v>0</v>
      </c>
      <c r="H1124" s="61">
        <v>1505</v>
      </c>
      <c r="I1124" s="61" t="s">
        <v>1143</v>
      </c>
      <c r="J1124" s="112">
        <f t="shared" si="130"/>
        <v>225.75</v>
      </c>
      <c r="K1124" s="112">
        <f t="shared" si="131"/>
        <v>225.75</v>
      </c>
    </row>
    <row r="1125" s="101" customFormat="1" ht="37.2" spans="1:11">
      <c r="A1125" s="108">
        <v>1122</v>
      </c>
      <c r="B1125" s="76" t="s">
        <v>3229</v>
      </c>
      <c r="C1125" s="119" t="s">
        <v>3230</v>
      </c>
      <c r="D1125" s="76" t="s">
        <v>15</v>
      </c>
      <c r="E1125" s="61">
        <v>0.0114</v>
      </c>
      <c r="F1125" s="61" t="s">
        <v>54</v>
      </c>
      <c r="G1125" s="112">
        <f t="shared" si="132"/>
        <v>11400</v>
      </c>
      <c r="H1125" s="61">
        <v>0</v>
      </c>
      <c r="I1125" s="61" t="s">
        <v>1143</v>
      </c>
      <c r="J1125" s="113">
        <f t="shared" si="130"/>
        <v>0</v>
      </c>
      <c r="K1125" s="112">
        <f t="shared" si="131"/>
        <v>11400</v>
      </c>
    </row>
    <row r="1126" s="101" customFormat="1" ht="37.2" spans="1:11">
      <c r="A1126" s="108">
        <v>1123</v>
      </c>
      <c r="B1126" s="115" t="s">
        <v>3231</v>
      </c>
      <c r="C1126" s="117" t="s">
        <v>3232</v>
      </c>
      <c r="D1126" s="76" t="s">
        <v>15</v>
      </c>
      <c r="E1126" s="61">
        <v>0.01092</v>
      </c>
      <c r="F1126" s="61" t="s">
        <v>54</v>
      </c>
      <c r="G1126" s="112">
        <f t="shared" si="132"/>
        <v>10920</v>
      </c>
      <c r="H1126" s="61">
        <v>5153</v>
      </c>
      <c r="I1126" s="61" t="s">
        <v>1143</v>
      </c>
      <c r="J1126" s="112">
        <f t="shared" si="130"/>
        <v>772.95</v>
      </c>
      <c r="K1126" s="112">
        <f t="shared" si="131"/>
        <v>11692.95</v>
      </c>
    </row>
    <row r="1127" s="101" customFormat="1" ht="37.2" spans="1:11">
      <c r="A1127" s="108">
        <v>1124</v>
      </c>
      <c r="B1127" s="115" t="s">
        <v>3233</v>
      </c>
      <c r="C1127" s="117" t="s">
        <v>3234</v>
      </c>
      <c r="D1127" s="76" t="s">
        <v>15</v>
      </c>
      <c r="E1127" s="61">
        <v>0.0182</v>
      </c>
      <c r="F1127" s="61" t="s">
        <v>54</v>
      </c>
      <c r="G1127" s="112">
        <f t="shared" si="132"/>
        <v>18200</v>
      </c>
      <c r="H1127" s="61">
        <v>5720</v>
      </c>
      <c r="I1127" s="61" t="s">
        <v>1143</v>
      </c>
      <c r="J1127" s="112">
        <f t="shared" si="130"/>
        <v>858</v>
      </c>
      <c r="K1127" s="112">
        <f t="shared" si="131"/>
        <v>19058</v>
      </c>
    </row>
    <row r="1128" s="101" customFormat="1" ht="37.2" spans="1:11">
      <c r="A1128" s="108">
        <v>1125</v>
      </c>
      <c r="B1128" s="76" t="s">
        <v>3235</v>
      </c>
      <c r="C1128" s="118" t="s">
        <v>3236</v>
      </c>
      <c r="D1128" s="76" t="s">
        <v>15</v>
      </c>
      <c r="E1128" s="61">
        <v>0</v>
      </c>
      <c r="F1128" s="61" t="s">
        <v>54</v>
      </c>
      <c r="G1128" s="113">
        <f t="shared" si="132"/>
        <v>0</v>
      </c>
      <c r="H1128" s="61">
        <v>1887</v>
      </c>
      <c r="I1128" s="61" t="s">
        <v>1143</v>
      </c>
      <c r="J1128" s="112">
        <f t="shared" si="130"/>
        <v>283.05</v>
      </c>
      <c r="K1128" s="112">
        <f t="shared" si="131"/>
        <v>283.05</v>
      </c>
    </row>
    <row r="1129" s="101" customFormat="1" ht="37.2" spans="1:11">
      <c r="A1129" s="108">
        <v>1126</v>
      </c>
      <c r="B1129" s="76" t="s">
        <v>3237</v>
      </c>
      <c r="C1129" s="118" t="s">
        <v>3236</v>
      </c>
      <c r="D1129" s="76" t="s">
        <v>15</v>
      </c>
      <c r="E1129" s="61">
        <v>0.00936</v>
      </c>
      <c r="F1129" s="61" t="s">
        <v>54</v>
      </c>
      <c r="G1129" s="112">
        <f t="shared" si="132"/>
        <v>9360</v>
      </c>
      <c r="H1129" s="61">
        <v>0</v>
      </c>
      <c r="I1129" s="61" t="s">
        <v>1143</v>
      </c>
      <c r="J1129" s="113">
        <f t="shared" si="130"/>
        <v>0</v>
      </c>
      <c r="K1129" s="112">
        <f t="shared" si="131"/>
        <v>9360</v>
      </c>
    </row>
    <row r="1130" s="101" customFormat="1" ht="37.2" spans="1:11">
      <c r="A1130" s="108">
        <v>1127</v>
      </c>
      <c r="B1130" s="115" t="s">
        <v>3238</v>
      </c>
      <c r="C1130" s="117" t="s">
        <v>3239</v>
      </c>
      <c r="D1130" s="76" t="s">
        <v>15</v>
      </c>
      <c r="E1130" s="61">
        <v>0.00696</v>
      </c>
      <c r="F1130" s="61" t="s">
        <v>54</v>
      </c>
      <c r="G1130" s="112">
        <f t="shared" si="132"/>
        <v>6960</v>
      </c>
      <c r="H1130" s="61">
        <v>4808</v>
      </c>
      <c r="I1130" s="61" t="s">
        <v>1143</v>
      </c>
      <c r="J1130" s="112">
        <f t="shared" si="130"/>
        <v>721.2</v>
      </c>
      <c r="K1130" s="112">
        <f t="shared" si="131"/>
        <v>7681.2</v>
      </c>
    </row>
    <row r="1131" s="101" customFormat="1" ht="37.2" spans="1:11">
      <c r="A1131" s="108">
        <v>1128</v>
      </c>
      <c r="B1131" s="115" t="s">
        <v>3240</v>
      </c>
      <c r="C1131" s="117" t="s">
        <v>3241</v>
      </c>
      <c r="D1131" s="76" t="s">
        <v>15</v>
      </c>
      <c r="E1131" s="61">
        <v>0.00609</v>
      </c>
      <c r="F1131" s="61" t="s">
        <v>54</v>
      </c>
      <c r="G1131" s="112">
        <f t="shared" si="132"/>
        <v>6090</v>
      </c>
      <c r="H1131" s="61">
        <v>4629</v>
      </c>
      <c r="I1131" s="61" t="s">
        <v>1143</v>
      </c>
      <c r="J1131" s="112">
        <f t="shared" si="130"/>
        <v>694.35</v>
      </c>
      <c r="K1131" s="112">
        <f t="shared" si="131"/>
        <v>6784.35</v>
      </c>
    </row>
    <row r="1132" s="55" customFormat="1" ht="37.2" spans="1:11">
      <c r="A1132" s="108">
        <v>1129</v>
      </c>
      <c r="B1132" s="76" t="s">
        <v>3242</v>
      </c>
      <c r="C1132" s="119" t="s">
        <v>3243</v>
      </c>
      <c r="D1132" s="76" t="s">
        <v>15</v>
      </c>
      <c r="E1132" s="61">
        <v>0.02173</v>
      </c>
      <c r="F1132" s="61" t="s">
        <v>54</v>
      </c>
      <c r="G1132" s="112">
        <f>IF(E1132*1000000&gt;20000,20000,E1132*1000000)</f>
        <v>20000</v>
      </c>
      <c r="H1132" s="61">
        <v>0</v>
      </c>
      <c r="I1132" s="61" t="s">
        <v>1143</v>
      </c>
      <c r="J1132" s="113">
        <f t="shared" si="130"/>
        <v>0</v>
      </c>
      <c r="K1132" s="112">
        <f t="shared" si="131"/>
        <v>20000</v>
      </c>
    </row>
    <row r="1133" s="101" customFormat="1" ht="37.2" spans="1:11">
      <c r="A1133" s="108">
        <v>1130</v>
      </c>
      <c r="B1133" s="115" t="s">
        <v>3244</v>
      </c>
      <c r="C1133" s="117" t="s">
        <v>3245</v>
      </c>
      <c r="D1133" s="76" t="s">
        <v>15</v>
      </c>
      <c r="E1133" s="61">
        <v>0.00472</v>
      </c>
      <c r="F1133" s="61" t="s">
        <v>54</v>
      </c>
      <c r="G1133" s="112">
        <f t="shared" ref="G1133:G1145" si="133">E1133*1000000</f>
        <v>4720</v>
      </c>
      <c r="H1133" s="61">
        <v>6564</v>
      </c>
      <c r="I1133" s="61" t="s">
        <v>1143</v>
      </c>
      <c r="J1133" s="112">
        <f t="shared" si="130"/>
        <v>984.6</v>
      </c>
      <c r="K1133" s="112">
        <f t="shared" si="131"/>
        <v>5704.6</v>
      </c>
    </row>
    <row r="1134" s="101" customFormat="1" ht="37.2" spans="1:11">
      <c r="A1134" s="108">
        <v>1131</v>
      </c>
      <c r="B1134" s="115" t="s">
        <v>3246</v>
      </c>
      <c r="C1134" s="110" t="s">
        <v>3247</v>
      </c>
      <c r="D1134" s="76" t="s">
        <v>15</v>
      </c>
      <c r="E1134" s="61">
        <v>0.01392</v>
      </c>
      <c r="F1134" s="61" t="s">
        <v>54</v>
      </c>
      <c r="G1134" s="112">
        <f t="shared" si="133"/>
        <v>13920</v>
      </c>
      <c r="H1134" s="61">
        <v>11937</v>
      </c>
      <c r="I1134" s="61" t="s">
        <v>1143</v>
      </c>
      <c r="J1134" s="112">
        <f t="shared" si="130"/>
        <v>1790.55</v>
      </c>
      <c r="K1134" s="112">
        <f t="shared" si="131"/>
        <v>15710.55</v>
      </c>
    </row>
    <row r="1135" s="101" customFormat="1" ht="37.2" spans="1:11">
      <c r="A1135" s="108">
        <v>1132</v>
      </c>
      <c r="B1135" s="76" t="s">
        <v>3248</v>
      </c>
      <c r="C1135" s="118" t="s">
        <v>3249</v>
      </c>
      <c r="D1135" s="76" t="s">
        <v>15</v>
      </c>
      <c r="E1135" s="61">
        <v>0.01008</v>
      </c>
      <c r="F1135" s="61" t="s">
        <v>54</v>
      </c>
      <c r="G1135" s="112">
        <f t="shared" si="133"/>
        <v>10080</v>
      </c>
      <c r="H1135" s="61">
        <v>0</v>
      </c>
      <c r="I1135" s="61" t="s">
        <v>1143</v>
      </c>
      <c r="J1135" s="113">
        <f t="shared" si="130"/>
        <v>0</v>
      </c>
      <c r="K1135" s="112">
        <f t="shared" si="131"/>
        <v>10080</v>
      </c>
    </row>
    <row r="1136" s="101" customFormat="1" ht="37.2" spans="1:11">
      <c r="A1136" s="108">
        <v>1133</v>
      </c>
      <c r="B1136" s="76" t="s">
        <v>3250</v>
      </c>
      <c r="C1136" s="118" t="s">
        <v>3251</v>
      </c>
      <c r="D1136" s="76" t="s">
        <v>15</v>
      </c>
      <c r="E1136" s="61">
        <v>0.004845</v>
      </c>
      <c r="F1136" s="61" t="s">
        <v>54</v>
      </c>
      <c r="G1136" s="112">
        <f t="shared" si="133"/>
        <v>4845</v>
      </c>
      <c r="H1136" s="61">
        <v>2157</v>
      </c>
      <c r="I1136" s="61" t="s">
        <v>1143</v>
      </c>
      <c r="J1136" s="112">
        <f t="shared" si="130"/>
        <v>323.55</v>
      </c>
      <c r="K1136" s="112">
        <f t="shared" si="131"/>
        <v>5168.55</v>
      </c>
    </row>
    <row r="1137" s="101" customFormat="1" ht="37.2" spans="1:11">
      <c r="A1137" s="108">
        <v>1134</v>
      </c>
      <c r="B1137" s="76" t="s">
        <v>3252</v>
      </c>
      <c r="C1137" s="119" t="s">
        <v>3253</v>
      </c>
      <c r="D1137" s="76" t="s">
        <v>15</v>
      </c>
      <c r="E1137" s="61">
        <v>0.01767</v>
      </c>
      <c r="F1137" s="61" t="s">
        <v>54</v>
      </c>
      <c r="G1137" s="112">
        <f t="shared" si="133"/>
        <v>17670</v>
      </c>
      <c r="H1137" s="61">
        <v>1824</v>
      </c>
      <c r="I1137" s="61" t="s">
        <v>1143</v>
      </c>
      <c r="J1137" s="112">
        <f t="shared" si="130"/>
        <v>273.6</v>
      </c>
      <c r="K1137" s="112">
        <f t="shared" si="131"/>
        <v>17943.6</v>
      </c>
    </row>
    <row r="1138" s="101" customFormat="1" ht="37.2" spans="1:11">
      <c r="A1138" s="108">
        <v>1135</v>
      </c>
      <c r="B1138" s="76" t="s">
        <v>3254</v>
      </c>
      <c r="C1138" s="119" t="s">
        <v>3255</v>
      </c>
      <c r="D1138" s="76" t="s">
        <v>15</v>
      </c>
      <c r="E1138" s="61">
        <v>0.0121</v>
      </c>
      <c r="F1138" s="61" t="s">
        <v>54</v>
      </c>
      <c r="G1138" s="112">
        <f t="shared" si="133"/>
        <v>12100</v>
      </c>
      <c r="H1138" s="61">
        <v>0</v>
      </c>
      <c r="I1138" s="61" t="s">
        <v>1143</v>
      </c>
      <c r="J1138" s="113">
        <f t="shared" si="130"/>
        <v>0</v>
      </c>
      <c r="K1138" s="112">
        <f t="shared" si="131"/>
        <v>12100</v>
      </c>
    </row>
    <row r="1139" s="101" customFormat="1" ht="37.2" spans="1:11">
      <c r="A1139" s="108">
        <v>1136</v>
      </c>
      <c r="B1139" s="76" t="s">
        <v>3256</v>
      </c>
      <c r="C1139" s="119" t="s">
        <v>3257</v>
      </c>
      <c r="D1139" s="76" t="s">
        <v>15</v>
      </c>
      <c r="E1139" s="61">
        <v>0.01026</v>
      </c>
      <c r="F1139" s="61" t="s">
        <v>54</v>
      </c>
      <c r="G1139" s="112">
        <f t="shared" si="133"/>
        <v>10260</v>
      </c>
      <c r="H1139" s="61">
        <v>0</v>
      </c>
      <c r="I1139" s="61" t="s">
        <v>1143</v>
      </c>
      <c r="J1139" s="113">
        <f t="shared" si="130"/>
        <v>0</v>
      </c>
      <c r="K1139" s="112">
        <f t="shared" si="131"/>
        <v>10260</v>
      </c>
    </row>
    <row r="1140" s="101" customFormat="1" ht="37.2" spans="1:11">
      <c r="A1140" s="108">
        <v>1137</v>
      </c>
      <c r="B1140" s="115" t="s">
        <v>3258</v>
      </c>
      <c r="C1140" s="117" t="s">
        <v>3259</v>
      </c>
      <c r="D1140" s="76" t="s">
        <v>15</v>
      </c>
      <c r="E1140" s="61">
        <v>0.014</v>
      </c>
      <c r="F1140" s="61" t="s">
        <v>54</v>
      </c>
      <c r="G1140" s="112">
        <f t="shared" si="133"/>
        <v>14000</v>
      </c>
      <c r="H1140" s="61">
        <v>5149</v>
      </c>
      <c r="I1140" s="61" t="s">
        <v>1143</v>
      </c>
      <c r="J1140" s="112">
        <f t="shared" si="130"/>
        <v>772.35</v>
      </c>
      <c r="K1140" s="112">
        <f t="shared" si="131"/>
        <v>14772.35</v>
      </c>
    </row>
    <row r="1141" s="101" customFormat="1" ht="37.2" spans="1:11">
      <c r="A1141" s="108">
        <v>1138</v>
      </c>
      <c r="B1141" s="115" t="s">
        <v>1819</v>
      </c>
      <c r="C1141" s="110" t="s">
        <v>3260</v>
      </c>
      <c r="D1141" s="76" t="s">
        <v>15</v>
      </c>
      <c r="E1141" s="61">
        <v>0.01166</v>
      </c>
      <c r="F1141" s="61" t="s">
        <v>54</v>
      </c>
      <c r="G1141" s="112">
        <f t="shared" si="133"/>
        <v>11660</v>
      </c>
      <c r="H1141" s="61">
        <v>8014</v>
      </c>
      <c r="I1141" s="61" t="s">
        <v>1143</v>
      </c>
      <c r="J1141" s="112">
        <f t="shared" si="130"/>
        <v>1202.1</v>
      </c>
      <c r="K1141" s="112">
        <f t="shared" si="131"/>
        <v>12862.1</v>
      </c>
    </row>
    <row r="1142" s="101" customFormat="1" ht="37.2" spans="1:11">
      <c r="A1142" s="108">
        <v>1139</v>
      </c>
      <c r="B1142" s="115" t="s">
        <v>3261</v>
      </c>
      <c r="C1142" s="117" t="s">
        <v>3262</v>
      </c>
      <c r="D1142" s="76" t="s">
        <v>15</v>
      </c>
      <c r="E1142" s="61">
        <v>0.01537</v>
      </c>
      <c r="F1142" s="61" t="s">
        <v>54</v>
      </c>
      <c r="G1142" s="112">
        <f t="shared" si="133"/>
        <v>15370</v>
      </c>
      <c r="H1142" s="61">
        <v>11464</v>
      </c>
      <c r="I1142" s="61" t="s">
        <v>1143</v>
      </c>
      <c r="J1142" s="112">
        <f t="shared" si="130"/>
        <v>1719.6</v>
      </c>
      <c r="K1142" s="112">
        <f t="shared" si="131"/>
        <v>17089.6</v>
      </c>
    </row>
    <row r="1143" s="101" customFormat="1" ht="37.2" spans="1:11">
      <c r="A1143" s="108">
        <v>1140</v>
      </c>
      <c r="B1143" s="115" t="s">
        <v>3263</v>
      </c>
      <c r="C1143" s="110" t="s">
        <v>3264</v>
      </c>
      <c r="D1143" s="76" t="s">
        <v>15</v>
      </c>
      <c r="E1143" s="61">
        <v>0.01669</v>
      </c>
      <c r="F1143" s="61" t="s">
        <v>54</v>
      </c>
      <c r="G1143" s="112">
        <f t="shared" si="133"/>
        <v>16690</v>
      </c>
      <c r="H1143" s="61">
        <v>12267</v>
      </c>
      <c r="I1143" s="61" t="s">
        <v>1143</v>
      </c>
      <c r="J1143" s="112">
        <f t="shared" si="130"/>
        <v>1840.05</v>
      </c>
      <c r="K1143" s="112">
        <f t="shared" si="131"/>
        <v>18530.05</v>
      </c>
    </row>
    <row r="1144" s="101" customFormat="1" ht="37.2" spans="1:11">
      <c r="A1144" s="108">
        <v>1141</v>
      </c>
      <c r="B1144" s="114" t="s">
        <v>3265</v>
      </c>
      <c r="C1144" s="110" t="s">
        <v>3266</v>
      </c>
      <c r="D1144" s="76" t="s">
        <v>15</v>
      </c>
      <c r="E1144" s="61">
        <v>0.01431</v>
      </c>
      <c r="F1144" s="61" t="s">
        <v>54</v>
      </c>
      <c r="G1144" s="112">
        <f t="shared" si="133"/>
        <v>14310</v>
      </c>
      <c r="H1144" s="61">
        <v>12124</v>
      </c>
      <c r="I1144" s="61" t="s">
        <v>1143</v>
      </c>
      <c r="J1144" s="112">
        <f t="shared" si="130"/>
        <v>1818.6</v>
      </c>
      <c r="K1144" s="112">
        <f t="shared" si="131"/>
        <v>16128.6</v>
      </c>
    </row>
    <row r="1145" s="101" customFormat="1" ht="25.2" spans="1:11">
      <c r="A1145" s="108">
        <v>1142</v>
      </c>
      <c r="B1145" s="76" t="s">
        <v>3267</v>
      </c>
      <c r="C1145" s="118" t="s">
        <v>3268</v>
      </c>
      <c r="D1145" s="76" t="s">
        <v>15</v>
      </c>
      <c r="E1145" s="61">
        <v>0.016695</v>
      </c>
      <c r="F1145" s="61" t="s">
        <v>54</v>
      </c>
      <c r="G1145" s="112">
        <f t="shared" si="133"/>
        <v>16695</v>
      </c>
      <c r="H1145" s="61">
        <v>8207</v>
      </c>
      <c r="I1145" s="61" t="s">
        <v>1143</v>
      </c>
      <c r="J1145" s="112">
        <f t="shared" si="130"/>
        <v>1231.05</v>
      </c>
      <c r="K1145" s="112">
        <f t="shared" si="131"/>
        <v>17926.05</v>
      </c>
    </row>
    <row r="1146" s="101" customFormat="1" ht="37.2" spans="1:11">
      <c r="A1146" s="108">
        <v>1143</v>
      </c>
      <c r="B1146" s="115" t="s">
        <v>3269</v>
      </c>
      <c r="C1146" s="117" t="s">
        <v>3270</v>
      </c>
      <c r="D1146" s="76" t="s">
        <v>15</v>
      </c>
      <c r="E1146" s="61">
        <v>0.02862</v>
      </c>
      <c r="F1146" s="61" t="s">
        <v>54</v>
      </c>
      <c r="G1146" s="112">
        <f>IF(E1146*1000000&gt;20000,20000,E1146*1000000)</f>
        <v>20000</v>
      </c>
      <c r="H1146" s="61">
        <v>12620</v>
      </c>
      <c r="I1146" s="61" t="s">
        <v>1143</v>
      </c>
      <c r="J1146" s="112">
        <f t="shared" si="130"/>
        <v>1893</v>
      </c>
      <c r="K1146" s="112">
        <f t="shared" si="131"/>
        <v>21893</v>
      </c>
    </row>
    <row r="1147" s="101" customFormat="1" ht="25.2" spans="1:11">
      <c r="A1147" s="108">
        <v>1144</v>
      </c>
      <c r="B1147" s="76" t="s">
        <v>3271</v>
      </c>
      <c r="C1147" s="119" t="s">
        <v>3272</v>
      </c>
      <c r="D1147" s="76" t="s">
        <v>15</v>
      </c>
      <c r="E1147" s="61">
        <v>0.02052</v>
      </c>
      <c r="F1147" s="61" t="s">
        <v>54</v>
      </c>
      <c r="G1147" s="112">
        <f>IF(E1147*1000000&gt;20000,20000,E1147*1000000)</f>
        <v>20000</v>
      </c>
      <c r="H1147" s="61">
        <v>5714</v>
      </c>
      <c r="I1147" s="61" t="s">
        <v>1143</v>
      </c>
      <c r="J1147" s="112">
        <f t="shared" si="130"/>
        <v>857.1</v>
      </c>
      <c r="K1147" s="112">
        <f t="shared" si="131"/>
        <v>20857.1</v>
      </c>
    </row>
    <row r="1148" s="101" customFormat="1" ht="37.2" spans="1:11">
      <c r="A1148" s="108">
        <v>1145</v>
      </c>
      <c r="B1148" s="115" t="s">
        <v>3273</v>
      </c>
      <c r="C1148" s="117" t="s">
        <v>3274</v>
      </c>
      <c r="D1148" s="76" t="s">
        <v>15</v>
      </c>
      <c r="E1148" s="61">
        <v>0.0198</v>
      </c>
      <c r="F1148" s="61" t="s">
        <v>54</v>
      </c>
      <c r="G1148" s="112">
        <f t="shared" ref="G1148:G1162" si="134">E1148*1000000</f>
        <v>19800</v>
      </c>
      <c r="H1148" s="61">
        <v>9116</v>
      </c>
      <c r="I1148" s="61" t="s">
        <v>1143</v>
      </c>
      <c r="J1148" s="112">
        <f t="shared" si="130"/>
        <v>1367.4</v>
      </c>
      <c r="K1148" s="112">
        <f t="shared" si="131"/>
        <v>21167.4</v>
      </c>
    </row>
    <row r="1149" s="101" customFormat="1" ht="37.2" spans="1:11">
      <c r="A1149" s="108">
        <v>1146</v>
      </c>
      <c r="B1149" s="115" t="s">
        <v>3275</v>
      </c>
      <c r="C1149" s="120" t="s">
        <v>3276</v>
      </c>
      <c r="D1149" s="76" t="s">
        <v>15</v>
      </c>
      <c r="E1149" s="61">
        <v>0.0084</v>
      </c>
      <c r="F1149" s="61" t="s">
        <v>54</v>
      </c>
      <c r="G1149" s="112">
        <f t="shared" si="134"/>
        <v>8400</v>
      </c>
      <c r="H1149" s="61">
        <v>3968</v>
      </c>
      <c r="I1149" s="61" t="s">
        <v>1143</v>
      </c>
      <c r="J1149" s="112">
        <f t="shared" si="130"/>
        <v>595.2</v>
      </c>
      <c r="K1149" s="112">
        <f t="shared" si="131"/>
        <v>8995.2</v>
      </c>
    </row>
    <row r="1150" s="101" customFormat="1" ht="37.2" spans="1:11">
      <c r="A1150" s="108">
        <v>1147</v>
      </c>
      <c r="B1150" s="115" t="s">
        <v>3277</v>
      </c>
      <c r="C1150" s="117" t="s">
        <v>3278</v>
      </c>
      <c r="D1150" s="76" t="s">
        <v>15</v>
      </c>
      <c r="E1150" s="61">
        <v>0.01064</v>
      </c>
      <c r="F1150" s="61" t="s">
        <v>54</v>
      </c>
      <c r="G1150" s="112">
        <f t="shared" si="134"/>
        <v>10640</v>
      </c>
      <c r="H1150" s="61">
        <v>8081</v>
      </c>
      <c r="I1150" s="61" t="s">
        <v>1143</v>
      </c>
      <c r="J1150" s="112">
        <f t="shared" si="130"/>
        <v>1212.15</v>
      </c>
      <c r="K1150" s="112">
        <f t="shared" si="131"/>
        <v>11852.15</v>
      </c>
    </row>
    <row r="1151" s="101" customFormat="1" ht="37.2" spans="1:11">
      <c r="A1151" s="108">
        <v>1148</v>
      </c>
      <c r="B1151" s="115" t="s">
        <v>3279</v>
      </c>
      <c r="C1151" s="117" t="s">
        <v>3280</v>
      </c>
      <c r="D1151" s="76" t="s">
        <v>15</v>
      </c>
      <c r="E1151" s="61">
        <v>0.0098</v>
      </c>
      <c r="F1151" s="61" t="s">
        <v>54</v>
      </c>
      <c r="G1151" s="112">
        <f t="shared" si="134"/>
        <v>9800</v>
      </c>
      <c r="H1151" s="61">
        <v>5244</v>
      </c>
      <c r="I1151" s="61" t="s">
        <v>1143</v>
      </c>
      <c r="J1151" s="112">
        <f t="shared" si="130"/>
        <v>786.6</v>
      </c>
      <c r="K1151" s="112">
        <f t="shared" si="131"/>
        <v>10586.6</v>
      </c>
    </row>
    <row r="1152" s="101" customFormat="1" ht="37.2" spans="1:11">
      <c r="A1152" s="108">
        <v>1149</v>
      </c>
      <c r="B1152" s="76" t="s">
        <v>3281</v>
      </c>
      <c r="C1152" s="118" t="s">
        <v>3282</v>
      </c>
      <c r="D1152" s="76" t="s">
        <v>15</v>
      </c>
      <c r="E1152" s="61">
        <v>0</v>
      </c>
      <c r="F1152" s="61" t="s">
        <v>54</v>
      </c>
      <c r="G1152" s="113">
        <f t="shared" si="134"/>
        <v>0</v>
      </c>
      <c r="H1152" s="61">
        <v>1650</v>
      </c>
      <c r="I1152" s="61" t="s">
        <v>1143</v>
      </c>
      <c r="J1152" s="112">
        <f t="shared" si="130"/>
        <v>247.5</v>
      </c>
      <c r="K1152" s="112">
        <f t="shared" si="131"/>
        <v>247.5</v>
      </c>
    </row>
    <row r="1153" s="101" customFormat="1" ht="37.2" spans="1:11">
      <c r="A1153" s="108">
        <v>1150</v>
      </c>
      <c r="B1153" s="76" t="s">
        <v>3283</v>
      </c>
      <c r="C1153" s="118" t="s">
        <v>3282</v>
      </c>
      <c r="D1153" s="76" t="s">
        <v>15</v>
      </c>
      <c r="E1153" s="61">
        <v>0.01197</v>
      </c>
      <c r="F1153" s="61" t="s">
        <v>54</v>
      </c>
      <c r="G1153" s="112">
        <f t="shared" si="134"/>
        <v>11970</v>
      </c>
      <c r="H1153" s="61">
        <v>0</v>
      </c>
      <c r="I1153" s="61" t="s">
        <v>1143</v>
      </c>
      <c r="J1153" s="113">
        <f t="shared" si="130"/>
        <v>0</v>
      </c>
      <c r="K1153" s="112">
        <f t="shared" si="131"/>
        <v>11970</v>
      </c>
    </row>
    <row r="1154" s="101" customFormat="1" ht="37.2" spans="1:11">
      <c r="A1154" s="108">
        <v>1151</v>
      </c>
      <c r="B1154" s="115" t="s">
        <v>3284</v>
      </c>
      <c r="C1154" s="117" t="s">
        <v>3285</v>
      </c>
      <c r="D1154" s="76" t="s">
        <v>15</v>
      </c>
      <c r="E1154" s="61">
        <v>0.00531</v>
      </c>
      <c r="F1154" s="61" t="s">
        <v>54</v>
      </c>
      <c r="G1154" s="112">
        <f t="shared" si="134"/>
        <v>5310</v>
      </c>
      <c r="H1154" s="61">
        <v>0</v>
      </c>
      <c r="I1154" s="61" t="s">
        <v>1143</v>
      </c>
      <c r="J1154" s="113">
        <f t="shared" si="130"/>
        <v>0</v>
      </c>
      <c r="K1154" s="112">
        <f t="shared" si="131"/>
        <v>5310</v>
      </c>
    </row>
    <row r="1155" s="101" customFormat="1" ht="25.2" spans="1:11">
      <c r="A1155" s="108">
        <v>1152</v>
      </c>
      <c r="B1155" s="115" t="s">
        <v>3286</v>
      </c>
      <c r="C1155" s="117" t="s">
        <v>3287</v>
      </c>
      <c r="D1155" s="76" t="s">
        <v>15</v>
      </c>
      <c r="E1155" s="61">
        <v>0.01092</v>
      </c>
      <c r="F1155" s="61" t="s">
        <v>54</v>
      </c>
      <c r="G1155" s="125">
        <f t="shared" si="134"/>
        <v>10920</v>
      </c>
      <c r="H1155" s="61">
        <v>4946</v>
      </c>
      <c r="I1155" s="61" t="s">
        <v>1143</v>
      </c>
      <c r="J1155" s="112">
        <f t="shared" si="130"/>
        <v>741.9</v>
      </c>
      <c r="K1155" s="112">
        <f t="shared" si="131"/>
        <v>11661.9</v>
      </c>
    </row>
    <row r="1156" s="101" customFormat="1" ht="25.2" spans="1:11">
      <c r="A1156" s="108">
        <v>1153</v>
      </c>
      <c r="B1156" s="76" t="s">
        <v>3288</v>
      </c>
      <c r="C1156" s="119" t="s">
        <v>3289</v>
      </c>
      <c r="D1156" s="76" t="s">
        <v>15</v>
      </c>
      <c r="E1156" s="61">
        <v>0.009975</v>
      </c>
      <c r="F1156" s="61" t="s">
        <v>54</v>
      </c>
      <c r="G1156" s="125">
        <f t="shared" si="134"/>
        <v>9975</v>
      </c>
      <c r="H1156" s="61">
        <v>1003</v>
      </c>
      <c r="I1156" s="61" t="s">
        <v>1143</v>
      </c>
      <c r="J1156" s="112">
        <f t="shared" ref="J1156:J1219" si="135">H1156*0.15</f>
        <v>150.45</v>
      </c>
      <c r="K1156" s="112">
        <f t="shared" ref="K1156:K1219" si="136">G1156+J1156</f>
        <v>10125.45</v>
      </c>
    </row>
    <row r="1157" s="101" customFormat="1" ht="37.2" spans="1:11">
      <c r="A1157" s="108">
        <v>1154</v>
      </c>
      <c r="B1157" s="76" t="s">
        <v>3290</v>
      </c>
      <c r="C1157" s="118" t="s">
        <v>3291</v>
      </c>
      <c r="D1157" s="76" t="s">
        <v>15</v>
      </c>
      <c r="E1157" s="61">
        <v>0.0106</v>
      </c>
      <c r="F1157" s="61" t="s">
        <v>54</v>
      </c>
      <c r="G1157" s="112">
        <f t="shared" si="134"/>
        <v>10600</v>
      </c>
      <c r="H1157" s="61">
        <v>0</v>
      </c>
      <c r="I1157" s="61" t="s">
        <v>1143</v>
      </c>
      <c r="J1157" s="113">
        <f t="shared" si="135"/>
        <v>0</v>
      </c>
      <c r="K1157" s="112">
        <f t="shared" si="136"/>
        <v>10600</v>
      </c>
    </row>
    <row r="1158" s="101" customFormat="1" ht="37.2" spans="1:11">
      <c r="A1158" s="108">
        <v>1155</v>
      </c>
      <c r="B1158" s="76" t="s">
        <v>3292</v>
      </c>
      <c r="C1158" s="118" t="s">
        <v>3293</v>
      </c>
      <c r="D1158" s="76" t="s">
        <v>15</v>
      </c>
      <c r="E1158" s="61">
        <v>0.0106</v>
      </c>
      <c r="F1158" s="61" t="s">
        <v>54</v>
      </c>
      <c r="G1158" s="112">
        <f t="shared" si="134"/>
        <v>10600</v>
      </c>
      <c r="H1158" s="61">
        <v>1942</v>
      </c>
      <c r="I1158" s="61" t="s">
        <v>1143</v>
      </c>
      <c r="J1158" s="112">
        <f t="shared" si="135"/>
        <v>291.3</v>
      </c>
      <c r="K1158" s="112">
        <f t="shared" si="136"/>
        <v>10891.3</v>
      </c>
    </row>
    <row r="1159" s="101" customFormat="1" ht="37.2" spans="1:11">
      <c r="A1159" s="108">
        <v>1156</v>
      </c>
      <c r="B1159" s="76" t="s">
        <v>3294</v>
      </c>
      <c r="C1159" s="119" t="s">
        <v>3295</v>
      </c>
      <c r="D1159" s="76" t="s">
        <v>15</v>
      </c>
      <c r="E1159" s="61">
        <v>0.0135</v>
      </c>
      <c r="F1159" s="61" t="s">
        <v>54</v>
      </c>
      <c r="G1159" s="112">
        <f t="shared" si="134"/>
        <v>13500</v>
      </c>
      <c r="H1159" s="61">
        <v>0</v>
      </c>
      <c r="I1159" s="61" t="s">
        <v>1143</v>
      </c>
      <c r="J1159" s="113">
        <f t="shared" si="135"/>
        <v>0</v>
      </c>
      <c r="K1159" s="112">
        <f t="shared" si="136"/>
        <v>13500</v>
      </c>
    </row>
    <row r="1160" s="101" customFormat="1" ht="37.2" spans="1:11">
      <c r="A1160" s="108">
        <v>1157</v>
      </c>
      <c r="B1160" s="114" t="s">
        <v>3296</v>
      </c>
      <c r="C1160" s="110" t="s">
        <v>3297</v>
      </c>
      <c r="D1160" s="76" t="s">
        <v>15</v>
      </c>
      <c r="E1160" s="61">
        <v>0.01166</v>
      </c>
      <c r="F1160" s="61" t="s">
        <v>54</v>
      </c>
      <c r="G1160" s="112">
        <f t="shared" si="134"/>
        <v>11660</v>
      </c>
      <c r="H1160" s="61">
        <v>0</v>
      </c>
      <c r="I1160" s="61" t="s">
        <v>1143</v>
      </c>
      <c r="J1160" s="113">
        <f t="shared" si="135"/>
        <v>0</v>
      </c>
      <c r="K1160" s="112">
        <f t="shared" si="136"/>
        <v>11660</v>
      </c>
    </row>
    <row r="1161" s="101" customFormat="1" ht="25.2" spans="1:11">
      <c r="A1161" s="108">
        <v>1158</v>
      </c>
      <c r="B1161" s="115" t="s">
        <v>3298</v>
      </c>
      <c r="C1161" s="110" t="s">
        <v>3299</v>
      </c>
      <c r="D1161" s="76" t="s">
        <v>15</v>
      </c>
      <c r="E1161" s="61">
        <v>0.00756</v>
      </c>
      <c r="F1161" s="61" t="s">
        <v>54</v>
      </c>
      <c r="G1161" s="112">
        <f t="shared" si="134"/>
        <v>7560</v>
      </c>
      <c r="H1161" s="61">
        <v>0</v>
      </c>
      <c r="I1161" s="61" t="s">
        <v>1143</v>
      </c>
      <c r="J1161" s="113">
        <f t="shared" si="135"/>
        <v>0</v>
      </c>
      <c r="K1161" s="112">
        <f t="shared" si="136"/>
        <v>7560</v>
      </c>
    </row>
    <row r="1162" s="101" customFormat="1" ht="37.2" spans="1:11">
      <c r="A1162" s="108">
        <v>1159</v>
      </c>
      <c r="B1162" s="114" t="s">
        <v>3300</v>
      </c>
      <c r="C1162" s="110" t="s">
        <v>3301</v>
      </c>
      <c r="D1162" s="76" t="s">
        <v>15</v>
      </c>
      <c r="E1162" s="61">
        <v>0.00464</v>
      </c>
      <c r="F1162" s="61" t="s">
        <v>54</v>
      </c>
      <c r="G1162" s="112">
        <f t="shared" si="134"/>
        <v>4640</v>
      </c>
      <c r="H1162" s="61">
        <v>3287</v>
      </c>
      <c r="I1162" s="61" t="s">
        <v>1143</v>
      </c>
      <c r="J1162" s="112">
        <f t="shared" si="135"/>
        <v>493.05</v>
      </c>
      <c r="K1162" s="112">
        <f t="shared" si="136"/>
        <v>5133.05</v>
      </c>
    </row>
    <row r="1163" s="102" customFormat="1" ht="60" spans="1:11">
      <c r="A1163" s="108">
        <v>1160</v>
      </c>
      <c r="B1163" s="114" t="s">
        <v>3302</v>
      </c>
      <c r="C1163" s="110" t="s">
        <v>3303</v>
      </c>
      <c r="D1163" s="76" t="s">
        <v>783</v>
      </c>
      <c r="E1163" s="61">
        <v>0.02418</v>
      </c>
      <c r="F1163" s="61" t="s">
        <v>784</v>
      </c>
      <c r="G1163" s="112">
        <f t="shared" ref="G1163:G1166" si="137">IF(E1163*20000&gt;400000,400000,E1163*20000)</f>
        <v>483.6</v>
      </c>
      <c r="H1163" s="61">
        <v>24440</v>
      </c>
      <c r="I1163" s="61" t="s">
        <v>1143</v>
      </c>
      <c r="J1163" s="112">
        <f t="shared" si="135"/>
        <v>3666</v>
      </c>
      <c r="K1163" s="112">
        <f t="shared" si="136"/>
        <v>4149.6</v>
      </c>
    </row>
    <row r="1164" s="101" customFormat="1" ht="25.2" spans="1:11">
      <c r="A1164" s="108">
        <v>1161</v>
      </c>
      <c r="B1164" s="111" t="s">
        <v>2828</v>
      </c>
      <c r="C1164" s="110" t="s">
        <v>3304</v>
      </c>
      <c r="D1164" s="76" t="s">
        <v>15</v>
      </c>
      <c r="E1164" s="61">
        <v>0.02486</v>
      </c>
      <c r="F1164" s="61" t="s">
        <v>54</v>
      </c>
      <c r="G1164" s="112">
        <f>IF(E1164*1000000&gt;20000,20000,E1164*1000000)</f>
        <v>20000</v>
      </c>
      <c r="H1164" s="61">
        <v>2977</v>
      </c>
      <c r="I1164" s="61" t="s">
        <v>1143</v>
      </c>
      <c r="J1164" s="112">
        <f t="shared" si="135"/>
        <v>446.55</v>
      </c>
      <c r="K1164" s="112">
        <f t="shared" si="136"/>
        <v>20446.55</v>
      </c>
    </row>
    <row r="1165" s="102" customFormat="1" ht="60" spans="1:11">
      <c r="A1165" s="108">
        <v>1162</v>
      </c>
      <c r="B1165" s="110" t="s">
        <v>3305</v>
      </c>
      <c r="C1165" s="110" t="s">
        <v>3306</v>
      </c>
      <c r="D1165" s="76" t="s">
        <v>783</v>
      </c>
      <c r="E1165" s="61">
        <v>0.01836</v>
      </c>
      <c r="F1165" s="61" t="s">
        <v>784</v>
      </c>
      <c r="G1165" s="112">
        <f t="shared" si="137"/>
        <v>367.2</v>
      </c>
      <c r="H1165" s="61">
        <v>3806</v>
      </c>
      <c r="I1165" s="61" t="s">
        <v>1143</v>
      </c>
      <c r="J1165" s="112">
        <f t="shared" si="135"/>
        <v>570.9</v>
      </c>
      <c r="K1165" s="112">
        <f t="shared" si="136"/>
        <v>938.1</v>
      </c>
    </row>
    <row r="1166" s="102" customFormat="1" ht="73.2" spans="1:11">
      <c r="A1166" s="108">
        <v>1163</v>
      </c>
      <c r="B1166" s="119" t="s">
        <v>3307</v>
      </c>
      <c r="C1166" s="119" t="s">
        <v>3308</v>
      </c>
      <c r="D1166" s="76" t="s">
        <v>783</v>
      </c>
      <c r="E1166" s="61">
        <v>0.4293</v>
      </c>
      <c r="F1166" s="61" t="s">
        <v>784</v>
      </c>
      <c r="G1166" s="112">
        <f t="shared" si="137"/>
        <v>8586</v>
      </c>
      <c r="H1166" s="61">
        <v>0</v>
      </c>
      <c r="I1166" s="61" t="s">
        <v>1143</v>
      </c>
      <c r="J1166" s="113">
        <f t="shared" si="135"/>
        <v>0</v>
      </c>
      <c r="K1166" s="112">
        <f t="shared" si="136"/>
        <v>8586</v>
      </c>
    </row>
    <row r="1167" s="101" customFormat="1" ht="37.2" spans="1:11">
      <c r="A1167" s="108">
        <v>1164</v>
      </c>
      <c r="B1167" s="76" t="s">
        <v>3309</v>
      </c>
      <c r="C1167" s="119" t="s">
        <v>3310</v>
      </c>
      <c r="D1167" s="76" t="s">
        <v>15</v>
      </c>
      <c r="E1167" s="61">
        <v>0.017875</v>
      </c>
      <c r="F1167" s="61" t="s">
        <v>54</v>
      </c>
      <c r="G1167" s="112">
        <f t="shared" ref="G1167:G1175" si="138">E1167*1000000</f>
        <v>17875</v>
      </c>
      <c r="H1167" s="61">
        <v>0</v>
      </c>
      <c r="I1167" s="61" t="s">
        <v>1143</v>
      </c>
      <c r="J1167" s="113">
        <f t="shared" si="135"/>
        <v>0</v>
      </c>
      <c r="K1167" s="112">
        <f t="shared" si="136"/>
        <v>17875</v>
      </c>
    </row>
    <row r="1168" s="101" customFormat="1" ht="37.2" spans="1:11">
      <c r="A1168" s="108">
        <v>1165</v>
      </c>
      <c r="B1168" s="76" t="s">
        <v>3311</v>
      </c>
      <c r="C1168" s="119" t="s">
        <v>3312</v>
      </c>
      <c r="D1168" s="76" t="s">
        <v>15</v>
      </c>
      <c r="E1168" s="61">
        <v>0.01235</v>
      </c>
      <c r="F1168" s="61" t="s">
        <v>54</v>
      </c>
      <c r="G1168" s="112">
        <f t="shared" si="138"/>
        <v>12350</v>
      </c>
      <c r="H1168" s="61">
        <v>1796</v>
      </c>
      <c r="I1168" s="61" t="s">
        <v>1143</v>
      </c>
      <c r="J1168" s="112">
        <f t="shared" si="135"/>
        <v>269.4</v>
      </c>
      <c r="K1168" s="112">
        <f t="shared" si="136"/>
        <v>12619.4</v>
      </c>
    </row>
    <row r="1169" s="101" customFormat="1" ht="37.2" spans="1:11">
      <c r="A1169" s="108">
        <v>1166</v>
      </c>
      <c r="B1169" s="76" t="s">
        <v>3313</v>
      </c>
      <c r="C1169" s="119" t="s">
        <v>3314</v>
      </c>
      <c r="D1169" s="76" t="s">
        <v>15</v>
      </c>
      <c r="E1169" s="61">
        <v>0.0042</v>
      </c>
      <c r="F1169" s="61" t="s">
        <v>54</v>
      </c>
      <c r="G1169" s="112">
        <f t="shared" si="138"/>
        <v>4200</v>
      </c>
      <c r="H1169" s="61">
        <v>1331</v>
      </c>
      <c r="I1169" s="61" t="s">
        <v>1143</v>
      </c>
      <c r="J1169" s="112">
        <f t="shared" si="135"/>
        <v>199.65</v>
      </c>
      <c r="K1169" s="112">
        <f t="shared" si="136"/>
        <v>4399.65</v>
      </c>
    </row>
    <row r="1170" s="101" customFormat="1" ht="25.2" spans="1:11">
      <c r="A1170" s="108">
        <v>1167</v>
      </c>
      <c r="B1170" s="76" t="s">
        <v>3315</v>
      </c>
      <c r="C1170" s="119" t="s">
        <v>3316</v>
      </c>
      <c r="D1170" s="76" t="s">
        <v>15</v>
      </c>
      <c r="E1170" s="61">
        <v>0.006</v>
      </c>
      <c r="F1170" s="61" t="s">
        <v>54</v>
      </c>
      <c r="G1170" s="112">
        <f t="shared" si="138"/>
        <v>6000</v>
      </c>
      <c r="H1170" s="61">
        <v>0</v>
      </c>
      <c r="I1170" s="61" t="s">
        <v>1143</v>
      </c>
      <c r="J1170" s="113">
        <f t="shared" si="135"/>
        <v>0</v>
      </c>
      <c r="K1170" s="112">
        <f t="shared" si="136"/>
        <v>6000</v>
      </c>
    </row>
    <row r="1171" s="101" customFormat="1" ht="25.2" spans="1:11">
      <c r="A1171" s="108">
        <v>1168</v>
      </c>
      <c r="B1171" s="76" t="s">
        <v>3317</v>
      </c>
      <c r="C1171" s="119" t="s">
        <v>3318</v>
      </c>
      <c r="D1171" s="76" t="s">
        <v>15</v>
      </c>
      <c r="E1171" s="61">
        <v>0.0117</v>
      </c>
      <c r="F1171" s="61" t="s">
        <v>54</v>
      </c>
      <c r="G1171" s="112">
        <f t="shared" si="138"/>
        <v>11700</v>
      </c>
      <c r="H1171" s="61">
        <v>0</v>
      </c>
      <c r="I1171" s="61" t="s">
        <v>1143</v>
      </c>
      <c r="J1171" s="113">
        <f t="shared" si="135"/>
        <v>0</v>
      </c>
      <c r="K1171" s="112">
        <f t="shared" si="136"/>
        <v>11700</v>
      </c>
    </row>
    <row r="1172" s="101" customFormat="1" ht="37.2" spans="1:11">
      <c r="A1172" s="108">
        <v>1169</v>
      </c>
      <c r="B1172" s="115" t="s">
        <v>3319</v>
      </c>
      <c r="C1172" s="117" t="s">
        <v>3320</v>
      </c>
      <c r="D1172" s="76" t="s">
        <v>15</v>
      </c>
      <c r="E1172" s="61">
        <v>0.005985</v>
      </c>
      <c r="F1172" s="61" t="s">
        <v>54</v>
      </c>
      <c r="G1172" s="112">
        <f t="shared" si="138"/>
        <v>5985</v>
      </c>
      <c r="H1172" s="61">
        <v>382</v>
      </c>
      <c r="I1172" s="61" t="s">
        <v>1143</v>
      </c>
      <c r="J1172" s="112">
        <f t="shared" si="135"/>
        <v>57.3</v>
      </c>
      <c r="K1172" s="112">
        <f t="shared" si="136"/>
        <v>6042.3</v>
      </c>
    </row>
    <row r="1173" s="101" customFormat="1" ht="25.2" spans="1:11">
      <c r="A1173" s="108">
        <v>1170</v>
      </c>
      <c r="B1173" s="127" t="s">
        <v>3321</v>
      </c>
      <c r="C1173" s="117" t="s">
        <v>3322</v>
      </c>
      <c r="D1173" s="76" t="s">
        <v>15</v>
      </c>
      <c r="E1173" s="61">
        <v>0.01066</v>
      </c>
      <c r="F1173" s="61" t="s">
        <v>54</v>
      </c>
      <c r="G1173" s="112">
        <f t="shared" si="138"/>
        <v>10660</v>
      </c>
      <c r="H1173" s="61">
        <v>10672</v>
      </c>
      <c r="I1173" s="61" t="s">
        <v>1143</v>
      </c>
      <c r="J1173" s="112">
        <f t="shared" si="135"/>
        <v>1600.8</v>
      </c>
      <c r="K1173" s="112">
        <f t="shared" si="136"/>
        <v>12260.8</v>
      </c>
    </row>
    <row r="1174" s="101" customFormat="1" ht="25.2" spans="1:11">
      <c r="A1174" s="108">
        <v>1171</v>
      </c>
      <c r="B1174" s="76" t="s">
        <v>3323</v>
      </c>
      <c r="C1174" s="119" t="s">
        <v>3324</v>
      </c>
      <c r="D1174" s="76" t="s">
        <v>15</v>
      </c>
      <c r="E1174" s="61">
        <v>0.00742</v>
      </c>
      <c r="F1174" s="61" t="s">
        <v>54</v>
      </c>
      <c r="G1174" s="112">
        <f t="shared" si="138"/>
        <v>7420</v>
      </c>
      <c r="H1174" s="61">
        <v>238</v>
      </c>
      <c r="I1174" s="61" t="s">
        <v>1143</v>
      </c>
      <c r="J1174" s="112">
        <f t="shared" si="135"/>
        <v>35.7</v>
      </c>
      <c r="K1174" s="112">
        <f t="shared" si="136"/>
        <v>7455.7</v>
      </c>
    </row>
    <row r="1175" s="101" customFormat="1" ht="25.2" spans="1:11">
      <c r="A1175" s="108">
        <v>1172</v>
      </c>
      <c r="B1175" s="115" t="s">
        <v>3325</v>
      </c>
      <c r="C1175" s="117" t="s">
        <v>3326</v>
      </c>
      <c r="D1175" s="76" t="s">
        <v>15</v>
      </c>
      <c r="E1175" s="61">
        <v>0.009975</v>
      </c>
      <c r="F1175" s="61" t="s">
        <v>54</v>
      </c>
      <c r="G1175" s="112">
        <f t="shared" si="138"/>
        <v>9975</v>
      </c>
      <c r="H1175" s="61">
        <v>2694</v>
      </c>
      <c r="I1175" s="61" t="s">
        <v>1143</v>
      </c>
      <c r="J1175" s="112">
        <f t="shared" si="135"/>
        <v>404.1</v>
      </c>
      <c r="K1175" s="112">
        <f t="shared" si="136"/>
        <v>10379.1</v>
      </c>
    </row>
    <row r="1176" s="101" customFormat="1" ht="26.4" spans="1:11">
      <c r="A1176" s="108">
        <v>1173</v>
      </c>
      <c r="B1176" s="115" t="s">
        <v>3327</v>
      </c>
      <c r="C1176" s="117" t="s">
        <v>3328</v>
      </c>
      <c r="D1176" s="76" t="s">
        <v>15</v>
      </c>
      <c r="E1176" s="61">
        <v>0.02508</v>
      </c>
      <c r="F1176" s="61" t="s">
        <v>54</v>
      </c>
      <c r="G1176" s="112">
        <f>IF(E1176*1000000&gt;20000,20000,E1176*1000000)</f>
        <v>20000</v>
      </c>
      <c r="H1176" s="61">
        <v>10222</v>
      </c>
      <c r="I1176" s="61" t="s">
        <v>1143</v>
      </c>
      <c r="J1176" s="112">
        <f t="shared" si="135"/>
        <v>1533.3</v>
      </c>
      <c r="K1176" s="112">
        <f t="shared" si="136"/>
        <v>21533.3</v>
      </c>
    </row>
    <row r="1177" s="101" customFormat="1" ht="37.2" spans="1:11">
      <c r="A1177" s="108">
        <v>1174</v>
      </c>
      <c r="B1177" s="127" t="s">
        <v>3329</v>
      </c>
      <c r="C1177" s="121" t="s">
        <v>3330</v>
      </c>
      <c r="D1177" s="76" t="s">
        <v>15</v>
      </c>
      <c r="E1177" s="61">
        <v>0.0112</v>
      </c>
      <c r="F1177" s="61" t="s">
        <v>54</v>
      </c>
      <c r="G1177" s="112">
        <f t="shared" ref="G1177:G1206" si="139">E1177*1000000</f>
        <v>11200</v>
      </c>
      <c r="H1177" s="61">
        <v>7277</v>
      </c>
      <c r="I1177" s="61" t="s">
        <v>1143</v>
      </c>
      <c r="J1177" s="112">
        <f t="shared" si="135"/>
        <v>1091.55</v>
      </c>
      <c r="K1177" s="112">
        <f t="shared" si="136"/>
        <v>12291.55</v>
      </c>
    </row>
    <row r="1178" s="101" customFormat="1" ht="26.4" spans="1:11">
      <c r="A1178" s="108">
        <v>1175</v>
      </c>
      <c r="B1178" s="114" t="s">
        <v>3331</v>
      </c>
      <c r="C1178" s="110" t="s">
        <v>3332</v>
      </c>
      <c r="D1178" s="76" t="s">
        <v>15</v>
      </c>
      <c r="E1178" s="61">
        <v>0.0112</v>
      </c>
      <c r="F1178" s="61" t="s">
        <v>54</v>
      </c>
      <c r="G1178" s="112">
        <f t="shared" si="139"/>
        <v>11200</v>
      </c>
      <c r="H1178" s="61">
        <v>4006</v>
      </c>
      <c r="I1178" s="61" t="s">
        <v>1143</v>
      </c>
      <c r="J1178" s="112">
        <f t="shared" si="135"/>
        <v>600.9</v>
      </c>
      <c r="K1178" s="112">
        <f t="shared" si="136"/>
        <v>11800.9</v>
      </c>
    </row>
    <row r="1179" s="101" customFormat="1" ht="37.2" spans="1:11">
      <c r="A1179" s="108">
        <v>1176</v>
      </c>
      <c r="B1179" s="115" t="s">
        <v>3333</v>
      </c>
      <c r="C1179" s="117" t="s">
        <v>3334</v>
      </c>
      <c r="D1179" s="76" t="s">
        <v>15</v>
      </c>
      <c r="E1179" s="61">
        <v>0.0118</v>
      </c>
      <c r="F1179" s="61" t="s">
        <v>54</v>
      </c>
      <c r="G1179" s="112">
        <f t="shared" si="139"/>
        <v>11800</v>
      </c>
      <c r="H1179" s="61">
        <v>8514</v>
      </c>
      <c r="I1179" s="61" t="s">
        <v>1143</v>
      </c>
      <c r="J1179" s="112">
        <f t="shared" si="135"/>
        <v>1277.1</v>
      </c>
      <c r="K1179" s="112">
        <f t="shared" si="136"/>
        <v>13077.1</v>
      </c>
    </row>
    <row r="1180" s="101" customFormat="1" ht="37.2" spans="1:11">
      <c r="A1180" s="108">
        <v>1177</v>
      </c>
      <c r="B1180" s="115" t="s">
        <v>3279</v>
      </c>
      <c r="C1180" s="117" t="s">
        <v>3335</v>
      </c>
      <c r="D1180" s="76" t="s">
        <v>15</v>
      </c>
      <c r="E1180" s="61">
        <v>0.00924</v>
      </c>
      <c r="F1180" s="61" t="s">
        <v>54</v>
      </c>
      <c r="G1180" s="112">
        <f t="shared" si="139"/>
        <v>9240</v>
      </c>
      <c r="H1180" s="61">
        <v>6260</v>
      </c>
      <c r="I1180" s="61" t="s">
        <v>1143</v>
      </c>
      <c r="J1180" s="112">
        <f t="shared" si="135"/>
        <v>939</v>
      </c>
      <c r="K1180" s="112">
        <f t="shared" si="136"/>
        <v>10179</v>
      </c>
    </row>
    <row r="1181" s="101" customFormat="1" ht="37.2" spans="1:11">
      <c r="A1181" s="108">
        <v>1178</v>
      </c>
      <c r="B1181" s="115" t="s">
        <v>3336</v>
      </c>
      <c r="C1181" s="117" t="s">
        <v>3337</v>
      </c>
      <c r="D1181" s="76" t="s">
        <v>15</v>
      </c>
      <c r="E1181" s="61">
        <v>0.01176</v>
      </c>
      <c r="F1181" s="61" t="s">
        <v>54</v>
      </c>
      <c r="G1181" s="112">
        <f t="shared" si="139"/>
        <v>11760</v>
      </c>
      <c r="H1181" s="61">
        <v>3103</v>
      </c>
      <c r="I1181" s="61" t="s">
        <v>1143</v>
      </c>
      <c r="J1181" s="112">
        <f t="shared" si="135"/>
        <v>465.45</v>
      </c>
      <c r="K1181" s="112">
        <f t="shared" si="136"/>
        <v>12225.45</v>
      </c>
    </row>
    <row r="1182" s="101" customFormat="1" ht="37.2" spans="1:11">
      <c r="A1182" s="108">
        <v>1179</v>
      </c>
      <c r="B1182" s="115" t="s">
        <v>3338</v>
      </c>
      <c r="C1182" s="117" t="s">
        <v>3339</v>
      </c>
      <c r="D1182" s="76" t="s">
        <v>15</v>
      </c>
      <c r="E1182" s="61">
        <v>0.01736</v>
      </c>
      <c r="F1182" s="61" t="s">
        <v>54</v>
      </c>
      <c r="G1182" s="112">
        <f t="shared" si="139"/>
        <v>17360</v>
      </c>
      <c r="H1182" s="61">
        <v>8365</v>
      </c>
      <c r="I1182" s="61" t="s">
        <v>1143</v>
      </c>
      <c r="J1182" s="112">
        <f t="shared" si="135"/>
        <v>1254.75</v>
      </c>
      <c r="K1182" s="112">
        <f t="shared" si="136"/>
        <v>18614.75</v>
      </c>
    </row>
    <row r="1183" s="101" customFormat="1" ht="37.2" spans="1:11">
      <c r="A1183" s="108">
        <v>1180</v>
      </c>
      <c r="B1183" s="76" t="s">
        <v>3340</v>
      </c>
      <c r="C1183" s="118" t="s">
        <v>3341</v>
      </c>
      <c r="D1183" s="76" t="s">
        <v>15</v>
      </c>
      <c r="E1183" s="61">
        <v>0.01428</v>
      </c>
      <c r="F1183" s="61" t="s">
        <v>54</v>
      </c>
      <c r="G1183" s="112">
        <f t="shared" si="139"/>
        <v>14280</v>
      </c>
      <c r="H1183" s="61">
        <v>4257</v>
      </c>
      <c r="I1183" s="61" t="s">
        <v>1143</v>
      </c>
      <c r="J1183" s="112">
        <f t="shared" si="135"/>
        <v>638.55</v>
      </c>
      <c r="K1183" s="112">
        <f t="shared" si="136"/>
        <v>14918.55</v>
      </c>
    </row>
    <row r="1184" s="101" customFormat="1" ht="25.2" spans="1:11">
      <c r="A1184" s="108">
        <v>1181</v>
      </c>
      <c r="B1184" s="76" t="s">
        <v>3342</v>
      </c>
      <c r="C1184" s="119" t="s">
        <v>3343</v>
      </c>
      <c r="D1184" s="76" t="s">
        <v>15</v>
      </c>
      <c r="E1184" s="61">
        <v>0.0105</v>
      </c>
      <c r="F1184" s="61" t="s">
        <v>54</v>
      </c>
      <c r="G1184" s="112">
        <f t="shared" si="139"/>
        <v>10500</v>
      </c>
      <c r="H1184" s="61">
        <v>0</v>
      </c>
      <c r="I1184" s="61" t="s">
        <v>1143</v>
      </c>
      <c r="J1184" s="113">
        <f t="shared" si="135"/>
        <v>0</v>
      </c>
      <c r="K1184" s="112">
        <f t="shared" si="136"/>
        <v>10500</v>
      </c>
    </row>
    <row r="1185" s="101" customFormat="1" ht="37.2" spans="1:11">
      <c r="A1185" s="108">
        <v>1182</v>
      </c>
      <c r="B1185" s="76" t="s">
        <v>3344</v>
      </c>
      <c r="C1185" s="119" t="s">
        <v>3345</v>
      </c>
      <c r="D1185" s="76" t="s">
        <v>15</v>
      </c>
      <c r="E1185" s="61">
        <v>0.00714</v>
      </c>
      <c r="F1185" s="61" t="s">
        <v>54</v>
      </c>
      <c r="G1185" s="112">
        <f t="shared" si="139"/>
        <v>7140</v>
      </c>
      <c r="H1185" s="61">
        <v>653</v>
      </c>
      <c r="I1185" s="61" t="s">
        <v>1143</v>
      </c>
      <c r="J1185" s="112">
        <f t="shared" si="135"/>
        <v>97.95</v>
      </c>
      <c r="K1185" s="112">
        <f t="shared" si="136"/>
        <v>7237.95</v>
      </c>
    </row>
    <row r="1186" s="101" customFormat="1" ht="25.2" spans="1:11">
      <c r="A1186" s="108">
        <v>1183</v>
      </c>
      <c r="B1186" s="76" t="s">
        <v>3346</v>
      </c>
      <c r="C1186" s="119" t="s">
        <v>3347</v>
      </c>
      <c r="D1186" s="76" t="s">
        <v>15</v>
      </c>
      <c r="E1186" s="61">
        <v>0.003</v>
      </c>
      <c r="F1186" s="61" t="s">
        <v>54</v>
      </c>
      <c r="G1186" s="112">
        <f t="shared" si="139"/>
        <v>3000</v>
      </c>
      <c r="H1186" s="61">
        <v>1557</v>
      </c>
      <c r="I1186" s="61" t="s">
        <v>1143</v>
      </c>
      <c r="J1186" s="112">
        <f t="shared" si="135"/>
        <v>233.55</v>
      </c>
      <c r="K1186" s="112">
        <f t="shared" si="136"/>
        <v>3233.55</v>
      </c>
    </row>
    <row r="1187" s="101" customFormat="1" ht="37.2" spans="1:11">
      <c r="A1187" s="108">
        <v>1184</v>
      </c>
      <c r="B1187" s="114" t="s">
        <v>3348</v>
      </c>
      <c r="C1187" s="110" t="s">
        <v>3349</v>
      </c>
      <c r="D1187" s="76" t="s">
        <v>15</v>
      </c>
      <c r="E1187" s="61">
        <v>0.010175</v>
      </c>
      <c r="F1187" s="61" t="s">
        <v>54</v>
      </c>
      <c r="G1187" s="112">
        <f t="shared" si="139"/>
        <v>10175</v>
      </c>
      <c r="H1187" s="61">
        <v>5211</v>
      </c>
      <c r="I1187" s="61" t="s">
        <v>1143</v>
      </c>
      <c r="J1187" s="112">
        <f t="shared" si="135"/>
        <v>781.65</v>
      </c>
      <c r="K1187" s="112">
        <f t="shared" si="136"/>
        <v>10956.65</v>
      </c>
    </row>
    <row r="1188" s="101" customFormat="1" ht="25.2" spans="1:11">
      <c r="A1188" s="108">
        <v>1185</v>
      </c>
      <c r="B1188" s="76" t="s">
        <v>3350</v>
      </c>
      <c r="C1188" s="119" t="s">
        <v>3351</v>
      </c>
      <c r="D1188" s="76" t="s">
        <v>15</v>
      </c>
      <c r="E1188" s="61">
        <v>0.00812</v>
      </c>
      <c r="F1188" s="61" t="s">
        <v>54</v>
      </c>
      <c r="G1188" s="112">
        <f t="shared" si="139"/>
        <v>8120</v>
      </c>
      <c r="H1188" s="61">
        <v>8141</v>
      </c>
      <c r="I1188" s="61" t="s">
        <v>1143</v>
      </c>
      <c r="J1188" s="112">
        <f t="shared" si="135"/>
        <v>1221.15</v>
      </c>
      <c r="K1188" s="112">
        <f t="shared" si="136"/>
        <v>9341.15</v>
      </c>
    </row>
    <row r="1189" s="101" customFormat="1" ht="37.2" spans="1:11">
      <c r="A1189" s="108">
        <v>1186</v>
      </c>
      <c r="B1189" s="111" t="s">
        <v>3352</v>
      </c>
      <c r="C1189" s="119" t="s">
        <v>3353</v>
      </c>
      <c r="D1189" s="76" t="s">
        <v>15</v>
      </c>
      <c r="E1189" s="61">
        <v>0.0129</v>
      </c>
      <c r="F1189" s="61" t="s">
        <v>54</v>
      </c>
      <c r="G1189" s="112">
        <f t="shared" si="139"/>
        <v>12900</v>
      </c>
      <c r="H1189" s="61">
        <v>0</v>
      </c>
      <c r="I1189" s="61" t="s">
        <v>1143</v>
      </c>
      <c r="J1189" s="113">
        <f t="shared" si="135"/>
        <v>0</v>
      </c>
      <c r="K1189" s="112">
        <f t="shared" si="136"/>
        <v>12900</v>
      </c>
    </row>
    <row r="1190" s="101" customFormat="1" ht="37.2" spans="1:11">
      <c r="A1190" s="108">
        <v>1187</v>
      </c>
      <c r="B1190" s="76" t="s">
        <v>3354</v>
      </c>
      <c r="C1190" s="119" t="s">
        <v>3355</v>
      </c>
      <c r="D1190" s="76" t="s">
        <v>15</v>
      </c>
      <c r="E1190" s="61">
        <v>0.0153</v>
      </c>
      <c r="F1190" s="61" t="s">
        <v>54</v>
      </c>
      <c r="G1190" s="112">
        <f t="shared" si="139"/>
        <v>15300</v>
      </c>
      <c r="H1190" s="61">
        <v>0</v>
      </c>
      <c r="I1190" s="61" t="s">
        <v>1143</v>
      </c>
      <c r="J1190" s="113">
        <f t="shared" si="135"/>
        <v>0</v>
      </c>
      <c r="K1190" s="112">
        <f t="shared" si="136"/>
        <v>15300</v>
      </c>
    </row>
    <row r="1191" s="101" customFormat="1" ht="37.2" spans="1:11">
      <c r="A1191" s="108">
        <v>1188</v>
      </c>
      <c r="B1191" s="76" t="s">
        <v>3356</v>
      </c>
      <c r="C1191" s="119" t="s">
        <v>3357</v>
      </c>
      <c r="D1191" s="76" t="s">
        <v>15</v>
      </c>
      <c r="E1191" s="61">
        <v>0.0108</v>
      </c>
      <c r="F1191" s="61" t="s">
        <v>54</v>
      </c>
      <c r="G1191" s="112">
        <f t="shared" si="139"/>
        <v>10800</v>
      </c>
      <c r="H1191" s="61">
        <v>0</v>
      </c>
      <c r="I1191" s="61" t="s">
        <v>1143</v>
      </c>
      <c r="J1191" s="113">
        <f t="shared" si="135"/>
        <v>0</v>
      </c>
      <c r="K1191" s="112">
        <f t="shared" si="136"/>
        <v>10800</v>
      </c>
    </row>
    <row r="1192" s="101" customFormat="1" ht="25.2" spans="1:11">
      <c r="A1192" s="108">
        <v>1189</v>
      </c>
      <c r="B1192" s="116" t="s">
        <v>3358</v>
      </c>
      <c r="C1192" s="117" t="s">
        <v>3359</v>
      </c>
      <c r="D1192" s="76" t="s">
        <v>15</v>
      </c>
      <c r="E1192" s="61">
        <v>0.0177</v>
      </c>
      <c r="F1192" s="61" t="s">
        <v>54</v>
      </c>
      <c r="G1192" s="112">
        <f t="shared" si="139"/>
        <v>17700</v>
      </c>
      <c r="H1192" s="61">
        <v>0</v>
      </c>
      <c r="I1192" s="61" t="s">
        <v>1143</v>
      </c>
      <c r="J1192" s="113">
        <f t="shared" si="135"/>
        <v>0</v>
      </c>
      <c r="K1192" s="112">
        <f t="shared" si="136"/>
        <v>17700</v>
      </c>
    </row>
    <row r="1193" s="101" customFormat="1" ht="37.2" spans="1:11">
      <c r="A1193" s="108">
        <v>1190</v>
      </c>
      <c r="B1193" s="76" t="s">
        <v>2960</v>
      </c>
      <c r="C1193" s="119" t="s">
        <v>3360</v>
      </c>
      <c r="D1193" s="76" t="s">
        <v>15</v>
      </c>
      <c r="E1193" s="61">
        <v>0.01197</v>
      </c>
      <c r="F1193" s="61" t="s">
        <v>54</v>
      </c>
      <c r="G1193" s="112">
        <f t="shared" si="139"/>
        <v>11970</v>
      </c>
      <c r="H1193" s="61">
        <v>0</v>
      </c>
      <c r="I1193" s="61" t="s">
        <v>1143</v>
      </c>
      <c r="J1193" s="113">
        <f t="shared" si="135"/>
        <v>0</v>
      </c>
      <c r="K1193" s="112">
        <f t="shared" si="136"/>
        <v>11970</v>
      </c>
    </row>
    <row r="1194" s="101" customFormat="1" ht="37.2" spans="1:11">
      <c r="A1194" s="108">
        <v>1191</v>
      </c>
      <c r="B1194" s="116" t="s">
        <v>3361</v>
      </c>
      <c r="C1194" s="117" t="s">
        <v>3362</v>
      </c>
      <c r="D1194" s="76" t="s">
        <v>15</v>
      </c>
      <c r="E1194" s="61">
        <v>0.01062</v>
      </c>
      <c r="F1194" s="61" t="s">
        <v>54</v>
      </c>
      <c r="G1194" s="112">
        <f t="shared" si="139"/>
        <v>10620</v>
      </c>
      <c r="H1194" s="61">
        <v>0</v>
      </c>
      <c r="I1194" s="61" t="s">
        <v>1143</v>
      </c>
      <c r="J1194" s="113">
        <f t="shared" si="135"/>
        <v>0</v>
      </c>
      <c r="K1194" s="112">
        <f t="shared" si="136"/>
        <v>10620</v>
      </c>
    </row>
    <row r="1195" s="101" customFormat="1" ht="37.2" spans="1:11">
      <c r="A1195" s="108">
        <v>1192</v>
      </c>
      <c r="B1195" s="76" t="s">
        <v>3363</v>
      </c>
      <c r="C1195" s="119" t="s">
        <v>3364</v>
      </c>
      <c r="D1195" s="76" t="s">
        <v>15</v>
      </c>
      <c r="E1195" s="61">
        <v>0.012825</v>
      </c>
      <c r="F1195" s="61" t="s">
        <v>54</v>
      </c>
      <c r="G1195" s="112">
        <f t="shared" si="139"/>
        <v>12825</v>
      </c>
      <c r="H1195" s="61">
        <v>3947</v>
      </c>
      <c r="I1195" s="61" t="s">
        <v>1143</v>
      </c>
      <c r="J1195" s="112">
        <f t="shared" si="135"/>
        <v>592.05</v>
      </c>
      <c r="K1195" s="112">
        <f t="shared" si="136"/>
        <v>13417.05</v>
      </c>
    </row>
    <row r="1196" s="101" customFormat="1" ht="25.2" spans="1:11">
      <c r="A1196" s="108">
        <v>1193</v>
      </c>
      <c r="B1196" s="76" t="s">
        <v>3365</v>
      </c>
      <c r="C1196" s="119" t="s">
        <v>3366</v>
      </c>
      <c r="D1196" s="76" t="s">
        <v>15</v>
      </c>
      <c r="E1196" s="61">
        <v>0.00513</v>
      </c>
      <c r="F1196" s="61" t="s">
        <v>54</v>
      </c>
      <c r="G1196" s="112">
        <f t="shared" si="139"/>
        <v>5130</v>
      </c>
      <c r="H1196" s="61">
        <v>580</v>
      </c>
      <c r="I1196" s="61" t="s">
        <v>1143</v>
      </c>
      <c r="J1196" s="112">
        <f t="shared" si="135"/>
        <v>87</v>
      </c>
      <c r="K1196" s="112">
        <f t="shared" si="136"/>
        <v>5217</v>
      </c>
    </row>
    <row r="1197" s="101" customFormat="1" ht="37.2" spans="1:11">
      <c r="A1197" s="108">
        <v>1194</v>
      </c>
      <c r="B1197" s="76" t="s">
        <v>3367</v>
      </c>
      <c r="C1197" s="119" t="s">
        <v>3368</v>
      </c>
      <c r="D1197" s="76" t="s">
        <v>15</v>
      </c>
      <c r="E1197" s="61">
        <v>0.00728</v>
      </c>
      <c r="F1197" s="61" t="s">
        <v>54</v>
      </c>
      <c r="G1197" s="112">
        <f t="shared" si="139"/>
        <v>7280</v>
      </c>
      <c r="H1197" s="61">
        <v>7375</v>
      </c>
      <c r="I1197" s="61" t="s">
        <v>1143</v>
      </c>
      <c r="J1197" s="112">
        <f t="shared" si="135"/>
        <v>1106.25</v>
      </c>
      <c r="K1197" s="112">
        <f t="shared" si="136"/>
        <v>8386.25</v>
      </c>
    </row>
    <row r="1198" s="101" customFormat="1" ht="37.2" spans="1:11">
      <c r="A1198" s="108">
        <v>1195</v>
      </c>
      <c r="B1198" s="115" t="s">
        <v>3369</v>
      </c>
      <c r="C1198" s="117" t="s">
        <v>3370</v>
      </c>
      <c r="D1198" s="76" t="s">
        <v>15</v>
      </c>
      <c r="E1198" s="61">
        <v>0.00675</v>
      </c>
      <c r="F1198" s="61" t="s">
        <v>54</v>
      </c>
      <c r="G1198" s="112">
        <f t="shared" si="139"/>
        <v>6750</v>
      </c>
      <c r="H1198" s="61">
        <v>2869</v>
      </c>
      <c r="I1198" s="61" t="s">
        <v>1143</v>
      </c>
      <c r="J1198" s="112">
        <f t="shared" si="135"/>
        <v>430.35</v>
      </c>
      <c r="K1198" s="112">
        <f t="shared" si="136"/>
        <v>7180.35</v>
      </c>
    </row>
    <row r="1199" s="101" customFormat="1" ht="37.2" spans="1:11">
      <c r="A1199" s="108">
        <v>1196</v>
      </c>
      <c r="B1199" s="76" t="s">
        <v>3371</v>
      </c>
      <c r="C1199" s="118" t="s">
        <v>3372</v>
      </c>
      <c r="D1199" s="76" t="s">
        <v>15</v>
      </c>
      <c r="E1199" s="61">
        <v>0.01148</v>
      </c>
      <c r="F1199" s="61" t="s">
        <v>54</v>
      </c>
      <c r="G1199" s="112">
        <f t="shared" si="139"/>
        <v>11480</v>
      </c>
      <c r="H1199" s="61">
        <v>4891</v>
      </c>
      <c r="I1199" s="61" t="s">
        <v>1143</v>
      </c>
      <c r="J1199" s="112">
        <f t="shared" si="135"/>
        <v>733.65</v>
      </c>
      <c r="K1199" s="112">
        <f t="shared" si="136"/>
        <v>12213.65</v>
      </c>
    </row>
    <row r="1200" s="101" customFormat="1" ht="37.2" spans="1:11">
      <c r="A1200" s="108">
        <v>1197</v>
      </c>
      <c r="B1200" s="115" t="s">
        <v>3373</v>
      </c>
      <c r="C1200" s="117" t="s">
        <v>3374</v>
      </c>
      <c r="D1200" s="76" t="s">
        <v>15</v>
      </c>
      <c r="E1200" s="61">
        <v>0.00504</v>
      </c>
      <c r="F1200" s="61" t="s">
        <v>54</v>
      </c>
      <c r="G1200" s="112">
        <f t="shared" si="139"/>
        <v>5040</v>
      </c>
      <c r="H1200" s="61">
        <v>1964</v>
      </c>
      <c r="I1200" s="61" t="s">
        <v>1143</v>
      </c>
      <c r="J1200" s="112">
        <f t="shared" si="135"/>
        <v>294.6</v>
      </c>
      <c r="K1200" s="112">
        <f t="shared" si="136"/>
        <v>5334.6</v>
      </c>
    </row>
    <row r="1201" s="101" customFormat="1" ht="37.2" spans="1:11">
      <c r="A1201" s="108">
        <v>1198</v>
      </c>
      <c r="B1201" s="76" t="s">
        <v>3375</v>
      </c>
      <c r="C1201" s="119" t="s">
        <v>3376</v>
      </c>
      <c r="D1201" s="76" t="s">
        <v>15</v>
      </c>
      <c r="E1201" s="61">
        <v>0.012255</v>
      </c>
      <c r="F1201" s="61" t="s">
        <v>54</v>
      </c>
      <c r="G1201" s="112">
        <f t="shared" si="139"/>
        <v>12255</v>
      </c>
      <c r="H1201" s="61">
        <v>0</v>
      </c>
      <c r="I1201" s="61" t="s">
        <v>1143</v>
      </c>
      <c r="J1201" s="113">
        <f t="shared" si="135"/>
        <v>0</v>
      </c>
      <c r="K1201" s="112">
        <f t="shared" si="136"/>
        <v>12255</v>
      </c>
    </row>
    <row r="1202" s="101" customFormat="1" ht="25.2" spans="1:11">
      <c r="A1202" s="108">
        <v>1199</v>
      </c>
      <c r="B1202" s="76" t="s">
        <v>3377</v>
      </c>
      <c r="C1202" s="119" t="s">
        <v>3378</v>
      </c>
      <c r="D1202" s="76" t="s">
        <v>15</v>
      </c>
      <c r="E1202" s="61">
        <v>0.011685</v>
      </c>
      <c r="F1202" s="61" t="s">
        <v>54</v>
      </c>
      <c r="G1202" s="112">
        <f t="shared" si="139"/>
        <v>11685</v>
      </c>
      <c r="H1202" s="61">
        <v>0</v>
      </c>
      <c r="I1202" s="61" t="s">
        <v>1143</v>
      </c>
      <c r="J1202" s="113">
        <f t="shared" si="135"/>
        <v>0</v>
      </c>
      <c r="K1202" s="112">
        <f t="shared" si="136"/>
        <v>11685</v>
      </c>
    </row>
    <row r="1203" s="101" customFormat="1" ht="25.2" spans="1:11">
      <c r="A1203" s="108">
        <v>1200</v>
      </c>
      <c r="B1203" s="76" t="s">
        <v>3379</v>
      </c>
      <c r="C1203" s="118" t="s">
        <v>3380</v>
      </c>
      <c r="D1203" s="76" t="s">
        <v>15</v>
      </c>
      <c r="E1203" s="61">
        <v>0.00609</v>
      </c>
      <c r="F1203" s="61" t="s">
        <v>54</v>
      </c>
      <c r="G1203" s="112">
        <f t="shared" si="139"/>
        <v>6090</v>
      </c>
      <c r="H1203" s="61">
        <v>2675</v>
      </c>
      <c r="I1203" s="61" t="s">
        <v>1143</v>
      </c>
      <c r="J1203" s="112">
        <f t="shared" si="135"/>
        <v>401.25</v>
      </c>
      <c r="K1203" s="112">
        <f t="shared" si="136"/>
        <v>6491.25</v>
      </c>
    </row>
    <row r="1204" s="101" customFormat="1" ht="37.2" spans="1:11">
      <c r="A1204" s="108">
        <v>1201</v>
      </c>
      <c r="B1204" s="76" t="s">
        <v>3381</v>
      </c>
      <c r="C1204" s="119" t="s">
        <v>3382</v>
      </c>
      <c r="D1204" s="76" t="s">
        <v>15</v>
      </c>
      <c r="E1204" s="61">
        <v>0.0106</v>
      </c>
      <c r="F1204" s="61" t="s">
        <v>54</v>
      </c>
      <c r="G1204" s="112">
        <f t="shared" si="139"/>
        <v>10600</v>
      </c>
      <c r="H1204" s="61">
        <v>10679</v>
      </c>
      <c r="I1204" s="61" t="s">
        <v>1143</v>
      </c>
      <c r="J1204" s="112">
        <f t="shared" si="135"/>
        <v>1601.85</v>
      </c>
      <c r="K1204" s="112">
        <f t="shared" si="136"/>
        <v>12201.85</v>
      </c>
    </row>
    <row r="1205" s="101" customFormat="1" ht="37.2" spans="1:11">
      <c r="A1205" s="108">
        <v>1202</v>
      </c>
      <c r="B1205" s="109" t="s">
        <v>3383</v>
      </c>
      <c r="C1205" s="110" t="s">
        <v>3384</v>
      </c>
      <c r="D1205" s="76" t="s">
        <v>15</v>
      </c>
      <c r="E1205" s="61">
        <v>0.00676</v>
      </c>
      <c r="F1205" s="61" t="s">
        <v>54</v>
      </c>
      <c r="G1205" s="112">
        <f t="shared" si="139"/>
        <v>6760</v>
      </c>
      <c r="H1205" s="61">
        <v>0</v>
      </c>
      <c r="I1205" s="61" t="s">
        <v>1143</v>
      </c>
      <c r="J1205" s="113">
        <f t="shared" si="135"/>
        <v>0</v>
      </c>
      <c r="K1205" s="112">
        <f t="shared" si="136"/>
        <v>6760</v>
      </c>
    </row>
    <row r="1206" s="101" customFormat="1" ht="37.2" spans="1:11">
      <c r="A1206" s="108">
        <v>1203</v>
      </c>
      <c r="B1206" s="115" t="s">
        <v>3385</v>
      </c>
      <c r="C1206" s="110" t="s">
        <v>3384</v>
      </c>
      <c r="D1206" s="76" t="s">
        <v>15</v>
      </c>
      <c r="E1206" s="61">
        <v>0</v>
      </c>
      <c r="F1206" s="61" t="s">
        <v>54</v>
      </c>
      <c r="G1206" s="113">
        <f t="shared" si="139"/>
        <v>0</v>
      </c>
      <c r="H1206" s="61">
        <v>3654</v>
      </c>
      <c r="I1206" s="61" t="s">
        <v>1143</v>
      </c>
      <c r="J1206" s="112">
        <f t="shared" si="135"/>
        <v>548.1</v>
      </c>
      <c r="K1206" s="112">
        <f t="shared" si="136"/>
        <v>548.1</v>
      </c>
    </row>
    <row r="1207" s="101" customFormat="1" ht="37.2" spans="1:11">
      <c r="A1207" s="108">
        <v>1204</v>
      </c>
      <c r="B1207" s="115" t="s">
        <v>3386</v>
      </c>
      <c r="C1207" s="110" t="s">
        <v>3387</v>
      </c>
      <c r="D1207" s="76" t="s">
        <v>15</v>
      </c>
      <c r="E1207" s="61">
        <v>0.02013</v>
      </c>
      <c r="F1207" s="61" t="s">
        <v>54</v>
      </c>
      <c r="G1207" s="112">
        <f>IF(E1207*1000000&gt;20000,20000,E1207*1000000)</f>
        <v>20000</v>
      </c>
      <c r="H1207" s="61">
        <v>15906</v>
      </c>
      <c r="I1207" s="61" t="s">
        <v>1143</v>
      </c>
      <c r="J1207" s="112">
        <f t="shared" si="135"/>
        <v>2385.9</v>
      </c>
      <c r="K1207" s="112">
        <f t="shared" si="136"/>
        <v>22385.9</v>
      </c>
    </row>
    <row r="1208" s="101" customFormat="1" ht="37.2" spans="1:11">
      <c r="A1208" s="108">
        <v>1205</v>
      </c>
      <c r="B1208" s="114" t="s">
        <v>3388</v>
      </c>
      <c r="C1208" s="117" t="s">
        <v>3389</v>
      </c>
      <c r="D1208" s="76" t="s">
        <v>15</v>
      </c>
      <c r="E1208" s="61">
        <v>0.014</v>
      </c>
      <c r="F1208" s="61" t="s">
        <v>54</v>
      </c>
      <c r="G1208" s="112">
        <f t="shared" ref="G1208:G1213" si="140">E1208*1000000</f>
        <v>14000</v>
      </c>
      <c r="H1208" s="61">
        <v>10239</v>
      </c>
      <c r="I1208" s="61" t="s">
        <v>1143</v>
      </c>
      <c r="J1208" s="112">
        <f t="shared" si="135"/>
        <v>1535.85</v>
      </c>
      <c r="K1208" s="112">
        <f t="shared" si="136"/>
        <v>15535.85</v>
      </c>
    </row>
    <row r="1209" s="101" customFormat="1" ht="37.2" spans="1:11">
      <c r="A1209" s="108">
        <v>1206</v>
      </c>
      <c r="B1209" s="76" t="s">
        <v>3390</v>
      </c>
      <c r="C1209" s="118" t="s">
        <v>3391</v>
      </c>
      <c r="D1209" s="76" t="s">
        <v>15</v>
      </c>
      <c r="E1209" s="61">
        <v>0.0123</v>
      </c>
      <c r="F1209" s="61" t="s">
        <v>54</v>
      </c>
      <c r="G1209" s="112">
        <f t="shared" si="140"/>
        <v>12300</v>
      </c>
      <c r="H1209" s="61">
        <v>0</v>
      </c>
      <c r="I1209" s="61" t="s">
        <v>1143</v>
      </c>
      <c r="J1209" s="113">
        <f t="shared" si="135"/>
        <v>0</v>
      </c>
      <c r="K1209" s="112">
        <f t="shared" si="136"/>
        <v>12300</v>
      </c>
    </row>
    <row r="1210" s="101" customFormat="1" ht="37.2" spans="1:11">
      <c r="A1210" s="108">
        <v>1207</v>
      </c>
      <c r="B1210" s="115" t="s">
        <v>3392</v>
      </c>
      <c r="C1210" s="117" t="s">
        <v>3393</v>
      </c>
      <c r="D1210" s="76" t="s">
        <v>15</v>
      </c>
      <c r="E1210" s="61">
        <v>0.0081</v>
      </c>
      <c r="F1210" s="61" t="s">
        <v>54</v>
      </c>
      <c r="G1210" s="112">
        <f t="shared" si="140"/>
        <v>8100</v>
      </c>
      <c r="H1210" s="61">
        <v>1217</v>
      </c>
      <c r="I1210" s="61" t="s">
        <v>1143</v>
      </c>
      <c r="J1210" s="112">
        <f t="shared" si="135"/>
        <v>182.55</v>
      </c>
      <c r="K1210" s="112">
        <f t="shared" si="136"/>
        <v>8282.55</v>
      </c>
    </row>
    <row r="1211" s="101" customFormat="1" ht="37.2" spans="1:11">
      <c r="A1211" s="108">
        <v>1208</v>
      </c>
      <c r="B1211" s="76" t="s">
        <v>3394</v>
      </c>
      <c r="C1211" s="119" t="s">
        <v>3395</v>
      </c>
      <c r="D1211" s="76" t="s">
        <v>15</v>
      </c>
      <c r="E1211" s="61">
        <v>0.01008</v>
      </c>
      <c r="F1211" s="61" t="s">
        <v>54</v>
      </c>
      <c r="G1211" s="112">
        <f t="shared" si="140"/>
        <v>10080</v>
      </c>
      <c r="H1211" s="61">
        <v>1609</v>
      </c>
      <c r="I1211" s="61" t="s">
        <v>1143</v>
      </c>
      <c r="J1211" s="112">
        <f t="shared" si="135"/>
        <v>241.35</v>
      </c>
      <c r="K1211" s="112">
        <f t="shared" si="136"/>
        <v>10321.35</v>
      </c>
    </row>
    <row r="1212" s="101" customFormat="1" ht="25.2" spans="1:11">
      <c r="A1212" s="108">
        <v>1209</v>
      </c>
      <c r="B1212" s="115" t="s">
        <v>3396</v>
      </c>
      <c r="C1212" s="117" t="s">
        <v>3397</v>
      </c>
      <c r="D1212" s="76" t="s">
        <v>15</v>
      </c>
      <c r="E1212" s="61">
        <v>0.007695</v>
      </c>
      <c r="F1212" s="61" t="s">
        <v>54</v>
      </c>
      <c r="G1212" s="112">
        <f t="shared" si="140"/>
        <v>7695</v>
      </c>
      <c r="H1212" s="61">
        <v>3462</v>
      </c>
      <c r="I1212" s="61" t="s">
        <v>1143</v>
      </c>
      <c r="J1212" s="112">
        <f t="shared" si="135"/>
        <v>519.3</v>
      </c>
      <c r="K1212" s="112">
        <f t="shared" si="136"/>
        <v>8214.3</v>
      </c>
    </row>
    <row r="1213" s="101" customFormat="1" ht="37.2" spans="1:11">
      <c r="A1213" s="108">
        <v>1210</v>
      </c>
      <c r="B1213" s="76" t="s">
        <v>3398</v>
      </c>
      <c r="C1213" s="119" t="s">
        <v>3399</v>
      </c>
      <c r="D1213" s="76" t="s">
        <v>15</v>
      </c>
      <c r="E1213" s="61">
        <v>0.0121</v>
      </c>
      <c r="F1213" s="61" t="s">
        <v>54</v>
      </c>
      <c r="G1213" s="112">
        <f t="shared" si="140"/>
        <v>12100</v>
      </c>
      <c r="H1213" s="61">
        <v>0</v>
      </c>
      <c r="I1213" s="61" t="s">
        <v>1143</v>
      </c>
      <c r="J1213" s="113">
        <f t="shared" si="135"/>
        <v>0</v>
      </c>
      <c r="K1213" s="112">
        <f t="shared" si="136"/>
        <v>12100</v>
      </c>
    </row>
    <row r="1214" s="101" customFormat="1" ht="37.2" spans="1:11">
      <c r="A1214" s="108">
        <v>1211</v>
      </c>
      <c r="B1214" s="76" t="s">
        <v>3400</v>
      </c>
      <c r="C1214" s="119" t="s">
        <v>3401</v>
      </c>
      <c r="D1214" s="76" t="s">
        <v>15</v>
      </c>
      <c r="E1214" s="61">
        <v>0.026675</v>
      </c>
      <c r="F1214" s="61" t="s">
        <v>54</v>
      </c>
      <c r="G1214" s="112">
        <f>IF(E1214*1000000&gt;20000,20000,E1214*1000000)</f>
        <v>20000</v>
      </c>
      <c r="H1214" s="61">
        <v>0</v>
      </c>
      <c r="I1214" s="61" t="s">
        <v>1143</v>
      </c>
      <c r="J1214" s="113">
        <f t="shared" si="135"/>
        <v>0</v>
      </c>
      <c r="K1214" s="112">
        <f t="shared" si="136"/>
        <v>20000</v>
      </c>
    </row>
    <row r="1215" s="101" customFormat="1" ht="25.2" spans="1:11">
      <c r="A1215" s="108">
        <v>1212</v>
      </c>
      <c r="B1215" s="115" t="s">
        <v>3402</v>
      </c>
      <c r="C1215" s="117" t="s">
        <v>3403</v>
      </c>
      <c r="D1215" s="76" t="s">
        <v>15</v>
      </c>
      <c r="E1215" s="61">
        <v>0.01372</v>
      </c>
      <c r="F1215" s="61" t="s">
        <v>54</v>
      </c>
      <c r="G1215" s="112">
        <f t="shared" ref="G1215:G1220" si="141">E1215*1000000</f>
        <v>13720</v>
      </c>
      <c r="H1215" s="61">
        <v>3319</v>
      </c>
      <c r="I1215" s="61" t="s">
        <v>1143</v>
      </c>
      <c r="J1215" s="112">
        <f t="shared" si="135"/>
        <v>497.85</v>
      </c>
      <c r="K1215" s="112">
        <f t="shared" si="136"/>
        <v>14217.85</v>
      </c>
    </row>
    <row r="1216" s="101" customFormat="1" ht="37.2" spans="1:11">
      <c r="A1216" s="108">
        <v>1213</v>
      </c>
      <c r="B1216" s="116" t="s">
        <v>3404</v>
      </c>
      <c r="C1216" s="117" t="s">
        <v>3405</v>
      </c>
      <c r="D1216" s="76" t="s">
        <v>15</v>
      </c>
      <c r="E1216" s="61">
        <v>0.01357</v>
      </c>
      <c r="F1216" s="61" t="s">
        <v>54</v>
      </c>
      <c r="G1216" s="112">
        <f t="shared" si="141"/>
        <v>13570</v>
      </c>
      <c r="H1216" s="61">
        <v>0</v>
      </c>
      <c r="I1216" s="61" t="s">
        <v>1143</v>
      </c>
      <c r="J1216" s="113">
        <f t="shared" si="135"/>
        <v>0</v>
      </c>
      <c r="K1216" s="112">
        <f t="shared" si="136"/>
        <v>13570</v>
      </c>
    </row>
    <row r="1217" s="101" customFormat="1" ht="37.2" spans="1:11">
      <c r="A1217" s="108">
        <v>1214</v>
      </c>
      <c r="B1217" s="115" t="s">
        <v>3406</v>
      </c>
      <c r="C1217" s="117" t="s">
        <v>3405</v>
      </c>
      <c r="D1217" s="76" t="s">
        <v>15</v>
      </c>
      <c r="E1217" s="61">
        <v>0</v>
      </c>
      <c r="F1217" s="61" t="s">
        <v>54</v>
      </c>
      <c r="G1217" s="113">
        <f t="shared" si="141"/>
        <v>0</v>
      </c>
      <c r="H1217" s="61">
        <v>4525</v>
      </c>
      <c r="I1217" s="61" t="s">
        <v>1143</v>
      </c>
      <c r="J1217" s="112">
        <f t="shared" si="135"/>
        <v>678.75</v>
      </c>
      <c r="K1217" s="112">
        <f t="shared" si="136"/>
        <v>678.75</v>
      </c>
    </row>
    <row r="1218" s="101" customFormat="1" ht="25.2" spans="1:11">
      <c r="A1218" s="108">
        <v>1215</v>
      </c>
      <c r="B1218" s="76" t="s">
        <v>3407</v>
      </c>
      <c r="C1218" s="119" t="s">
        <v>3408</v>
      </c>
      <c r="D1218" s="76" t="s">
        <v>15</v>
      </c>
      <c r="E1218" s="61">
        <v>0.0102</v>
      </c>
      <c r="F1218" s="61" t="s">
        <v>54</v>
      </c>
      <c r="G1218" s="112">
        <f t="shared" si="141"/>
        <v>10200</v>
      </c>
      <c r="H1218" s="61">
        <v>847</v>
      </c>
      <c r="I1218" s="61" t="s">
        <v>1143</v>
      </c>
      <c r="J1218" s="112">
        <f t="shared" si="135"/>
        <v>127.05</v>
      </c>
      <c r="K1218" s="112">
        <f t="shared" si="136"/>
        <v>10327.05</v>
      </c>
    </row>
    <row r="1219" s="101" customFormat="1" ht="37.2" spans="1:11">
      <c r="A1219" s="108">
        <v>1216</v>
      </c>
      <c r="B1219" s="115" t="s">
        <v>3409</v>
      </c>
      <c r="C1219" s="117" t="s">
        <v>3410</v>
      </c>
      <c r="D1219" s="76" t="s">
        <v>15</v>
      </c>
      <c r="E1219" s="61">
        <v>0.01593</v>
      </c>
      <c r="F1219" s="61" t="s">
        <v>54</v>
      </c>
      <c r="G1219" s="112">
        <f t="shared" si="141"/>
        <v>15930</v>
      </c>
      <c r="H1219" s="61">
        <v>4945</v>
      </c>
      <c r="I1219" s="61" t="s">
        <v>1143</v>
      </c>
      <c r="J1219" s="112">
        <f t="shared" si="135"/>
        <v>741.75</v>
      </c>
      <c r="K1219" s="112">
        <f t="shared" si="136"/>
        <v>16671.75</v>
      </c>
    </row>
    <row r="1220" s="101" customFormat="1" ht="37.2" spans="1:11">
      <c r="A1220" s="108">
        <v>1217</v>
      </c>
      <c r="B1220" s="115" t="s">
        <v>3411</v>
      </c>
      <c r="C1220" s="110" t="s">
        <v>3412</v>
      </c>
      <c r="D1220" s="76" t="s">
        <v>15</v>
      </c>
      <c r="E1220" s="61">
        <v>0.01026</v>
      </c>
      <c r="F1220" s="61" t="s">
        <v>54</v>
      </c>
      <c r="G1220" s="112">
        <f t="shared" si="141"/>
        <v>10260</v>
      </c>
      <c r="H1220" s="61">
        <v>3670</v>
      </c>
      <c r="I1220" s="61" t="s">
        <v>1143</v>
      </c>
      <c r="J1220" s="112">
        <f t="shared" ref="J1220:J1283" si="142">H1220*0.15</f>
        <v>550.5</v>
      </c>
      <c r="K1220" s="112">
        <f t="shared" ref="K1220:K1283" si="143">G1220+J1220</f>
        <v>10810.5</v>
      </c>
    </row>
    <row r="1221" s="101" customFormat="1" ht="37.2" spans="1:11">
      <c r="A1221" s="108">
        <v>1218</v>
      </c>
      <c r="B1221" s="76" t="s">
        <v>3413</v>
      </c>
      <c r="C1221" s="119" t="s">
        <v>3414</v>
      </c>
      <c r="D1221" s="76" t="s">
        <v>15</v>
      </c>
      <c r="E1221" s="61">
        <v>0.02484</v>
      </c>
      <c r="F1221" s="61" t="s">
        <v>54</v>
      </c>
      <c r="G1221" s="112">
        <f>IF(E1221*1000000&gt;20000,20000,E1221*1000000)</f>
        <v>20000</v>
      </c>
      <c r="H1221" s="61">
        <v>7460</v>
      </c>
      <c r="I1221" s="61" t="s">
        <v>1143</v>
      </c>
      <c r="J1221" s="112">
        <f t="shared" si="142"/>
        <v>1119</v>
      </c>
      <c r="K1221" s="112">
        <f t="shared" si="143"/>
        <v>21119</v>
      </c>
    </row>
    <row r="1222" s="101" customFormat="1" ht="37.2" spans="1:11">
      <c r="A1222" s="108">
        <v>1219</v>
      </c>
      <c r="B1222" s="111" t="s">
        <v>3415</v>
      </c>
      <c r="C1222" s="119" t="s">
        <v>3416</v>
      </c>
      <c r="D1222" s="76" t="s">
        <v>15</v>
      </c>
      <c r="E1222" s="61">
        <v>0.01856</v>
      </c>
      <c r="F1222" s="61" t="s">
        <v>54</v>
      </c>
      <c r="G1222" s="112">
        <f t="shared" ref="G1222:G1235" si="144">E1222*1000000</f>
        <v>18560</v>
      </c>
      <c r="H1222" s="61">
        <v>1305</v>
      </c>
      <c r="I1222" s="61" t="s">
        <v>1143</v>
      </c>
      <c r="J1222" s="112">
        <f t="shared" si="142"/>
        <v>195.75</v>
      </c>
      <c r="K1222" s="112">
        <f t="shared" si="143"/>
        <v>18755.75</v>
      </c>
    </row>
    <row r="1223" s="101" customFormat="1" ht="37.2" spans="1:11">
      <c r="A1223" s="108">
        <v>1220</v>
      </c>
      <c r="B1223" s="111" t="s">
        <v>3417</v>
      </c>
      <c r="C1223" s="119" t="s">
        <v>3418</v>
      </c>
      <c r="D1223" s="76" t="s">
        <v>15</v>
      </c>
      <c r="E1223" s="61">
        <v>0.01007</v>
      </c>
      <c r="F1223" s="61" t="s">
        <v>54</v>
      </c>
      <c r="G1223" s="112">
        <f t="shared" si="144"/>
        <v>10070</v>
      </c>
      <c r="H1223" s="61">
        <v>785</v>
      </c>
      <c r="I1223" s="61" t="s">
        <v>1143</v>
      </c>
      <c r="J1223" s="112">
        <f t="shared" si="142"/>
        <v>117.75</v>
      </c>
      <c r="K1223" s="112">
        <f t="shared" si="143"/>
        <v>10187.75</v>
      </c>
    </row>
    <row r="1224" s="101" customFormat="1" ht="37.2" spans="1:11">
      <c r="A1224" s="108">
        <v>1221</v>
      </c>
      <c r="B1224" s="115" t="s">
        <v>3419</v>
      </c>
      <c r="C1224" s="117" t="s">
        <v>3420</v>
      </c>
      <c r="D1224" s="76" t="s">
        <v>15</v>
      </c>
      <c r="E1224" s="61">
        <v>0.017955</v>
      </c>
      <c r="F1224" s="61" t="s">
        <v>54</v>
      </c>
      <c r="G1224" s="112">
        <f t="shared" si="144"/>
        <v>17955</v>
      </c>
      <c r="H1224" s="61">
        <v>8706</v>
      </c>
      <c r="I1224" s="61" t="s">
        <v>1143</v>
      </c>
      <c r="J1224" s="112">
        <f t="shared" si="142"/>
        <v>1305.9</v>
      </c>
      <c r="K1224" s="112">
        <f t="shared" si="143"/>
        <v>19260.9</v>
      </c>
    </row>
    <row r="1225" s="101" customFormat="1" ht="25.2" spans="1:11">
      <c r="A1225" s="108">
        <v>1222</v>
      </c>
      <c r="B1225" s="115" t="s">
        <v>3421</v>
      </c>
      <c r="C1225" s="117" t="s">
        <v>3422</v>
      </c>
      <c r="D1225" s="76" t="s">
        <v>15</v>
      </c>
      <c r="E1225" s="61">
        <v>0</v>
      </c>
      <c r="F1225" s="61" t="s">
        <v>54</v>
      </c>
      <c r="G1225" s="113">
        <f t="shared" si="144"/>
        <v>0</v>
      </c>
      <c r="H1225" s="61">
        <v>5879</v>
      </c>
      <c r="I1225" s="61" t="s">
        <v>1143</v>
      </c>
      <c r="J1225" s="112">
        <f t="shared" si="142"/>
        <v>881.85</v>
      </c>
      <c r="K1225" s="112">
        <f t="shared" si="143"/>
        <v>881.85</v>
      </c>
    </row>
    <row r="1226" s="101" customFormat="1" ht="25.2" spans="1:11">
      <c r="A1226" s="108">
        <v>1223</v>
      </c>
      <c r="B1226" s="116" t="s">
        <v>3423</v>
      </c>
      <c r="C1226" s="117" t="s">
        <v>3422</v>
      </c>
      <c r="D1226" s="76" t="s">
        <v>15</v>
      </c>
      <c r="E1226" s="61">
        <v>0.0081</v>
      </c>
      <c r="F1226" s="61" t="s">
        <v>54</v>
      </c>
      <c r="G1226" s="112">
        <f t="shared" si="144"/>
        <v>8100</v>
      </c>
      <c r="H1226" s="61">
        <v>0</v>
      </c>
      <c r="I1226" s="61" t="s">
        <v>1143</v>
      </c>
      <c r="J1226" s="113">
        <f t="shared" si="142"/>
        <v>0</v>
      </c>
      <c r="K1226" s="112">
        <f t="shared" si="143"/>
        <v>8100</v>
      </c>
    </row>
    <row r="1227" s="101" customFormat="1" ht="37.2" spans="1:11">
      <c r="A1227" s="108">
        <v>1224</v>
      </c>
      <c r="B1227" s="76" t="s">
        <v>3319</v>
      </c>
      <c r="C1227" s="118" t="s">
        <v>3424</v>
      </c>
      <c r="D1227" s="76" t="s">
        <v>15</v>
      </c>
      <c r="E1227" s="61">
        <v>0.00594</v>
      </c>
      <c r="F1227" s="61" t="s">
        <v>54</v>
      </c>
      <c r="G1227" s="112">
        <f t="shared" si="144"/>
        <v>5940</v>
      </c>
      <c r="H1227" s="61">
        <v>514</v>
      </c>
      <c r="I1227" s="61" t="s">
        <v>1143</v>
      </c>
      <c r="J1227" s="112">
        <f t="shared" si="142"/>
        <v>77.1</v>
      </c>
      <c r="K1227" s="112">
        <f t="shared" si="143"/>
        <v>6017.1</v>
      </c>
    </row>
    <row r="1228" s="101" customFormat="1" ht="37.2" spans="1:11">
      <c r="A1228" s="108">
        <v>1225</v>
      </c>
      <c r="B1228" s="76" t="s">
        <v>3425</v>
      </c>
      <c r="C1228" s="119" t="s">
        <v>3426</v>
      </c>
      <c r="D1228" s="76" t="s">
        <v>15</v>
      </c>
      <c r="E1228" s="61">
        <v>0.01007</v>
      </c>
      <c r="F1228" s="61" t="s">
        <v>54</v>
      </c>
      <c r="G1228" s="112">
        <f t="shared" si="144"/>
        <v>10070</v>
      </c>
      <c r="H1228" s="61">
        <v>0</v>
      </c>
      <c r="I1228" s="61" t="s">
        <v>1143</v>
      </c>
      <c r="J1228" s="113">
        <f t="shared" si="142"/>
        <v>0</v>
      </c>
      <c r="K1228" s="112">
        <f t="shared" si="143"/>
        <v>10070</v>
      </c>
    </row>
    <row r="1229" s="101" customFormat="1" ht="37.2" spans="1:11">
      <c r="A1229" s="108">
        <v>1226</v>
      </c>
      <c r="B1229" s="115" t="s">
        <v>3427</v>
      </c>
      <c r="C1229" s="110" t="s">
        <v>3428</v>
      </c>
      <c r="D1229" s="76" t="s">
        <v>15</v>
      </c>
      <c r="E1229" s="61">
        <v>0.014575</v>
      </c>
      <c r="F1229" s="61" t="s">
        <v>54</v>
      </c>
      <c r="G1229" s="112">
        <f t="shared" si="144"/>
        <v>14575</v>
      </c>
      <c r="H1229" s="61">
        <v>796</v>
      </c>
      <c r="I1229" s="61" t="s">
        <v>1143</v>
      </c>
      <c r="J1229" s="112">
        <f t="shared" si="142"/>
        <v>119.4</v>
      </c>
      <c r="K1229" s="112">
        <f t="shared" si="143"/>
        <v>14694.4</v>
      </c>
    </row>
    <row r="1230" s="101" customFormat="1" ht="38.4" spans="1:11">
      <c r="A1230" s="108">
        <v>1227</v>
      </c>
      <c r="B1230" s="76" t="s">
        <v>3429</v>
      </c>
      <c r="C1230" s="119" t="s">
        <v>3430</v>
      </c>
      <c r="D1230" s="76" t="s">
        <v>15</v>
      </c>
      <c r="E1230" s="61">
        <v>0.0162</v>
      </c>
      <c r="F1230" s="61" t="s">
        <v>54</v>
      </c>
      <c r="G1230" s="112">
        <f t="shared" si="144"/>
        <v>16200</v>
      </c>
      <c r="H1230" s="61">
        <v>0</v>
      </c>
      <c r="I1230" s="61" t="s">
        <v>1143</v>
      </c>
      <c r="J1230" s="113">
        <f t="shared" si="142"/>
        <v>0</v>
      </c>
      <c r="K1230" s="112">
        <f t="shared" si="143"/>
        <v>16200</v>
      </c>
    </row>
    <row r="1231" s="101" customFormat="1" ht="37.2" spans="1:11">
      <c r="A1231" s="108">
        <v>1228</v>
      </c>
      <c r="B1231" s="115" t="s">
        <v>3431</v>
      </c>
      <c r="C1231" s="117" t="s">
        <v>3432</v>
      </c>
      <c r="D1231" s="76" t="s">
        <v>15</v>
      </c>
      <c r="E1231" s="61">
        <v>0.0108</v>
      </c>
      <c r="F1231" s="61" t="s">
        <v>54</v>
      </c>
      <c r="G1231" s="112">
        <f t="shared" si="144"/>
        <v>10800</v>
      </c>
      <c r="H1231" s="61">
        <v>1067</v>
      </c>
      <c r="I1231" s="61" t="s">
        <v>1143</v>
      </c>
      <c r="J1231" s="112">
        <f t="shared" si="142"/>
        <v>160.05</v>
      </c>
      <c r="K1231" s="112">
        <f t="shared" si="143"/>
        <v>10960.05</v>
      </c>
    </row>
    <row r="1232" s="101" customFormat="1" ht="37.2" spans="1:11">
      <c r="A1232" s="108">
        <v>1229</v>
      </c>
      <c r="B1232" s="115" t="s">
        <v>3433</v>
      </c>
      <c r="C1232" s="117" t="s">
        <v>3434</v>
      </c>
      <c r="D1232" s="76" t="s">
        <v>15</v>
      </c>
      <c r="E1232" s="61">
        <v>0.0054</v>
      </c>
      <c r="F1232" s="61" t="s">
        <v>54</v>
      </c>
      <c r="G1232" s="112">
        <f t="shared" si="144"/>
        <v>5400</v>
      </c>
      <c r="H1232" s="61">
        <v>3180</v>
      </c>
      <c r="I1232" s="61" t="s">
        <v>1143</v>
      </c>
      <c r="J1232" s="112">
        <f t="shared" si="142"/>
        <v>477</v>
      </c>
      <c r="K1232" s="112">
        <f t="shared" si="143"/>
        <v>5877</v>
      </c>
    </row>
    <row r="1233" s="101" customFormat="1" ht="25.2" spans="1:11">
      <c r="A1233" s="108">
        <v>1230</v>
      </c>
      <c r="B1233" s="76" t="s">
        <v>3435</v>
      </c>
      <c r="C1233" s="119" t="s">
        <v>3436</v>
      </c>
      <c r="D1233" s="76" t="s">
        <v>15</v>
      </c>
      <c r="E1233" s="61">
        <v>0.0108</v>
      </c>
      <c r="F1233" s="61" t="s">
        <v>54</v>
      </c>
      <c r="G1233" s="112">
        <f t="shared" si="144"/>
        <v>10800</v>
      </c>
      <c r="H1233" s="61">
        <v>3034</v>
      </c>
      <c r="I1233" s="61" t="s">
        <v>1143</v>
      </c>
      <c r="J1233" s="112">
        <f t="shared" si="142"/>
        <v>455.1</v>
      </c>
      <c r="K1233" s="112">
        <f t="shared" si="143"/>
        <v>11255.1</v>
      </c>
    </row>
    <row r="1234" s="101" customFormat="1" ht="37.2" spans="1:11">
      <c r="A1234" s="108">
        <v>1231</v>
      </c>
      <c r="B1234" s="115" t="s">
        <v>3437</v>
      </c>
      <c r="C1234" s="117" t="s">
        <v>3438</v>
      </c>
      <c r="D1234" s="76" t="s">
        <v>15</v>
      </c>
      <c r="E1234" s="61">
        <v>0.00495</v>
      </c>
      <c r="F1234" s="61" t="s">
        <v>54</v>
      </c>
      <c r="G1234" s="112">
        <f t="shared" si="144"/>
        <v>4950</v>
      </c>
      <c r="H1234" s="61">
        <v>1794</v>
      </c>
      <c r="I1234" s="61" t="s">
        <v>1143</v>
      </c>
      <c r="J1234" s="112">
        <f t="shared" si="142"/>
        <v>269.1</v>
      </c>
      <c r="K1234" s="112">
        <f t="shared" si="143"/>
        <v>5219.1</v>
      </c>
    </row>
    <row r="1235" s="101" customFormat="1" ht="37.2" spans="1:11">
      <c r="A1235" s="108">
        <v>1232</v>
      </c>
      <c r="B1235" s="76" t="s">
        <v>3439</v>
      </c>
      <c r="C1235" s="119" t="s">
        <v>3440</v>
      </c>
      <c r="D1235" s="76" t="s">
        <v>15</v>
      </c>
      <c r="E1235" s="61">
        <v>0.0058</v>
      </c>
      <c r="F1235" s="61" t="s">
        <v>54</v>
      </c>
      <c r="G1235" s="112">
        <f t="shared" si="144"/>
        <v>5800</v>
      </c>
      <c r="H1235" s="61">
        <v>0</v>
      </c>
      <c r="I1235" s="61" t="s">
        <v>1143</v>
      </c>
      <c r="J1235" s="113">
        <f t="shared" si="142"/>
        <v>0</v>
      </c>
      <c r="K1235" s="112">
        <f t="shared" si="143"/>
        <v>5800</v>
      </c>
    </row>
    <row r="1236" s="101" customFormat="1" ht="37.2" spans="1:11">
      <c r="A1236" s="108">
        <v>1233</v>
      </c>
      <c r="B1236" s="76" t="s">
        <v>3441</v>
      </c>
      <c r="C1236" s="119" t="s">
        <v>3442</v>
      </c>
      <c r="D1236" s="76" t="s">
        <v>15</v>
      </c>
      <c r="E1236" s="61">
        <v>0.02268</v>
      </c>
      <c r="F1236" s="61" t="s">
        <v>54</v>
      </c>
      <c r="G1236" s="112">
        <f t="shared" ref="G1236:G1238" si="145">IF(E1236*1000000&gt;20000,20000,E1236*1000000)</f>
        <v>20000</v>
      </c>
      <c r="H1236" s="61">
        <v>2095</v>
      </c>
      <c r="I1236" s="61" t="s">
        <v>1143</v>
      </c>
      <c r="J1236" s="112">
        <f t="shared" si="142"/>
        <v>314.25</v>
      </c>
      <c r="K1236" s="112">
        <f t="shared" si="143"/>
        <v>20314.25</v>
      </c>
    </row>
    <row r="1237" s="101" customFormat="1" ht="37.2" spans="1:11">
      <c r="A1237" s="108">
        <v>1234</v>
      </c>
      <c r="B1237" s="76" t="s">
        <v>1907</v>
      </c>
      <c r="C1237" s="119" t="s">
        <v>3443</v>
      </c>
      <c r="D1237" s="76" t="s">
        <v>15</v>
      </c>
      <c r="E1237" s="61">
        <v>0.02052</v>
      </c>
      <c r="F1237" s="61" t="s">
        <v>54</v>
      </c>
      <c r="G1237" s="112">
        <f t="shared" si="145"/>
        <v>20000</v>
      </c>
      <c r="H1237" s="61">
        <v>0</v>
      </c>
      <c r="I1237" s="61" t="s">
        <v>1143</v>
      </c>
      <c r="J1237" s="113">
        <f t="shared" si="142"/>
        <v>0</v>
      </c>
      <c r="K1237" s="112">
        <f t="shared" si="143"/>
        <v>20000</v>
      </c>
    </row>
    <row r="1238" s="101" customFormat="1" ht="37.2" spans="1:11">
      <c r="A1238" s="108">
        <v>1235</v>
      </c>
      <c r="B1238" s="115" t="s">
        <v>3444</v>
      </c>
      <c r="C1238" s="117" t="s">
        <v>3445</v>
      </c>
      <c r="D1238" s="76" t="s">
        <v>15</v>
      </c>
      <c r="E1238" s="61">
        <v>0.03025</v>
      </c>
      <c r="F1238" s="61" t="s">
        <v>54</v>
      </c>
      <c r="G1238" s="112">
        <f t="shared" si="145"/>
        <v>20000</v>
      </c>
      <c r="H1238" s="61">
        <v>3234</v>
      </c>
      <c r="I1238" s="61" t="s">
        <v>1143</v>
      </c>
      <c r="J1238" s="112">
        <f t="shared" si="142"/>
        <v>485.1</v>
      </c>
      <c r="K1238" s="112">
        <f t="shared" si="143"/>
        <v>20485.1</v>
      </c>
    </row>
    <row r="1239" s="101" customFormat="1" ht="37.2" spans="1:11">
      <c r="A1239" s="108">
        <v>1236</v>
      </c>
      <c r="B1239" s="115" t="s">
        <v>3446</v>
      </c>
      <c r="C1239" s="117" t="s">
        <v>3447</v>
      </c>
      <c r="D1239" s="76" t="s">
        <v>15</v>
      </c>
      <c r="E1239" s="61">
        <v>0.009405</v>
      </c>
      <c r="F1239" s="61" t="s">
        <v>54</v>
      </c>
      <c r="G1239" s="112">
        <f t="shared" ref="G1239:G1249" si="146">E1239*1000000</f>
        <v>9405</v>
      </c>
      <c r="H1239" s="61">
        <v>4153</v>
      </c>
      <c r="I1239" s="61" t="s">
        <v>1143</v>
      </c>
      <c r="J1239" s="112">
        <f t="shared" si="142"/>
        <v>622.95</v>
      </c>
      <c r="K1239" s="112">
        <f t="shared" si="143"/>
        <v>10027.95</v>
      </c>
    </row>
    <row r="1240" s="101" customFormat="1" ht="37.2" spans="1:11">
      <c r="A1240" s="108">
        <v>1237</v>
      </c>
      <c r="B1240" s="115" t="s">
        <v>3448</v>
      </c>
      <c r="C1240" s="117" t="s">
        <v>3449</v>
      </c>
      <c r="D1240" s="76" t="s">
        <v>15</v>
      </c>
      <c r="E1240" s="61">
        <v>0.009975</v>
      </c>
      <c r="F1240" s="61" t="s">
        <v>54</v>
      </c>
      <c r="G1240" s="112">
        <f t="shared" si="146"/>
        <v>9975</v>
      </c>
      <c r="H1240" s="61">
        <v>0</v>
      </c>
      <c r="I1240" s="61" t="s">
        <v>1143</v>
      </c>
      <c r="J1240" s="113">
        <f t="shared" si="142"/>
        <v>0</v>
      </c>
      <c r="K1240" s="112">
        <f t="shared" si="143"/>
        <v>9975</v>
      </c>
    </row>
    <row r="1241" s="101" customFormat="1" ht="37.2" spans="1:11">
      <c r="A1241" s="108">
        <v>1238</v>
      </c>
      <c r="B1241" s="111" t="s">
        <v>3450</v>
      </c>
      <c r="C1241" s="119" t="s">
        <v>3451</v>
      </c>
      <c r="D1241" s="76" t="s">
        <v>15</v>
      </c>
      <c r="E1241" s="61">
        <v>0.012925</v>
      </c>
      <c r="F1241" s="128" t="s">
        <v>16</v>
      </c>
      <c r="G1241" s="112">
        <f t="shared" si="146"/>
        <v>12925</v>
      </c>
      <c r="H1241" s="128">
        <v>758</v>
      </c>
      <c r="I1241" s="128" t="s">
        <v>3452</v>
      </c>
      <c r="J1241" s="112">
        <f t="shared" si="142"/>
        <v>113.7</v>
      </c>
      <c r="K1241" s="129">
        <f t="shared" si="143"/>
        <v>13038.7</v>
      </c>
    </row>
    <row r="1242" s="101" customFormat="1" ht="25.2" spans="1:11">
      <c r="A1242" s="108">
        <v>1239</v>
      </c>
      <c r="B1242" s="76" t="s">
        <v>3453</v>
      </c>
      <c r="C1242" s="119" t="s">
        <v>3454</v>
      </c>
      <c r="D1242" s="76" t="s">
        <v>15</v>
      </c>
      <c r="E1242" s="61">
        <v>0.01782</v>
      </c>
      <c r="F1242" s="128" t="s">
        <v>16</v>
      </c>
      <c r="G1242" s="112">
        <f t="shared" si="146"/>
        <v>17820</v>
      </c>
      <c r="H1242" s="128">
        <v>2318</v>
      </c>
      <c r="I1242" s="128" t="s">
        <v>3452</v>
      </c>
      <c r="J1242" s="112">
        <f t="shared" si="142"/>
        <v>347.7</v>
      </c>
      <c r="K1242" s="129">
        <f t="shared" si="143"/>
        <v>18167.7</v>
      </c>
    </row>
    <row r="1243" s="101" customFormat="1" ht="25.2" spans="1:11">
      <c r="A1243" s="108">
        <v>1240</v>
      </c>
      <c r="B1243" s="8" t="s">
        <v>3455</v>
      </c>
      <c r="C1243" s="119" t="s">
        <v>3456</v>
      </c>
      <c r="D1243" s="76" t="s">
        <v>15</v>
      </c>
      <c r="E1243" s="61">
        <v>0.00672</v>
      </c>
      <c r="F1243" s="61" t="s">
        <v>54</v>
      </c>
      <c r="G1243" s="112">
        <f t="shared" si="146"/>
        <v>6720</v>
      </c>
      <c r="H1243" s="61">
        <v>5554</v>
      </c>
      <c r="I1243" s="61" t="s">
        <v>1143</v>
      </c>
      <c r="J1243" s="112">
        <f t="shared" si="142"/>
        <v>833.1</v>
      </c>
      <c r="K1243" s="112">
        <f t="shared" si="143"/>
        <v>7553.1</v>
      </c>
    </row>
    <row r="1244" s="101" customFormat="1" ht="37.2" spans="1:11">
      <c r="A1244" s="108">
        <v>1241</v>
      </c>
      <c r="B1244" s="116" t="s">
        <v>3457</v>
      </c>
      <c r="C1244" s="110" t="s">
        <v>3458</v>
      </c>
      <c r="D1244" s="76" t="s">
        <v>15</v>
      </c>
      <c r="E1244" s="61">
        <v>0.0154</v>
      </c>
      <c r="F1244" s="61" t="s">
        <v>54</v>
      </c>
      <c r="G1244" s="112">
        <f t="shared" si="146"/>
        <v>15400</v>
      </c>
      <c r="H1244" s="61">
        <v>0</v>
      </c>
      <c r="I1244" s="61" t="s">
        <v>1143</v>
      </c>
      <c r="J1244" s="113">
        <f t="shared" si="142"/>
        <v>0</v>
      </c>
      <c r="K1244" s="112">
        <f t="shared" si="143"/>
        <v>15400</v>
      </c>
    </row>
    <row r="1245" s="101" customFormat="1" ht="37.2" spans="1:11">
      <c r="A1245" s="108">
        <v>1242</v>
      </c>
      <c r="B1245" s="115" t="s">
        <v>3459</v>
      </c>
      <c r="C1245" s="110" t="s">
        <v>3458</v>
      </c>
      <c r="D1245" s="76" t="s">
        <v>15</v>
      </c>
      <c r="E1245" s="61">
        <v>0</v>
      </c>
      <c r="F1245" s="61" t="s">
        <v>54</v>
      </c>
      <c r="G1245" s="113">
        <f t="shared" si="146"/>
        <v>0</v>
      </c>
      <c r="H1245" s="61">
        <v>11471</v>
      </c>
      <c r="I1245" s="61" t="s">
        <v>1143</v>
      </c>
      <c r="J1245" s="112">
        <f t="shared" si="142"/>
        <v>1720.65</v>
      </c>
      <c r="K1245" s="112">
        <f t="shared" si="143"/>
        <v>1720.65</v>
      </c>
    </row>
    <row r="1246" s="101" customFormat="1" ht="25.2" spans="1:11">
      <c r="A1246" s="108">
        <v>1243</v>
      </c>
      <c r="B1246" s="115" t="s">
        <v>3460</v>
      </c>
      <c r="C1246" s="117" t="s">
        <v>3461</v>
      </c>
      <c r="D1246" s="76" t="s">
        <v>15</v>
      </c>
      <c r="E1246" s="61">
        <v>0.018</v>
      </c>
      <c r="F1246" s="61" t="s">
        <v>54</v>
      </c>
      <c r="G1246" s="112">
        <f t="shared" si="146"/>
        <v>18000</v>
      </c>
      <c r="H1246" s="61">
        <v>9244</v>
      </c>
      <c r="I1246" s="61" t="s">
        <v>1143</v>
      </c>
      <c r="J1246" s="112">
        <f t="shared" si="142"/>
        <v>1386.6</v>
      </c>
      <c r="K1246" s="112">
        <f t="shared" si="143"/>
        <v>19386.6</v>
      </c>
    </row>
    <row r="1247" s="101" customFormat="1" ht="37.2" spans="1:11">
      <c r="A1247" s="108">
        <v>1244</v>
      </c>
      <c r="B1247" s="116" t="s">
        <v>3462</v>
      </c>
      <c r="C1247" s="117" t="s">
        <v>3463</v>
      </c>
      <c r="D1247" s="76" t="s">
        <v>15</v>
      </c>
      <c r="E1247" s="61">
        <v>0.0056</v>
      </c>
      <c r="F1247" s="61" t="s">
        <v>54</v>
      </c>
      <c r="G1247" s="112">
        <f t="shared" si="146"/>
        <v>5600</v>
      </c>
      <c r="H1247" s="61">
        <v>0</v>
      </c>
      <c r="I1247" s="61" t="s">
        <v>1143</v>
      </c>
      <c r="J1247" s="113">
        <f t="shared" si="142"/>
        <v>0</v>
      </c>
      <c r="K1247" s="112">
        <f t="shared" si="143"/>
        <v>5600</v>
      </c>
    </row>
    <row r="1248" s="101" customFormat="1" ht="37.2" spans="1:11">
      <c r="A1248" s="108">
        <v>1245</v>
      </c>
      <c r="B1248" s="115" t="s">
        <v>3464</v>
      </c>
      <c r="C1248" s="117" t="s">
        <v>3463</v>
      </c>
      <c r="D1248" s="76" t="s">
        <v>15</v>
      </c>
      <c r="E1248" s="61">
        <v>0</v>
      </c>
      <c r="F1248" s="61" t="s">
        <v>54</v>
      </c>
      <c r="G1248" s="113">
        <f t="shared" si="146"/>
        <v>0</v>
      </c>
      <c r="H1248" s="61">
        <v>3632</v>
      </c>
      <c r="I1248" s="61" t="s">
        <v>1143</v>
      </c>
      <c r="J1248" s="112">
        <f t="shared" si="142"/>
        <v>544.8</v>
      </c>
      <c r="K1248" s="112">
        <f t="shared" si="143"/>
        <v>544.8</v>
      </c>
    </row>
    <row r="1249" s="101" customFormat="1" ht="37.2" spans="1:11">
      <c r="A1249" s="108">
        <v>1246</v>
      </c>
      <c r="B1249" s="76" t="s">
        <v>3465</v>
      </c>
      <c r="C1249" s="118" t="s">
        <v>3466</v>
      </c>
      <c r="D1249" s="76" t="s">
        <v>15</v>
      </c>
      <c r="E1249" s="61">
        <v>0.014575</v>
      </c>
      <c r="F1249" s="61" t="s">
        <v>54</v>
      </c>
      <c r="G1249" s="112">
        <f t="shared" si="146"/>
        <v>14575</v>
      </c>
      <c r="H1249" s="61">
        <v>2430</v>
      </c>
      <c r="I1249" s="61" t="s">
        <v>1143</v>
      </c>
      <c r="J1249" s="112">
        <f t="shared" si="142"/>
        <v>364.5</v>
      </c>
      <c r="K1249" s="112">
        <f t="shared" si="143"/>
        <v>14939.5</v>
      </c>
    </row>
    <row r="1250" s="101" customFormat="1" ht="37.2" spans="1:11">
      <c r="A1250" s="108">
        <v>1247</v>
      </c>
      <c r="B1250" s="76" t="s">
        <v>3467</v>
      </c>
      <c r="C1250" s="119" t="s">
        <v>3468</v>
      </c>
      <c r="D1250" s="76" t="s">
        <v>15</v>
      </c>
      <c r="E1250" s="61">
        <v>0.02052</v>
      </c>
      <c r="F1250" s="61" t="s">
        <v>54</v>
      </c>
      <c r="G1250" s="112">
        <f t="shared" ref="G1250:G1255" si="147">IF(E1250*1000000&gt;20000,20000,E1250*1000000)</f>
        <v>20000</v>
      </c>
      <c r="H1250" s="61">
        <v>1264</v>
      </c>
      <c r="I1250" s="61" t="s">
        <v>1143</v>
      </c>
      <c r="J1250" s="112">
        <f t="shared" si="142"/>
        <v>189.6</v>
      </c>
      <c r="K1250" s="112">
        <f t="shared" si="143"/>
        <v>20189.6</v>
      </c>
    </row>
    <row r="1251" s="101" customFormat="1" ht="37.2" spans="1:11">
      <c r="A1251" s="108">
        <v>1248</v>
      </c>
      <c r="B1251" s="76" t="s">
        <v>3469</v>
      </c>
      <c r="C1251" s="118" t="s">
        <v>3470</v>
      </c>
      <c r="D1251" s="76" t="s">
        <v>15</v>
      </c>
      <c r="E1251" s="61">
        <v>0.0108</v>
      </c>
      <c r="F1251" s="61" t="s">
        <v>54</v>
      </c>
      <c r="G1251" s="112">
        <f t="shared" ref="G1251:G1253" si="148">E1251*1000000</f>
        <v>10800</v>
      </c>
      <c r="H1251" s="61">
        <v>3554</v>
      </c>
      <c r="I1251" s="61" t="s">
        <v>1143</v>
      </c>
      <c r="J1251" s="112">
        <f t="shared" si="142"/>
        <v>533.1</v>
      </c>
      <c r="K1251" s="112">
        <f t="shared" si="143"/>
        <v>11333.1</v>
      </c>
    </row>
    <row r="1252" s="101" customFormat="1" ht="37.2" spans="1:11">
      <c r="A1252" s="108">
        <v>1249</v>
      </c>
      <c r="B1252" s="115" t="s">
        <v>3471</v>
      </c>
      <c r="C1252" s="117" t="s">
        <v>3472</v>
      </c>
      <c r="D1252" s="76" t="s">
        <v>15</v>
      </c>
      <c r="E1252" s="61">
        <v>0.0126</v>
      </c>
      <c r="F1252" s="61" t="s">
        <v>54</v>
      </c>
      <c r="G1252" s="112">
        <f t="shared" si="148"/>
        <v>12600</v>
      </c>
      <c r="H1252" s="61">
        <v>3666</v>
      </c>
      <c r="I1252" s="61" t="s">
        <v>1143</v>
      </c>
      <c r="J1252" s="112">
        <f t="shared" si="142"/>
        <v>549.9</v>
      </c>
      <c r="K1252" s="112">
        <f t="shared" si="143"/>
        <v>13149.9</v>
      </c>
    </row>
    <row r="1253" s="101" customFormat="1" ht="37.2" spans="1:11">
      <c r="A1253" s="108">
        <v>1250</v>
      </c>
      <c r="B1253" s="115" t="s">
        <v>3473</v>
      </c>
      <c r="C1253" s="117" t="s">
        <v>3474</v>
      </c>
      <c r="D1253" s="76" t="s">
        <v>15</v>
      </c>
      <c r="E1253" s="61">
        <v>0</v>
      </c>
      <c r="F1253" s="61" t="s">
        <v>54</v>
      </c>
      <c r="G1253" s="113">
        <f t="shared" si="148"/>
        <v>0</v>
      </c>
      <c r="H1253" s="61">
        <v>19080</v>
      </c>
      <c r="I1253" s="61" t="s">
        <v>1143</v>
      </c>
      <c r="J1253" s="112">
        <f t="shared" si="142"/>
        <v>2862</v>
      </c>
      <c r="K1253" s="112">
        <f t="shared" si="143"/>
        <v>2862</v>
      </c>
    </row>
    <row r="1254" s="101" customFormat="1" ht="37.2" spans="1:11">
      <c r="A1254" s="108">
        <v>1251</v>
      </c>
      <c r="B1254" s="116" t="s">
        <v>3475</v>
      </c>
      <c r="C1254" s="117" t="s">
        <v>3474</v>
      </c>
      <c r="D1254" s="76" t="s">
        <v>15</v>
      </c>
      <c r="E1254" s="61">
        <v>0.0468</v>
      </c>
      <c r="F1254" s="61" t="s">
        <v>54</v>
      </c>
      <c r="G1254" s="112">
        <f t="shared" si="147"/>
        <v>20000</v>
      </c>
      <c r="H1254" s="61">
        <v>0</v>
      </c>
      <c r="I1254" s="61" t="s">
        <v>1143</v>
      </c>
      <c r="J1254" s="113">
        <f t="shared" si="142"/>
        <v>0</v>
      </c>
      <c r="K1254" s="112">
        <f t="shared" si="143"/>
        <v>20000</v>
      </c>
    </row>
    <row r="1255" s="101" customFormat="1" ht="37.2" spans="1:11">
      <c r="A1255" s="108">
        <v>1252</v>
      </c>
      <c r="B1255" s="115" t="s">
        <v>3476</v>
      </c>
      <c r="C1255" s="117" t="s">
        <v>3477</v>
      </c>
      <c r="D1255" s="76" t="s">
        <v>15</v>
      </c>
      <c r="E1255" s="61">
        <v>0.022715</v>
      </c>
      <c r="F1255" s="61" t="s">
        <v>54</v>
      </c>
      <c r="G1255" s="112">
        <f t="shared" si="147"/>
        <v>20000</v>
      </c>
      <c r="H1255" s="61">
        <v>9842</v>
      </c>
      <c r="I1255" s="61" t="s">
        <v>1143</v>
      </c>
      <c r="J1255" s="112">
        <f t="shared" si="142"/>
        <v>1476.3</v>
      </c>
      <c r="K1255" s="112">
        <f t="shared" si="143"/>
        <v>21476.3</v>
      </c>
    </row>
    <row r="1256" s="101" customFormat="1" ht="37.2" spans="1:11">
      <c r="A1256" s="108">
        <v>1253</v>
      </c>
      <c r="B1256" s="116" t="s">
        <v>1517</v>
      </c>
      <c r="C1256" s="119" t="s">
        <v>3478</v>
      </c>
      <c r="D1256" s="76" t="s">
        <v>15</v>
      </c>
      <c r="E1256" s="61">
        <v>0</v>
      </c>
      <c r="F1256" s="61" t="s">
        <v>54</v>
      </c>
      <c r="G1256" s="113">
        <f t="shared" ref="G1256:G1293" si="149">E1256*1000000</f>
        <v>0</v>
      </c>
      <c r="H1256" s="61">
        <v>18547</v>
      </c>
      <c r="I1256" s="61" t="s">
        <v>1143</v>
      </c>
      <c r="J1256" s="112">
        <f t="shared" si="142"/>
        <v>2782.05</v>
      </c>
      <c r="K1256" s="112">
        <f t="shared" si="143"/>
        <v>2782.05</v>
      </c>
    </row>
    <row r="1257" s="101" customFormat="1" ht="37.2" spans="1:11">
      <c r="A1257" s="108">
        <v>1254</v>
      </c>
      <c r="B1257" s="76" t="s">
        <v>3479</v>
      </c>
      <c r="C1257" s="119" t="s">
        <v>3478</v>
      </c>
      <c r="D1257" s="76" t="s">
        <v>15</v>
      </c>
      <c r="E1257" s="61">
        <v>0.01988</v>
      </c>
      <c r="F1257" s="61" t="s">
        <v>54</v>
      </c>
      <c r="G1257" s="112">
        <f t="shared" si="149"/>
        <v>19880</v>
      </c>
      <c r="H1257" s="61">
        <v>0</v>
      </c>
      <c r="I1257" s="61" t="s">
        <v>1143</v>
      </c>
      <c r="J1257" s="113">
        <f t="shared" si="142"/>
        <v>0</v>
      </c>
      <c r="K1257" s="112">
        <f t="shared" si="143"/>
        <v>19880</v>
      </c>
    </row>
    <row r="1258" s="101" customFormat="1" ht="25.2" spans="1:11">
      <c r="A1258" s="108">
        <v>1255</v>
      </c>
      <c r="B1258" s="115" t="s">
        <v>3480</v>
      </c>
      <c r="C1258" s="117" t="s">
        <v>3481</v>
      </c>
      <c r="D1258" s="76" t="s">
        <v>15</v>
      </c>
      <c r="E1258" s="61">
        <v>0</v>
      </c>
      <c r="F1258" s="61" t="s">
        <v>54</v>
      </c>
      <c r="G1258" s="113">
        <f t="shared" si="149"/>
        <v>0</v>
      </c>
      <c r="H1258" s="61">
        <v>5117</v>
      </c>
      <c r="I1258" s="61" t="s">
        <v>1143</v>
      </c>
      <c r="J1258" s="112">
        <f t="shared" si="142"/>
        <v>767.55</v>
      </c>
      <c r="K1258" s="112">
        <f t="shared" si="143"/>
        <v>767.55</v>
      </c>
    </row>
    <row r="1259" s="101" customFormat="1" ht="25.2" spans="1:11">
      <c r="A1259" s="108">
        <v>1256</v>
      </c>
      <c r="B1259" s="116" t="s">
        <v>3482</v>
      </c>
      <c r="C1259" s="117" t="s">
        <v>3481</v>
      </c>
      <c r="D1259" s="76" t="s">
        <v>15</v>
      </c>
      <c r="E1259" s="61">
        <v>0.0108</v>
      </c>
      <c r="F1259" s="61" t="s">
        <v>54</v>
      </c>
      <c r="G1259" s="112">
        <f t="shared" si="149"/>
        <v>10800</v>
      </c>
      <c r="H1259" s="61">
        <v>0</v>
      </c>
      <c r="I1259" s="61" t="s">
        <v>1143</v>
      </c>
      <c r="J1259" s="113">
        <f t="shared" si="142"/>
        <v>0</v>
      </c>
      <c r="K1259" s="112">
        <f t="shared" si="143"/>
        <v>10800</v>
      </c>
    </row>
    <row r="1260" s="101" customFormat="1" ht="25.2" spans="1:11">
      <c r="A1260" s="108">
        <v>1257</v>
      </c>
      <c r="B1260" s="76" t="s">
        <v>3483</v>
      </c>
      <c r="C1260" s="119" t="s">
        <v>3484</v>
      </c>
      <c r="D1260" s="76" t="s">
        <v>15</v>
      </c>
      <c r="E1260" s="61">
        <v>0.0055565</v>
      </c>
      <c r="F1260" s="61" t="s">
        <v>54</v>
      </c>
      <c r="G1260" s="112">
        <f t="shared" si="149"/>
        <v>5556.5</v>
      </c>
      <c r="H1260" s="61">
        <v>0</v>
      </c>
      <c r="I1260" s="61" t="s">
        <v>1143</v>
      </c>
      <c r="J1260" s="113">
        <f t="shared" si="142"/>
        <v>0</v>
      </c>
      <c r="K1260" s="112">
        <f t="shared" si="143"/>
        <v>5556.5</v>
      </c>
    </row>
    <row r="1261" s="101" customFormat="1" ht="25.2" spans="1:11">
      <c r="A1261" s="108">
        <v>1258</v>
      </c>
      <c r="B1261" s="76" t="s">
        <v>3485</v>
      </c>
      <c r="C1261" s="119" t="s">
        <v>3486</v>
      </c>
      <c r="D1261" s="76" t="s">
        <v>15</v>
      </c>
      <c r="E1261" s="61">
        <v>0.01696</v>
      </c>
      <c r="F1261" s="61" t="s">
        <v>54</v>
      </c>
      <c r="G1261" s="112">
        <f t="shared" si="149"/>
        <v>16960</v>
      </c>
      <c r="H1261" s="61">
        <v>5082</v>
      </c>
      <c r="I1261" s="61" t="s">
        <v>1143</v>
      </c>
      <c r="J1261" s="112">
        <f t="shared" si="142"/>
        <v>762.3</v>
      </c>
      <c r="K1261" s="112">
        <f t="shared" si="143"/>
        <v>17722.3</v>
      </c>
    </row>
    <row r="1262" s="101" customFormat="1" ht="37.2" spans="1:11">
      <c r="A1262" s="108">
        <v>1259</v>
      </c>
      <c r="B1262" s="115" t="s">
        <v>3487</v>
      </c>
      <c r="C1262" s="117" t="s">
        <v>3488</v>
      </c>
      <c r="D1262" s="76" t="s">
        <v>15</v>
      </c>
      <c r="E1262" s="61">
        <v>0.01007</v>
      </c>
      <c r="F1262" s="61" t="s">
        <v>54</v>
      </c>
      <c r="G1262" s="112">
        <f t="shared" si="149"/>
        <v>10070</v>
      </c>
      <c r="H1262" s="61">
        <v>5205</v>
      </c>
      <c r="I1262" s="61" t="s">
        <v>1143</v>
      </c>
      <c r="J1262" s="112">
        <f t="shared" si="142"/>
        <v>780.75</v>
      </c>
      <c r="K1262" s="112">
        <f t="shared" si="143"/>
        <v>10850.75</v>
      </c>
    </row>
    <row r="1263" s="101" customFormat="1" ht="25.2" spans="1:11">
      <c r="A1263" s="108">
        <v>1260</v>
      </c>
      <c r="B1263" s="115" t="s">
        <v>3489</v>
      </c>
      <c r="C1263" s="117" t="s">
        <v>3490</v>
      </c>
      <c r="D1263" s="76" t="s">
        <v>15</v>
      </c>
      <c r="E1263" s="61">
        <v>0.0106</v>
      </c>
      <c r="F1263" s="61" t="s">
        <v>54</v>
      </c>
      <c r="G1263" s="112">
        <f t="shared" si="149"/>
        <v>10600</v>
      </c>
      <c r="H1263" s="61">
        <v>5250</v>
      </c>
      <c r="I1263" s="61" t="s">
        <v>1143</v>
      </c>
      <c r="J1263" s="112">
        <f t="shared" si="142"/>
        <v>787.5</v>
      </c>
      <c r="K1263" s="112">
        <f t="shared" si="143"/>
        <v>11387.5</v>
      </c>
    </row>
    <row r="1264" s="101" customFormat="1" ht="25.2" spans="1:11">
      <c r="A1264" s="108">
        <v>1261</v>
      </c>
      <c r="B1264" s="115" t="s">
        <v>3491</v>
      </c>
      <c r="C1264" s="117" t="s">
        <v>3492</v>
      </c>
      <c r="D1264" s="76" t="s">
        <v>15</v>
      </c>
      <c r="E1264" s="61">
        <v>0.01802</v>
      </c>
      <c r="F1264" s="61" t="s">
        <v>54</v>
      </c>
      <c r="G1264" s="112">
        <f t="shared" si="149"/>
        <v>18020</v>
      </c>
      <c r="H1264" s="61">
        <v>7435</v>
      </c>
      <c r="I1264" s="61" t="s">
        <v>1143</v>
      </c>
      <c r="J1264" s="112">
        <f t="shared" si="142"/>
        <v>1115.25</v>
      </c>
      <c r="K1264" s="112">
        <f t="shared" si="143"/>
        <v>19135.25</v>
      </c>
    </row>
    <row r="1265" s="101" customFormat="1" ht="37.2" spans="1:11">
      <c r="A1265" s="108">
        <v>1262</v>
      </c>
      <c r="B1265" s="76" t="s">
        <v>3493</v>
      </c>
      <c r="C1265" s="119" t="s">
        <v>3494</v>
      </c>
      <c r="D1265" s="76" t="s">
        <v>15</v>
      </c>
      <c r="E1265" s="61">
        <v>0.00954</v>
      </c>
      <c r="F1265" s="61" t="s">
        <v>54</v>
      </c>
      <c r="G1265" s="112">
        <f t="shared" si="149"/>
        <v>9540</v>
      </c>
      <c r="H1265" s="61">
        <v>806</v>
      </c>
      <c r="I1265" s="61" t="s">
        <v>1143</v>
      </c>
      <c r="J1265" s="112">
        <f t="shared" si="142"/>
        <v>120.9</v>
      </c>
      <c r="K1265" s="112">
        <f t="shared" si="143"/>
        <v>9660.9</v>
      </c>
    </row>
    <row r="1266" s="101" customFormat="1" ht="25.2" spans="1:11">
      <c r="A1266" s="108">
        <v>1263</v>
      </c>
      <c r="B1266" s="115" t="s">
        <v>3495</v>
      </c>
      <c r="C1266" s="110" t="s">
        <v>3496</v>
      </c>
      <c r="D1266" s="76" t="s">
        <v>15</v>
      </c>
      <c r="E1266" s="61">
        <v>0.01512</v>
      </c>
      <c r="F1266" s="61" t="s">
        <v>54</v>
      </c>
      <c r="G1266" s="112">
        <f t="shared" si="149"/>
        <v>15120</v>
      </c>
      <c r="H1266" s="61">
        <v>0</v>
      </c>
      <c r="I1266" s="61" t="s">
        <v>1143</v>
      </c>
      <c r="J1266" s="113">
        <f t="shared" si="142"/>
        <v>0</v>
      </c>
      <c r="K1266" s="112">
        <f t="shared" si="143"/>
        <v>15120</v>
      </c>
    </row>
    <row r="1267" s="101" customFormat="1" ht="37.2" spans="1:11">
      <c r="A1267" s="108">
        <v>1264</v>
      </c>
      <c r="B1267" s="76" t="s">
        <v>3497</v>
      </c>
      <c r="C1267" s="119" t="s">
        <v>3498</v>
      </c>
      <c r="D1267" s="76" t="s">
        <v>15</v>
      </c>
      <c r="E1267" s="61">
        <v>0.01298</v>
      </c>
      <c r="F1267" s="61" t="s">
        <v>54</v>
      </c>
      <c r="G1267" s="112">
        <f t="shared" si="149"/>
        <v>12980</v>
      </c>
      <c r="H1267" s="61">
        <v>3405</v>
      </c>
      <c r="I1267" s="61" t="s">
        <v>1143</v>
      </c>
      <c r="J1267" s="112">
        <f t="shared" si="142"/>
        <v>510.75</v>
      </c>
      <c r="K1267" s="112">
        <f t="shared" si="143"/>
        <v>13490.75</v>
      </c>
    </row>
    <row r="1268" s="101" customFormat="1" ht="37.2" spans="1:11">
      <c r="A1268" s="108">
        <v>1265</v>
      </c>
      <c r="B1268" s="76" t="s">
        <v>3499</v>
      </c>
      <c r="C1268" s="118" t="s">
        <v>3500</v>
      </c>
      <c r="D1268" s="76" t="s">
        <v>15</v>
      </c>
      <c r="E1268" s="61">
        <v>0.0112</v>
      </c>
      <c r="F1268" s="61" t="s">
        <v>54</v>
      </c>
      <c r="G1268" s="112">
        <f t="shared" si="149"/>
        <v>11200</v>
      </c>
      <c r="H1268" s="61">
        <v>4237</v>
      </c>
      <c r="I1268" s="61" t="s">
        <v>1143</v>
      </c>
      <c r="J1268" s="112">
        <f t="shared" si="142"/>
        <v>635.55</v>
      </c>
      <c r="K1268" s="112">
        <f t="shared" si="143"/>
        <v>11835.55</v>
      </c>
    </row>
    <row r="1269" s="101" customFormat="1" ht="37.2" spans="1:11">
      <c r="A1269" s="108">
        <v>1266</v>
      </c>
      <c r="B1269" s="76" t="s">
        <v>2841</v>
      </c>
      <c r="C1269" s="119" t="s">
        <v>3501</v>
      </c>
      <c r="D1269" s="76" t="s">
        <v>15</v>
      </c>
      <c r="E1269" s="61">
        <v>0.0174</v>
      </c>
      <c r="F1269" s="61" t="s">
        <v>54</v>
      </c>
      <c r="G1269" s="112">
        <f t="shared" si="149"/>
        <v>17400</v>
      </c>
      <c r="H1269" s="61">
        <v>0</v>
      </c>
      <c r="I1269" s="61" t="s">
        <v>1143</v>
      </c>
      <c r="J1269" s="113">
        <f t="shared" si="142"/>
        <v>0</v>
      </c>
      <c r="K1269" s="112">
        <f t="shared" si="143"/>
        <v>17400</v>
      </c>
    </row>
    <row r="1270" s="101" customFormat="1" ht="37.2" spans="1:11">
      <c r="A1270" s="108">
        <v>1267</v>
      </c>
      <c r="B1270" s="76" t="s">
        <v>3502</v>
      </c>
      <c r="C1270" s="119" t="s">
        <v>3503</v>
      </c>
      <c r="D1270" s="76" t="s">
        <v>15</v>
      </c>
      <c r="E1270" s="61">
        <v>0.013395</v>
      </c>
      <c r="F1270" s="61" t="s">
        <v>54</v>
      </c>
      <c r="G1270" s="112">
        <f t="shared" si="149"/>
        <v>13395</v>
      </c>
      <c r="H1270" s="61">
        <v>0</v>
      </c>
      <c r="I1270" s="61" t="s">
        <v>1143</v>
      </c>
      <c r="J1270" s="113">
        <f t="shared" si="142"/>
        <v>0</v>
      </c>
      <c r="K1270" s="112">
        <f t="shared" si="143"/>
        <v>13395</v>
      </c>
    </row>
    <row r="1271" s="101" customFormat="1" ht="37.2" spans="1:11">
      <c r="A1271" s="108">
        <v>1268</v>
      </c>
      <c r="B1271" s="76" t="s">
        <v>3504</v>
      </c>
      <c r="C1271" s="118" t="s">
        <v>3505</v>
      </c>
      <c r="D1271" s="76" t="s">
        <v>15</v>
      </c>
      <c r="E1271" s="61">
        <v>0.013965</v>
      </c>
      <c r="F1271" s="61" t="s">
        <v>54</v>
      </c>
      <c r="G1271" s="112">
        <f t="shared" si="149"/>
        <v>13965</v>
      </c>
      <c r="H1271" s="61">
        <v>0</v>
      </c>
      <c r="I1271" s="61" t="s">
        <v>1143</v>
      </c>
      <c r="J1271" s="113">
        <f t="shared" si="142"/>
        <v>0</v>
      </c>
      <c r="K1271" s="112">
        <f t="shared" si="143"/>
        <v>13965</v>
      </c>
    </row>
    <row r="1272" s="101" customFormat="1" ht="37.2" spans="1:11">
      <c r="A1272" s="108">
        <v>1269</v>
      </c>
      <c r="B1272" s="76" t="s">
        <v>3506</v>
      </c>
      <c r="C1272" s="119" t="s">
        <v>3507</v>
      </c>
      <c r="D1272" s="76" t="s">
        <v>15</v>
      </c>
      <c r="E1272" s="61">
        <v>0.01276</v>
      </c>
      <c r="F1272" s="61" t="s">
        <v>54</v>
      </c>
      <c r="G1272" s="112">
        <f t="shared" si="149"/>
        <v>12760</v>
      </c>
      <c r="H1272" s="61">
        <v>0</v>
      </c>
      <c r="I1272" s="61" t="s">
        <v>1143</v>
      </c>
      <c r="J1272" s="113">
        <f t="shared" si="142"/>
        <v>0</v>
      </c>
      <c r="K1272" s="112">
        <f t="shared" si="143"/>
        <v>12760</v>
      </c>
    </row>
    <row r="1273" s="101" customFormat="1" ht="37.2" spans="1:11">
      <c r="A1273" s="108">
        <v>1270</v>
      </c>
      <c r="B1273" s="76" t="s">
        <v>3508</v>
      </c>
      <c r="C1273" s="119" t="s">
        <v>3509</v>
      </c>
      <c r="D1273" s="76" t="s">
        <v>15</v>
      </c>
      <c r="E1273" s="61">
        <v>0.0114</v>
      </c>
      <c r="F1273" s="61" t="s">
        <v>54</v>
      </c>
      <c r="G1273" s="112">
        <f t="shared" si="149"/>
        <v>11400</v>
      </c>
      <c r="H1273" s="61">
        <v>0</v>
      </c>
      <c r="I1273" s="61" t="s">
        <v>1143</v>
      </c>
      <c r="J1273" s="113">
        <f t="shared" si="142"/>
        <v>0</v>
      </c>
      <c r="K1273" s="112">
        <f t="shared" si="143"/>
        <v>11400</v>
      </c>
    </row>
    <row r="1274" s="101" customFormat="1" ht="37.2" spans="1:11">
      <c r="A1274" s="108">
        <v>1271</v>
      </c>
      <c r="B1274" s="111" t="s">
        <v>3510</v>
      </c>
      <c r="C1274" s="119" t="s">
        <v>3511</v>
      </c>
      <c r="D1274" s="76" t="s">
        <v>15</v>
      </c>
      <c r="E1274" s="61">
        <v>0.015</v>
      </c>
      <c r="F1274" s="61" t="s">
        <v>54</v>
      </c>
      <c r="G1274" s="112">
        <f t="shared" si="149"/>
        <v>15000</v>
      </c>
      <c r="H1274" s="61">
        <v>13791</v>
      </c>
      <c r="I1274" s="61" t="s">
        <v>1143</v>
      </c>
      <c r="J1274" s="112">
        <f t="shared" si="142"/>
        <v>2068.65</v>
      </c>
      <c r="K1274" s="112">
        <f t="shared" si="143"/>
        <v>17068.65</v>
      </c>
    </row>
    <row r="1275" s="101" customFormat="1" ht="37.2" spans="1:11">
      <c r="A1275" s="108">
        <v>1272</v>
      </c>
      <c r="B1275" s="111" t="s">
        <v>3512</v>
      </c>
      <c r="C1275" s="119" t="s">
        <v>3513</v>
      </c>
      <c r="D1275" s="76" t="s">
        <v>15</v>
      </c>
      <c r="E1275" s="61">
        <v>0.00812</v>
      </c>
      <c r="F1275" s="61" t="s">
        <v>54</v>
      </c>
      <c r="G1275" s="112">
        <f t="shared" si="149"/>
        <v>8120</v>
      </c>
      <c r="H1275" s="61">
        <v>2290</v>
      </c>
      <c r="I1275" s="61" t="s">
        <v>1143</v>
      </c>
      <c r="J1275" s="112">
        <f t="shared" si="142"/>
        <v>343.5</v>
      </c>
      <c r="K1275" s="112">
        <f t="shared" si="143"/>
        <v>8463.5</v>
      </c>
    </row>
    <row r="1276" s="101" customFormat="1" ht="25.2" spans="1:11">
      <c r="A1276" s="108">
        <v>1273</v>
      </c>
      <c r="B1276" s="114" t="s">
        <v>3514</v>
      </c>
      <c r="C1276" s="110" t="s">
        <v>3515</v>
      </c>
      <c r="D1276" s="76" t="s">
        <v>15</v>
      </c>
      <c r="E1276" s="61">
        <v>0.00696</v>
      </c>
      <c r="F1276" s="61" t="s">
        <v>54</v>
      </c>
      <c r="G1276" s="112">
        <f t="shared" si="149"/>
        <v>6960</v>
      </c>
      <c r="H1276" s="61">
        <v>5617</v>
      </c>
      <c r="I1276" s="61" t="s">
        <v>1143</v>
      </c>
      <c r="J1276" s="112">
        <f t="shared" si="142"/>
        <v>842.55</v>
      </c>
      <c r="K1276" s="112">
        <f t="shared" si="143"/>
        <v>7802.55</v>
      </c>
    </row>
    <row r="1277" s="101" customFormat="1" ht="25.2" spans="1:11">
      <c r="A1277" s="108">
        <v>1274</v>
      </c>
      <c r="B1277" s="115" t="s">
        <v>3516</v>
      </c>
      <c r="C1277" s="110" t="s">
        <v>3517</v>
      </c>
      <c r="D1277" s="76" t="s">
        <v>15</v>
      </c>
      <c r="E1277" s="61">
        <v>0.01036</v>
      </c>
      <c r="F1277" s="61" t="s">
        <v>54</v>
      </c>
      <c r="G1277" s="112">
        <f t="shared" si="149"/>
        <v>10360</v>
      </c>
      <c r="H1277" s="61">
        <v>0</v>
      </c>
      <c r="I1277" s="61" t="s">
        <v>1143</v>
      </c>
      <c r="J1277" s="113">
        <f t="shared" si="142"/>
        <v>0</v>
      </c>
      <c r="K1277" s="112">
        <f t="shared" si="143"/>
        <v>10360</v>
      </c>
    </row>
    <row r="1278" s="101" customFormat="1" ht="25.2" spans="1:11">
      <c r="A1278" s="108">
        <v>1275</v>
      </c>
      <c r="B1278" s="76" t="s">
        <v>3518</v>
      </c>
      <c r="C1278" s="119" t="s">
        <v>3519</v>
      </c>
      <c r="D1278" s="76" t="s">
        <v>15</v>
      </c>
      <c r="E1278" s="61">
        <v>0.01176</v>
      </c>
      <c r="F1278" s="61" t="s">
        <v>54</v>
      </c>
      <c r="G1278" s="112">
        <f t="shared" si="149"/>
        <v>11760</v>
      </c>
      <c r="H1278" s="61">
        <v>0</v>
      </c>
      <c r="I1278" s="61" t="s">
        <v>1143</v>
      </c>
      <c r="J1278" s="113">
        <f t="shared" si="142"/>
        <v>0</v>
      </c>
      <c r="K1278" s="112">
        <f t="shared" si="143"/>
        <v>11760</v>
      </c>
    </row>
    <row r="1279" s="101" customFormat="1" ht="25.2" spans="1:11">
      <c r="A1279" s="108">
        <v>1276</v>
      </c>
      <c r="B1279" s="76" t="s">
        <v>2881</v>
      </c>
      <c r="C1279" s="119" t="s">
        <v>3520</v>
      </c>
      <c r="D1279" s="76" t="s">
        <v>15</v>
      </c>
      <c r="E1279" s="61">
        <v>0.01272</v>
      </c>
      <c r="F1279" s="61" t="s">
        <v>54</v>
      </c>
      <c r="G1279" s="112">
        <f t="shared" si="149"/>
        <v>12720</v>
      </c>
      <c r="H1279" s="61">
        <v>1142</v>
      </c>
      <c r="I1279" s="61" t="s">
        <v>1143</v>
      </c>
      <c r="J1279" s="112">
        <f t="shared" si="142"/>
        <v>171.3</v>
      </c>
      <c r="K1279" s="112">
        <f t="shared" si="143"/>
        <v>12891.3</v>
      </c>
    </row>
    <row r="1280" s="101" customFormat="1" ht="37.2" spans="1:11">
      <c r="A1280" s="108">
        <v>1277</v>
      </c>
      <c r="B1280" s="115" t="s">
        <v>3521</v>
      </c>
      <c r="C1280" s="117" t="s">
        <v>3522</v>
      </c>
      <c r="D1280" s="76" t="s">
        <v>15</v>
      </c>
      <c r="E1280" s="61">
        <v>0.00435</v>
      </c>
      <c r="F1280" s="61" t="s">
        <v>54</v>
      </c>
      <c r="G1280" s="112">
        <f t="shared" si="149"/>
        <v>4350</v>
      </c>
      <c r="H1280" s="61">
        <v>2753</v>
      </c>
      <c r="I1280" s="61" t="s">
        <v>1143</v>
      </c>
      <c r="J1280" s="112">
        <f t="shared" si="142"/>
        <v>412.95</v>
      </c>
      <c r="K1280" s="112">
        <f t="shared" si="143"/>
        <v>4762.95</v>
      </c>
    </row>
    <row r="1281" s="101" customFormat="1" ht="37.2" spans="1:11">
      <c r="A1281" s="108">
        <v>1278</v>
      </c>
      <c r="B1281" s="76" t="s">
        <v>3523</v>
      </c>
      <c r="C1281" s="118" t="s">
        <v>3524</v>
      </c>
      <c r="D1281" s="76" t="s">
        <v>15</v>
      </c>
      <c r="E1281" s="61">
        <v>0.00767</v>
      </c>
      <c r="F1281" s="61" t="s">
        <v>54</v>
      </c>
      <c r="G1281" s="112">
        <f t="shared" si="149"/>
        <v>7670</v>
      </c>
      <c r="H1281" s="61">
        <v>1827</v>
      </c>
      <c r="I1281" s="61" t="s">
        <v>1143</v>
      </c>
      <c r="J1281" s="112">
        <f t="shared" si="142"/>
        <v>274.05</v>
      </c>
      <c r="K1281" s="112">
        <f t="shared" si="143"/>
        <v>7944.05</v>
      </c>
    </row>
    <row r="1282" s="101" customFormat="1" ht="37.2" spans="1:11">
      <c r="A1282" s="108">
        <v>1279</v>
      </c>
      <c r="B1282" s="115" t="s">
        <v>3525</v>
      </c>
      <c r="C1282" s="117" t="s">
        <v>3526</v>
      </c>
      <c r="D1282" s="76" t="s">
        <v>15</v>
      </c>
      <c r="E1282" s="61">
        <v>0.01485</v>
      </c>
      <c r="F1282" s="61" t="s">
        <v>54</v>
      </c>
      <c r="G1282" s="112">
        <f t="shared" si="149"/>
        <v>14850</v>
      </c>
      <c r="H1282" s="61">
        <v>7001</v>
      </c>
      <c r="I1282" s="61" t="s">
        <v>1143</v>
      </c>
      <c r="J1282" s="112">
        <f t="shared" si="142"/>
        <v>1050.15</v>
      </c>
      <c r="K1282" s="112">
        <f t="shared" si="143"/>
        <v>15900.15</v>
      </c>
    </row>
    <row r="1283" s="101" customFormat="1" ht="25.2" spans="1:11">
      <c r="A1283" s="108">
        <v>1280</v>
      </c>
      <c r="B1283" s="76" t="s">
        <v>3527</v>
      </c>
      <c r="C1283" s="119" t="s">
        <v>3528</v>
      </c>
      <c r="D1283" s="76" t="s">
        <v>15</v>
      </c>
      <c r="E1283" s="61">
        <v>0.01215</v>
      </c>
      <c r="F1283" s="61" t="s">
        <v>54</v>
      </c>
      <c r="G1283" s="112">
        <f t="shared" si="149"/>
        <v>12150</v>
      </c>
      <c r="H1283" s="61">
        <v>0</v>
      </c>
      <c r="I1283" s="61" t="s">
        <v>1143</v>
      </c>
      <c r="J1283" s="113">
        <f t="shared" si="142"/>
        <v>0</v>
      </c>
      <c r="K1283" s="112">
        <f t="shared" si="143"/>
        <v>12150</v>
      </c>
    </row>
    <row r="1284" s="101" customFormat="1" ht="37.2" spans="1:11">
      <c r="A1284" s="108">
        <v>1281</v>
      </c>
      <c r="B1284" s="76" t="s">
        <v>3529</v>
      </c>
      <c r="C1284" s="119" t="s">
        <v>3530</v>
      </c>
      <c r="D1284" s="76" t="s">
        <v>15</v>
      </c>
      <c r="E1284" s="61">
        <v>0.01368</v>
      </c>
      <c r="F1284" s="61" t="s">
        <v>54</v>
      </c>
      <c r="G1284" s="112">
        <f t="shared" si="149"/>
        <v>13680</v>
      </c>
      <c r="H1284" s="61">
        <v>0</v>
      </c>
      <c r="I1284" s="61" t="s">
        <v>1143</v>
      </c>
      <c r="J1284" s="113">
        <f t="shared" ref="J1284:J1347" si="150">H1284*0.15</f>
        <v>0</v>
      </c>
      <c r="K1284" s="112">
        <f t="shared" ref="K1284:K1347" si="151">G1284+J1284</f>
        <v>13680</v>
      </c>
    </row>
    <row r="1285" s="101" customFormat="1" ht="37.2" spans="1:11">
      <c r="A1285" s="108">
        <v>1282</v>
      </c>
      <c r="B1285" s="76" t="s">
        <v>3531</v>
      </c>
      <c r="C1285" s="119" t="s">
        <v>3532</v>
      </c>
      <c r="D1285" s="76" t="s">
        <v>15</v>
      </c>
      <c r="E1285" s="61">
        <v>0.0162</v>
      </c>
      <c r="F1285" s="61" t="s">
        <v>54</v>
      </c>
      <c r="G1285" s="112">
        <f t="shared" si="149"/>
        <v>16200</v>
      </c>
      <c r="H1285" s="61">
        <v>1619</v>
      </c>
      <c r="I1285" s="61" t="s">
        <v>1143</v>
      </c>
      <c r="J1285" s="112">
        <f t="shared" si="150"/>
        <v>242.85</v>
      </c>
      <c r="K1285" s="112">
        <f t="shared" si="151"/>
        <v>16442.85</v>
      </c>
    </row>
    <row r="1286" s="101" customFormat="1" ht="37.2" spans="1:11">
      <c r="A1286" s="108">
        <v>1283</v>
      </c>
      <c r="B1286" s="111" t="s">
        <v>3533</v>
      </c>
      <c r="C1286" s="119" t="s">
        <v>3534</v>
      </c>
      <c r="D1286" s="76" t="s">
        <v>15</v>
      </c>
      <c r="E1286" s="61">
        <v>0.00756</v>
      </c>
      <c r="F1286" s="61" t="s">
        <v>54</v>
      </c>
      <c r="G1286" s="112">
        <f t="shared" si="149"/>
        <v>7560</v>
      </c>
      <c r="H1286" s="61">
        <v>0</v>
      </c>
      <c r="I1286" s="61" t="s">
        <v>1143</v>
      </c>
      <c r="J1286" s="113">
        <f t="shared" si="150"/>
        <v>0</v>
      </c>
      <c r="K1286" s="112">
        <f t="shared" si="151"/>
        <v>7560</v>
      </c>
    </row>
    <row r="1287" s="101" customFormat="1" ht="25.2" spans="1:11">
      <c r="A1287" s="108">
        <v>1284</v>
      </c>
      <c r="B1287" s="76" t="s">
        <v>2944</v>
      </c>
      <c r="C1287" s="119" t="s">
        <v>3535</v>
      </c>
      <c r="D1287" s="76" t="s">
        <v>15</v>
      </c>
      <c r="E1287" s="61">
        <v>0.01512</v>
      </c>
      <c r="F1287" s="61" t="s">
        <v>54</v>
      </c>
      <c r="G1287" s="112">
        <f t="shared" si="149"/>
        <v>15120</v>
      </c>
      <c r="H1287" s="61">
        <v>2026</v>
      </c>
      <c r="I1287" s="61" t="s">
        <v>1143</v>
      </c>
      <c r="J1287" s="112">
        <f t="shared" si="150"/>
        <v>303.9</v>
      </c>
      <c r="K1287" s="112">
        <f t="shared" si="151"/>
        <v>15423.9</v>
      </c>
    </row>
    <row r="1288" s="101" customFormat="1" ht="37.2" spans="1:11">
      <c r="A1288" s="108">
        <v>1285</v>
      </c>
      <c r="B1288" s="115" t="s">
        <v>3536</v>
      </c>
      <c r="C1288" s="110" t="s">
        <v>3537</v>
      </c>
      <c r="D1288" s="76" t="s">
        <v>15</v>
      </c>
      <c r="E1288" s="61">
        <v>0.01624</v>
      </c>
      <c r="F1288" s="61" t="s">
        <v>54</v>
      </c>
      <c r="G1288" s="112">
        <f t="shared" si="149"/>
        <v>16240</v>
      </c>
      <c r="H1288" s="61">
        <v>12899</v>
      </c>
      <c r="I1288" s="61" t="s">
        <v>1143</v>
      </c>
      <c r="J1288" s="112">
        <f t="shared" si="150"/>
        <v>1934.85</v>
      </c>
      <c r="K1288" s="112">
        <f t="shared" si="151"/>
        <v>18174.85</v>
      </c>
    </row>
    <row r="1289" s="101" customFormat="1" ht="25.2" spans="1:11">
      <c r="A1289" s="108">
        <v>1286</v>
      </c>
      <c r="B1289" s="76" t="s">
        <v>3538</v>
      </c>
      <c r="C1289" s="118" t="s">
        <v>3539</v>
      </c>
      <c r="D1289" s="76" t="s">
        <v>15</v>
      </c>
      <c r="E1289" s="61">
        <v>0.0153</v>
      </c>
      <c r="F1289" s="61" t="s">
        <v>54</v>
      </c>
      <c r="G1289" s="112">
        <f t="shared" si="149"/>
        <v>15300</v>
      </c>
      <c r="H1289" s="61">
        <v>0</v>
      </c>
      <c r="I1289" s="61" t="s">
        <v>1143</v>
      </c>
      <c r="J1289" s="113">
        <f t="shared" si="150"/>
        <v>0</v>
      </c>
      <c r="K1289" s="112">
        <f t="shared" si="151"/>
        <v>15300</v>
      </c>
    </row>
    <row r="1290" s="101" customFormat="1" ht="37.2" spans="1:11">
      <c r="A1290" s="108">
        <v>1287</v>
      </c>
      <c r="B1290" s="76" t="s">
        <v>3540</v>
      </c>
      <c r="C1290" s="119" t="s">
        <v>3541</v>
      </c>
      <c r="D1290" s="76" t="s">
        <v>15</v>
      </c>
      <c r="E1290" s="61">
        <v>0.017385</v>
      </c>
      <c r="F1290" s="128" t="s">
        <v>16</v>
      </c>
      <c r="G1290" s="112">
        <f t="shared" si="149"/>
        <v>17385</v>
      </c>
      <c r="H1290" s="128">
        <v>0</v>
      </c>
      <c r="I1290" s="128" t="s">
        <v>3452</v>
      </c>
      <c r="J1290" s="113">
        <f t="shared" si="150"/>
        <v>0</v>
      </c>
      <c r="K1290" s="129">
        <f t="shared" si="151"/>
        <v>17385</v>
      </c>
    </row>
    <row r="1291" s="101" customFormat="1" ht="37.2" spans="1:11">
      <c r="A1291" s="108">
        <v>1288</v>
      </c>
      <c r="B1291" s="76" t="s">
        <v>3542</v>
      </c>
      <c r="C1291" s="119" t="s">
        <v>3543</v>
      </c>
      <c r="D1291" s="76" t="s">
        <v>15</v>
      </c>
      <c r="E1291" s="61">
        <v>0.005985</v>
      </c>
      <c r="F1291" s="61" t="s">
        <v>54</v>
      </c>
      <c r="G1291" s="112">
        <f t="shared" si="149"/>
        <v>5985</v>
      </c>
      <c r="H1291" s="61">
        <v>0</v>
      </c>
      <c r="I1291" s="61" t="s">
        <v>1143</v>
      </c>
      <c r="J1291" s="113">
        <f t="shared" si="150"/>
        <v>0</v>
      </c>
      <c r="K1291" s="112">
        <f t="shared" si="151"/>
        <v>5985</v>
      </c>
    </row>
    <row r="1292" s="101" customFormat="1" ht="37.2" spans="1:11">
      <c r="A1292" s="108">
        <v>1289</v>
      </c>
      <c r="B1292" s="76" t="s">
        <v>3544</v>
      </c>
      <c r="C1292" s="118" t="s">
        <v>3545</v>
      </c>
      <c r="D1292" s="76" t="s">
        <v>15</v>
      </c>
      <c r="E1292" s="61">
        <v>0.009735</v>
      </c>
      <c r="F1292" s="61" t="s">
        <v>54</v>
      </c>
      <c r="G1292" s="112">
        <f t="shared" si="149"/>
        <v>9735</v>
      </c>
      <c r="H1292" s="61">
        <v>0</v>
      </c>
      <c r="I1292" s="61" t="s">
        <v>1143</v>
      </c>
      <c r="J1292" s="113">
        <f t="shared" si="150"/>
        <v>0</v>
      </c>
      <c r="K1292" s="112">
        <f t="shared" si="151"/>
        <v>9735</v>
      </c>
    </row>
    <row r="1293" s="101" customFormat="1" ht="37.2" spans="1:11">
      <c r="A1293" s="108">
        <v>1290</v>
      </c>
      <c r="B1293" s="76" t="s">
        <v>3546</v>
      </c>
      <c r="C1293" s="118" t="s">
        <v>3547</v>
      </c>
      <c r="D1293" s="76" t="s">
        <v>15</v>
      </c>
      <c r="E1293" s="61">
        <v>0.0186</v>
      </c>
      <c r="F1293" s="61" t="s">
        <v>54</v>
      </c>
      <c r="G1293" s="112">
        <f t="shared" si="149"/>
        <v>18600</v>
      </c>
      <c r="H1293" s="61">
        <v>0</v>
      </c>
      <c r="I1293" s="61" t="s">
        <v>1143</v>
      </c>
      <c r="J1293" s="113">
        <f t="shared" si="150"/>
        <v>0</v>
      </c>
      <c r="K1293" s="112">
        <f t="shared" si="151"/>
        <v>18600</v>
      </c>
    </row>
    <row r="1294" s="101" customFormat="1" ht="25.2" spans="1:11">
      <c r="A1294" s="108">
        <v>1291</v>
      </c>
      <c r="B1294" s="76" t="s">
        <v>3548</v>
      </c>
      <c r="C1294" s="119" t="s">
        <v>3549</v>
      </c>
      <c r="D1294" s="76" t="s">
        <v>15</v>
      </c>
      <c r="E1294" s="61">
        <v>0.0225</v>
      </c>
      <c r="F1294" s="61" t="s">
        <v>54</v>
      </c>
      <c r="G1294" s="112">
        <f>IF(E1294*1000000&gt;20000,20000,E1294*1000000)</f>
        <v>20000</v>
      </c>
      <c r="H1294" s="61">
        <v>0</v>
      </c>
      <c r="I1294" s="61" t="s">
        <v>1143</v>
      </c>
      <c r="J1294" s="113">
        <f t="shared" si="150"/>
        <v>0</v>
      </c>
      <c r="K1294" s="112">
        <f t="shared" si="151"/>
        <v>20000</v>
      </c>
    </row>
    <row r="1295" s="101" customFormat="1" ht="37.2" spans="1:11">
      <c r="A1295" s="108">
        <v>1292</v>
      </c>
      <c r="B1295" s="76" t="s">
        <v>3550</v>
      </c>
      <c r="C1295" s="119" t="s">
        <v>3551</v>
      </c>
      <c r="D1295" s="76" t="s">
        <v>15</v>
      </c>
      <c r="E1295" s="61">
        <v>0.01305</v>
      </c>
      <c r="F1295" s="61" t="s">
        <v>54</v>
      </c>
      <c r="G1295" s="112">
        <f t="shared" ref="G1295:G1301" si="152">E1295*1000000</f>
        <v>13050</v>
      </c>
      <c r="H1295" s="61">
        <v>0</v>
      </c>
      <c r="I1295" s="61" t="s">
        <v>1143</v>
      </c>
      <c r="J1295" s="113">
        <f t="shared" si="150"/>
        <v>0</v>
      </c>
      <c r="K1295" s="112">
        <f t="shared" si="151"/>
        <v>13050</v>
      </c>
    </row>
    <row r="1296" s="101" customFormat="1" ht="37.2" spans="1:11">
      <c r="A1296" s="108">
        <v>1293</v>
      </c>
      <c r="B1296" s="115" t="s">
        <v>3552</v>
      </c>
      <c r="C1296" s="117" t="s">
        <v>3553</v>
      </c>
      <c r="D1296" s="76" t="s">
        <v>15</v>
      </c>
      <c r="E1296" s="61">
        <v>0.01</v>
      </c>
      <c r="F1296" s="61" t="s">
        <v>54</v>
      </c>
      <c r="G1296" s="112">
        <f t="shared" si="152"/>
        <v>10000</v>
      </c>
      <c r="H1296" s="61">
        <v>976</v>
      </c>
      <c r="I1296" s="61" t="s">
        <v>1143</v>
      </c>
      <c r="J1296" s="112">
        <f t="shared" si="150"/>
        <v>146.4</v>
      </c>
      <c r="K1296" s="112">
        <f t="shared" si="151"/>
        <v>10146.4</v>
      </c>
    </row>
    <row r="1297" s="101" customFormat="1" ht="25.2" spans="1:11">
      <c r="A1297" s="108">
        <v>1294</v>
      </c>
      <c r="B1297" s="109" t="s">
        <v>3554</v>
      </c>
      <c r="C1297" s="110" t="s">
        <v>3555</v>
      </c>
      <c r="D1297" s="76" t="s">
        <v>15</v>
      </c>
      <c r="E1297" s="61">
        <v>0.00684</v>
      </c>
      <c r="F1297" s="61" t="s">
        <v>54</v>
      </c>
      <c r="G1297" s="112">
        <f t="shared" si="152"/>
        <v>6840</v>
      </c>
      <c r="H1297" s="61">
        <v>0</v>
      </c>
      <c r="I1297" s="61" t="s">
        <v>1143</v>
      </c>
      <c r="J1297" s="113">
        <f t="shared" si="150"/>
        <v>0</v>
      </c>
      <c r="K1297" s="112">
        <f t="shared" si="151"/>
        <v>6840</v>
      </c>
    </row>
    <row r="1298" s="101" customFormat="1" ht="25.2" spans="1:11">
      <c r="A1298" s="108">
        <v>1295</v>
      </c>
      <c r="B1298" s="114" t="s">
        <v>3556</v>
      </c>
      <c r="C1298" s="110" t="s">
        <v>3555</v>
      </c>
      <c r="D1298" s="76" t="s">
        <v>15</v>
      </c>
      <c r="E1298" s="61">
        <v>0</v>
      </c>
      <c r="F1298" s="61" t="s">
        <v>54</v>
      </c>
      <c r="G1298" s="113">
        <f t="shared" si="152"/>
        <v>0</v>
      </c>
      <c r="H1298" s="61">
        <v>4653</v>
      </c>
      <c r="I1298" s="61" t="s">
        <v>1143</v>
      </c>
      <c r="J1298" s="112">
        <f t="shared" si="150"/>
        <v>697.95</v>
      </c>
      <c r="K1298" s="112">
        <f t="shared" si="151"/>
        <v>697.95</v>
      </c>
    </row>
    <row r="1299" s="101" customFormat="1" ht="25.2" spans="1:11">
      <c r="A1299" s="108">
        <v>1296</v>
      </c>
      <c r="B1299" s="114" t="s">
        <v>3557</v>
      </c>
      <c r="C1299" s="110" t="s">
        <v>3558</v>
      </c>
      <c r="D1299" s="76" t="s">
        <v>15</v>
      </c>
      <c r="E1299" s="61">
        <v>0.01204</v>
      </c>
      <c r="F1299" s="61" t="s">
        <v>54</v>
      </c>
      <c r="G1299" s="112">
        <f t="shared" si="152"/>
        <v>12040</v>
      </c>
      <c r="H1299" s="61">
        <v>0</v>
      </c>
      <c r="I1299" s="61" t="s">
        <v>1143</v>
      </c>
      <c r="J1299" s="113">
        <f t="shared" si="150"/>
        <v>0</v>
      </c>
      <c r="K1299" s="112">
        <f t="shared" si="151"/>
        <v>12040</v>
      </c>
    </row>
    <row r="1300" s="101" customFormat="1" ht="37.2" spans="1:11">
      <c r="A1300" s="108">
        <v>1297</v>
      </c>
      <c r="B1300" s="76" t="s">
        <v>3559</v>
      </c>
      <c r="C1300" s="119" t="s">
        <v>3560</v>
      </c>
      <c r="D1300" s="76" t="s">
        <v>15</v>
      </c>
      <c r="E1300" s="61">
        <v>0.01482</v>
      </c>
      <c r="F1300" s="61" t="s">
        <v>54</v>
      </c>
      <c r="G1300" s="112">
        <f t="shared" si="152"/>
        <v>14820</v>
      </c>
      <c r="H1300" s="61">
        <v>0</v>
      </c>
      <c r="I1300" s="61" t="s">
        <v>1143</v>
      </c>
      <c r="J1300" s="113">
        <f t="shared" si="150"/>
        <v>0</v>
      </c>
      <c r="K1300" s="112">
        <f t="shared" si="151"/>
        <v>14820</v>
      </c>
    </row>
    <row r="1301" s="101" customFormat="1" ht="37.2" spans="1:11">
      <c r="A1301" s="108">
        <v>1298</v>
      </c>
      <c r="B1301" s="76" t="s">
        <v>3561</v>
      </c>
      <c r="C1301" s="119" t="s">
        <v>3562</v>
      </c>
      <c r="D1301" s="76" t="s">
        <v>15</v>
      </c>
      <c r="E1301" s="61">
        <v>0.011</v>
      </c>
      <c r="F1301" s="61" t="s">
        <v>54</v>
      </c>
      <c r="G1301" s="112">
        <f t="shared" si="152"/>
        <v>11000</v>
      </c>
      <c r="H1301" s="61">
        <v>0</v>
      </c>
      <c r="I1301" s="61" t="s">
        <v>1143</v>
      </c>
      <c r="J1301" s="113">
        <f t="shared" si="150"/>
        <v>0</v>
      </c>
      <c r="K1301" s="112">
        <f t="shared" si="151"/>
        <v>11000</v>
      </c>
    </row>
    <row r="1302" s="101" customFormat="1" ht="37.2" spans="1:11">
      <c r="A1302" s="108">
        <v>1299</v>
      </c>
      <c r="B1302" s="116" t="s">
        <v>3563</v>
      </c>
      <c r="C1302" s="110" t="s">
        <v>3564</v>
      </c>
      <c r="D1302" s="76" t="s">
        <v>15</v>
      </c>
      <c r="E1302" s="61">
        <v>0.0236</v>
      </c>
      <c r="F1302" s="61" t="s">
        <v>54</v>
      </c>
      <c r="G1302" s="112">
        <f>IF(E1302*1000000&gt;20000,20000,E1302*1000000)</f>
        <v>20000</v>
      </c>
      <c r="H1302" s="61">
        <v>0</v>
      </c>
      <c r="I1302" s="61" t="s">
        <v>1143</v>
      </c>
      <c r="J1302" s="113">
        <f t="shared" si="150"/>
        <v>0</v>
      </c>
      <c r="K1302" s="112">
        <f t="shared" si="151"/>
        <v>20000</v>
      </c>
    </row>
    <row r="1303" s="101" customFormat="1" ht="37.2" spans="1:11">
      <c r="A1303" s="108">
        <v>1300</v>
      </c>
      <c r="B1303" s="115" t="s">
        <v>3565</v>
      </c>
      <c r="C1303" s="110" t="s">
        <v>3564</v>
      </c>
      <c r="D1303" s="76" t="s">
        <v>15</v>
      </c>
      <c r="E1303" s="61">
        <v>0</v>
      </c>
      <c r="F1303" s="61" t="s">
        <v>54</v>
      </c>
      <c r="G1303" s="113">
        <f t="shared" ref="G1303:G1306" si="153">E1303*1000000</f>
        <v>0</v>
      </c>
      <c r="H1303" s="61">
        <v>10522</v>
      </c>
      <c r="I1303" s="61" t="s">
        <v>1143</v>
      </c>
      <c r="J1303" s="112">
        <f t="shared" si="150"/>
        <v>1578.3</v>
      </c>
      <c r="K1303" s="112">
        <f t="shared" si="151"/>
        <v>1578.3</v>
      </c>
    </row>
    <row r="1304" s="101" customFormat="1" ht="37.2" spans="1:11">
      <c r="A1304" s="108">
        <v>1301</v>
      </c>
      <c r="B1304" s="114" t="s">
        <v>3566</v>
      </c>
      <c r="C1304" s="110" t="s">
        <v>3567</v>
      </c>
      <c r="D1304" s="76" t="s">
        <v>15</v>
      </c>
      <c r="E1304" s="61">
        <v>0.00884</v>
      </c>
      <c r="F1304" s="61" t="s">
        <v>54</v>
      </c>
      <c r="G1304" s="112">
        <f t="shared" si="153"/>
        <v>8840</v>
      </c>
      <c r="H1304" s="61">
        <v>6817</v>
      </c>
      <c r="I1304" s="61" t="s">
        <v>1143</v>
      </c>
      <c r="J1304" s="112">
        <f t="shared" si="150"/>
        <v>1022.55</v>
      </c>
      <c r="K1304" s="112">
        <f t="shared" si="151"/>
        <v>9862.55</v>
      </c>
    </row>
    <row r="1305" s="101" customFormat="1" ht="37.2" spans="1:11">
      <c r="A1305" s="108">
        <v>1302</v>
      </c>
      <c r="B1305" s="76" t="s">
        <v>3568</v>
      </c>
      <c r="C1305" s="119" t="s">
        <v>3569</v>
      </c>
      <c r="D1305" s="76" t="s">
        <v>15</v>
      </c>
      <c r="E1305" s="61">
        <v>0.00522</v>
      </c>
      <c r="F1305" s="61" t="s">
        <v>54</v>
      </c>
      <c r="G1305" s="112">
        <f t="shared" si="153"/>
        <v>5220</v>
      </c>
      <c r="H1305" s="61">
        <v>575</v>
      </c>
      <c r="I1305" s="61" t="s">
        <v>1143</v>
      </c>
      <c r="J1305" s="112">
        <f t="shared" si="150"/>
        <v>86.25</v>
      </c>
      <c r="K1305" s="112">
        <f t="shared" si="151"/>
        <v>5306.25</v>
      </c>
    </row>
    <row r="1306" s="101" customFormat="1" ht="25.2" spans="1:11">
      <c r="A1306" s="108">
        <v>1303</v>
      </c>
      <c r="B1306" s="115" t="s">
        <v>3570</v>
      </c>
      <c r="C1306" s="117" t="s">
        <v>3571</v>
      </c>
      <c r="D1306" s="76" t="s">
        <v>15</v>
      </c>
      <c r="E1306" s="61">
        <v>0.01428</v>
      </c>
      <c r="F1306" s="61" t="s">
        <v>54</v>
      </c>
      <c r="G1306" s="112">
        <f t="shared" si="153"/>
        <v>14280</v>
      </c>
      <c r="H1306" s="61">
        <v>3071</v>
      </c>
      <c r="I1306" s="61" t="s">
        <v>1143</v>
      </c>
      <c r="J1306" s="112">
        <f t="shared" si="150"/>
        <v>460.65</v>
      </c>
      <c r="K1306" s="112">
        <f t="shared" si="151"/>
        <v>14740.65</v>
      </c>
    </row>
    <row r="1307" s="101" customFormat="1" ht="37.2" spans="1:11">
      <c r="A1307" s="108">
        <v>1304</v>
      </c>
      <c r="B1307" s="76" t="s">
        <v>3572</v>
      </c>
      <c r="C1307" s="119" t="s">
        <v>3573</v>
      </c>
      <c r="D1307" s="76" t="s">
        <v>15</v>
      </c>
      <c r="E1307" s="61">
        <v>0.029</v>
      </c>
      <c r="F1307" s="61" t="s">
        <v>54</v>
      </c>
      <c r="G1307" s="112">
        <f>IF(E1307*1000000&gt;20000,20000,E1307*1000000)</f>
        <v>20000</v>
      </c>
      <c r="H1307" s="61">
        <v>1013</v>
      </c>
      <c r="I1307" s="61" t="s">
        <v>1143</v>
      </c>
      <c r="J1307" s="112">
        <f t="shared" si="150"/>
        <v>151.95</v>
      </c>
      <c r="K1307" s="112">
        <f t="shared" si="151"/>
        <v>20151.95</v>
      </c>
    </row>
    <row r="1308" s="101" customFormat="1" ht="37.2" spans="1:11">
      <c r="A1308" s="108">
        <v>1305</v>
      </c>
      <c r="B1308" s="115" t="s">
        <v>3574</v>
      </c>
      <c r="C1308" s="117" t="s">
        <v>3575</v>
      </c>
      <c r="D1308" s="76" t="s">
        <v>15</v>
      </c>
      <c r="E1308" s="61">
        <v>0.01008</v>
      </c>
      <c r="F1308" s="61" t="s">
        <v>54</v>
      </c>
      <c r="G1308" s="112">
        <f t="shared" ref="G1308:G1321" si="154">E1308*1000000</f>
        <v>10080</v>
      </c>
      <c r="H1308" s="61">
        <v>7648</v>
      </c>
      <c r="I1308" s="61" t="s">
        <v>1143</v>
      </c>
      <c r="J1308" s="112">
        <f t="shared" si="150"/>
        <v>1147.2</v>
      </c>
      <c r="K1308" s="112">
        <f t="shared" si="151"/>
        <v>11227.2</v>
      </c>
    </row>
    <row r="1309" s="101" customFormat="1" ht="37.2" spans="1:11">
      <c r="A1309" s="108">
        <v>1306</v>
      </c>
      <c r="B1309" s="114" t="s">
        <v>3576</v>
      </c>
      <c r="C1309" s="110" t="s">
        <v>3577</v>
      </c>
      <c r="D1309" s="76" t="s">
        <v>15</v>
      </c>
      <c r="E1309" s="61">
        <v>0.01128</v>
      </c>
      <c r="F1309" s="61" t="s">
        <v>54</v>
      </c>
      <c r="G1309" s="112">
        <f t="shared" si="154"/>
        <v>11280</v>
      </c>
      <c r="H1309" s="61">
        <v>9298</v>
      </c>
      <c r="I1309" s="61" t="s">
        <v>1143</v>
      </c>
      <c r="J1309" s="112">
        <f t="shared" si="150"/>
        <v>1394.7</v>
      </c>
      <c r="K1309" s="112">
        <f t="shared" si="151"/>
        <v>12674.7</v>
      </c>
    </row>
    <row r="1310" s="101" customFormat="1" ht="37.2" spans="1:11">
      <c r="A1310" s="108">
        <v>1307</v>
      </c>
      <c r="B1310" s="76" t="s">
        <v>3578</v>
      </c>
      <c r="C1310" s="118" t="s">
        <v>3579</v>
      </c>
      <c r="D1310" s="76" t="s">
        <v>15</v>
      </c>
      <c r="E1310" s="61">
        <v>0.0168</v>
      </c>
      <c r="F1310" s="61" t="s">
        <v>54</v>
      </c>
      <c r="G1310" s="112">
        <f t="shared" si="154"/>
        <v>16800</v>
      </c>
      <c r="H1310" s="61">
        <v>7822</v>
      </c>
      <c r="I1310" s="61" t="s">
        <v>1143</v>
      </c>
      <c r="J1310" s="112">
        <f t="shared" si="150"/>
        <v>1173.3</v>
      </c>
      <c r="K1310" s="112">
        <f t="shared" si="151"/>
        <v>17973.3</v>
      </c>
    </row>
    <row r="1311" s="101" customFormat="1" ht="37.2" spans="1:11">
      <c r="A1311" s="108">
        <v>1308</v>
      </c>
      <c r="B1311" s="76" t="s">
        <v>3580</v>
      </c>
      <c r="C1311" s="119" t="s">
        <v>3581</v>
      </c>
      <c r="D1311" s="76" t="s">
        <v>15</v>
      </c>
      <c r="E1311" s="61">
        <v>0.012255</v>
      </c>
      <c r="F1311" s="61" t="s">
        <v>54</v>
      </c>
      <c r="G1311" s="112">
        <f t="shared" si="154"/>
        <v>12255</v>
      </c>
      <c r="H1311" s="61">
        <v>0</v>
      </c>
      <c r="I1311" s="61" t="s">
        <v>1143</v>
      </c>
      <c r="J1311" s="113">
        <f t="shared" si="150"/>
        <v>0</v>
      </c>
      <c r="K1311" s="112">
        <f t="shared" si="151"/>
        <v>12255</v>
      </c>
    </row>
    <row r="1312" s="101" customFormat="1" ht="37.2" spans="1:11">
      <c r="A1312" s="108">
        <v>1309</v>
      </c>
      <c r="B1312" s="76" t="s">
        <v>3582</v>
      </c>
      <c r="C1312" s="119" t="s">
        <v>3583</v>
      </c>
      <c r="D1312" s="76" t="s">
        <v>15</v>
      </c>
      <c r="E1312" s="61">
        <v>0.00684</v>
      </c>
      <c r="F1312" s="61" t="s">
        <v>54</v>
      </c>
      <c r="G1312" s="112">
        <f t="shared" si="154"/>
        <v>6840</v>
      </c>
      <c r="H1312" s="61">
        <v>0</v>
      </c>
      <c r="I1312" s="61" t="s">
        <v>1143</v>
      </c>
      <c r="J1312" s="113">
        <f t="shared" si="150"/>
        <v>0</v>
      </c>
      <c r="K1312" s="112">
        <f t="shared" si="151"/>
        <v>6840</v>
      </c>
    </row>
    <row r="1313" s="101" customFormat="1" ht="37.2" spans="1:11">
      <c r="A1313" s="108">
        <v>1310</v>
      </c>
      <c r="B1313" s="76" t="s">
        <v>3584</v>
      </c>
      <c r="C1313" s="118" t="s">
        <v>3585</v>
      </c>
      <c r="D1313" s="76" t="s">
        <v>15</v>
      </c>
      <c r="E1313" s="61">
        <v>0</v>
      </c>
      <c r="F1313" s="61" t="s">
        <v>54</v>
      </c>
      <c r="G1313" s="113">
        <f t="shared" si="154"/>
        <v>0</v>
      </c>
      <c r="H1313" s="61">
        <v>2715</v>
      </c>
      <c r="I1313" s="61" t="s">
        <v>1143</v>
      </c>
      <c r="J1313" s="112">
        <f t="shared" si="150"/>
        <v>407.25</v>
      </c>
      <c r="K1313" s="112">
        <f t="shared" si="151"/>
        <v>407.25</v>
      </c>
    </row>
    <row r="1314" s="101" customFormat="1" ht="37.2" spans="1:11">
      <c r="A1314" s="108">
        <v>1311</v>
      </c>
      <c r="B1314" s="76" t="s">
        <v>3586</v>
      </c>
      <c r="C1314" s="118" t="s">
        <v>3585</v>
      </c>
      <c r="D1314" s="76" t="s">
        <v>15</v>
      </c>
      <c r="E1314" s="61">
        <v>0.01392</v>
      </c>
      <c r="F1314" s="61" t="s">
        <v>54</v>
      </c>
      <c r="G1314" s="112">
        <f t="shared" si="154"/>
        <v>13920</v>
      </c>
      <c r="H1314" s="61">
        <v>0</v>
      </c>
      <c r="I1314" s="61" t="s">
        <v>1143</v>
      </c>
      <c r="J1314" s="113">
        <f t="shared" si="150"/>
        <v>0</v>
      </c>
      <c r="K1314" s="112">
        <f t="shared" si="151"/>
        <v>13920</v>
      </c>
    </row>
    <row r="1315" s="101" customFormat="1" ht="37.2" spans="1:11">
      <c r="A1315" s="108">
        <v>1312</v>
      </c>
      <c r="B1315" s="114" t="s">
        <v>3587</v>
      </c>
      <c r="C1315" s="110" t="s">
        <v>3588</v>
      </c>
      <c r="D1315" s="76" t="s">
        <v>15</v>
      </c>
      <c r="E1315" s="61">
        <v>0.0114</v>
      </c>
      <c r="F1315" s="61" t="s">
        <v>54</v>
      </c>
      <c r="G1315" s="112">
        <f t="shared" si="154"/>
        <v>11400</v>
      </c>
      <c r="H1315" s="61">
        <v>859</v>
      </c>
      <c r="I1315" s="61" t="s">
        <v>1143</v>
      </c>
      <c r="J1315" s="112">
        <f t="shared" si="150"/>
        <v>128.85</v>
      </c>
      <c r="K1315" s="112">
        <f t="shared" si="151"/>
        <v>11528.85</v>
      </c>
    </row>
    <row r="1316" s="101" customFormat="1" ht="37.2" spans="1:11">
      <c r="A1316" s="108">
        <v>1313</v>
      </c>
      <c r="B1316" s="115" t="s">
        <v>3589</v>
      </c>
      <c r="C1316" s="110" t="s">
        <v>3590</v>
      </c>
      <c r="D1316" s="76" t="s">
        <v>15</v>
      </c>
      <c r="E1316" s="61">
        <v>0.01254</v>
      </c>
      <c r="F1316" s="61" t="s">
        <v>54</v>
      </c>
      <c r="G1316" s="112">
        <f t="shared" si="154"/>
        <v>12540</v>
      </c>
      <c r="H1316" s="61">
        <v>2416</v>
      </c>
      <c r="I1316" s="61" t="s">
        <v>1143</v>
      </c>
      <c r="J1316" s="112">
        <f t="shared" si="150"/>
        <v>362.4</v>
      </c>
      <c r="K1316" s="112">
        <f t="shared" si="151"/>
        <v>12902.4</v>
      </c>
    </row>
    <row r="1317" s="101" customFormat="1" ht="25.2" spans="1:11">
      <c r="A1317" s="108">
        <v>1314</v>
      </c>
      <c r="B1317" s="76" t="s">
        <v>3591</v>
      </c>
      <c r="C1317" s="119" t="s">
        <v>3592</v>
      </c>
      <c r="D1317" s="76" t="s">
        <v>15</v>
      </c>
      <c r="E1317" s="61">
        <v>0.0066</v>
      </c>
      <c r="F1317" s="61" t="s">
        <v>54</v>
      </c>
      <c r="G1317" s="112">
        <f t="shared" si="154"/>
        <v>6600</v>
      </c>
      <c r="H1317" s="61">
        <v>6454</v>
      </c>
      <c r="I1317" s="61" t="s">
        <v>1143</v>
      </c>
      <c r="J1317" s="112">
        <f t="shared" si="150"/>
        <v>968.1</v>
      </c>
      <c r="K1317" s="112">
        <f t="shared" si="151"/>
        <v>7568.1</v>
      </c>
    </row>
    <row r="1318" s="101" customFormat="1" ht="37.2" spans="1:11">
      <c r="A1318" s="108">
        <v>1315</v>
      </c>
      <c r="B1318" s="76" t="s">
        <v>3593</v>
      </c>
      <c r="C1318" s="119" t="s">
        <v>3594</v>
      </c>
      <c r="D1318" s="76" t="s">
        <v>15</v>
      </c>
      <c r="E1318" s="61">
        <v>0.004125</v>
      </c>
      <c r="F1318" s="61" t="s">
        <v>54</v>
      </c>
      <c r="G1318" s="112">
        <f t="shared" si="154"/>
        <v>4125</v>
      </c>
      <c r="H1318" s="61">
        <v>3257</v>
      </c>
      <c r="I1318" s="61" t="s">
        <v>1143</v>
      </c>
      <c r="J1318" s="112">
        <f t="shared" si="150"/>
        <v>488.55</v>
      </c>
      <c r="K1318" s="112">
        <f t="shared" si="151"/>
        <v>4613.55</v>
      </c>
    </row>
    <row r="1319" s="101" customFormat="1" ht="37.2" spans="1:11">
      <c r="A1319" s="108">
        <v>1316</v>
      </c>
      <c r="B1319" s="76" t="s">
        <v>3595</v>
      </c>
      <c r="C1319" s="119" t="s">
        <v>3596</v>
      </c>
      <c r="D1319" s="76" t="s">
        <v>15</v>
      </c>
      <c r="E1319" s="61">
        <v>0.01155</v>
      </c>
      <c r="F1319" s="61" t="s">
        <v>54</v>
      </c>
      <c r="G1319" s="112">
        <f t="shared" si="154"/>
        <v>11550</v>
      </c>
      <c r="H1319" s="61">
        <v>0</v>
      </c>
      <c r="I1319" s="61" t="s">
        <v>1143</v>
      </c>
      <c r="J1319" s="113">
        <f t="shared" si="150"/>
        <v>0</v>
      </c>
      <c r="K1319" s="112">
        <f t="shared" si="151"/>
        <v>11550</v>
      </c>
    </row>
    <row r="1320" s="101" customFormat="1" ht="37.2" spans="1:11">
      <c r="A1320" s="108">
        <v>1317</v>
      </c>
      <c r="B1320" s="76" t="s">
        <v>3597</v>
      </c>
      <c r="C1320" s="118" t="s">
        <v>3598</v>
      </c>
      <c r="D1320" s="76" t="s">
        <v>15</v>
      </c>
      <c r="E1320" s="61">
        <v>0.00935</v>
      </c>
      <c r="F1320" s="61" t="s">
        <v>54</v>
      </c>
      <c r="G1320" s="112">
        <f t="shared" si="154"/>
        <v>9350</v>
      </c>
      <c r="H1320" s="61">
        <v>2612</v>
      </c>
      <c r="I1320" s="61" t="s">
        <v>1143</v>
      </c>
      <c r="J1320" s="112">
        <f t="shared" si="150"/>
        <v>391.8</v>
      </c>
      <c r="K1320" s="112">
        <f t="shared" si="151"/>
        <v>9741.8</v>
      </c>
    </row>
    <row r="1321" s="101" customFormat="1" ht="37.2" spans="1:11">
      <c r="A1321" s="108">
        <v>1318</v>
      </c>
      <c r="B1321" s="76" t="s">
        <v>3599</v>
      </c>
      <c r="C1321" s="119" t="s">
        <v>3600</v>
      </c>
      <c r="D1321" s="76" t="s">
        <v>15</v>
      </c>
      <c r="E1321" s="61">
        <v>0.01197</v>
      </c>
      <c r="F1321" s="61" t="s">
        <v>54</v>
      </c>
      <c r="G1321" s="112">
        <f t="shared" si="154"/>
        <v>11970</v>
      </c>
      <c r="H1321" s="61">
        <v>768</v>
      </c>
      <c r="I1321" s="61" t="s">
        <v>1143</v>
      </c>
      <c r="J1321" s="112">
        <f t="shared" si="150"/>
        <v>115.2</v>
      </c>
      <c r="K1321" s="112">
        <f t="shared" si="151"/>
        <v>12085.2</v>
      </c>
    </row>
    <row r="1322" s="102" customFormat="1" ht="48" spans="1:11">
      <c r="A1322" s="108">
        <v>1319</v>
      </c>
      <c r="B1322" s="76" t="s">
        <v>3601</v>
      </c>
      <c r="C1322" s="119" t="s">
        <v>3602</v>
      </c>
      <c r="D1322" s="76" t="s">
        <v>783</v>
      </c>
      <c r="E1322" s="61">
        <v>0.06384</v>
      </c>
      <c r="F1322" s="61" t="s">
        <v>784</v>
      </c>
      <c r="G1322" s="112">
        <f>IF(E1322*20000&gt;400000,400000,E1322*20000)</f>
        <v>1276.8</v>
      </c>
      <c r="H1322" s="61">
        <v>0</v>
      </c>
      <c r="I1322" s="61" t="s">
        <v>1143</v>
      </c>
      <c r="J1322" s="113">
        <f t="shared" si="150"/>
        <v>0</v>
      </c>
      <c r="K1322" s="112">
        <f t="shared" si="151"/>
        <v>1276.8</v>
      </c>
    </row>
    <row r="1323" s="101" customFormat="1" ht="37.2" spans="1:11">
      <c r="A1323" s="108">
        <v>1320</v>
      </c>
      <c r="B1323" s="76" t="s">
        <v>3603</v>
      </c>
      <c r="C1323" s="119" t="s">
        <v>3604</v>
      </c>
      <c r="D1323" s="76" t="s">
        <v>15</v>
      </c>
      <c r="E1323" s="61">
        <v>0.002475</v>
      </c>
      <c r="F1323" s="61" t="s">
        <v>54</v>
      </c>
      <c r="G1323" s="112">
        <f t="shared" ref="G1323:G1346" si="155">E1323*1000000</f>
        <v>2475</v>
      </c>
      <c r="H1323" s="61">
        <v>0</v>
      </c>
      <c r="I1323" s="61" t="s">
        <v>1143</v>
      </c>
      <c r="J1323" s="113">
        <f t="shared" si="150"/>
        <v>0</v>
      </c>
      <c r="K1323" s="112">
        <f t="shared" si="151"/>
        <v>2475</v>
      </c>
    </row>
    <row r="1324" s="101" customFormat="1" ht="37.2" spans="1:11">
      <c r="A1324" s="108">
        <v>1321</v>
      </c>
      <c r="B1324" s="76" t="s">
        <v>3605</v>
      </c>
      <c r="C1324" s="119" t="s">
        <v>3606</v>
      </c>
      <c r="D1324" s="76" t="s">
        <v>15</v>
      </c>
      <c r="E1324" s="61">
        <v>0.005225</v>
      </c>
      <c r="F1324" s="61" t="s">
        <v>54</v>
      </c>
      <c r="G1324" s="112">
        <f t="shared" si="155"/>
        <v>5225</v>
      </c>
      <c r="H1324" s="61">
        <v>0</v>
      </c>
      <c r="I1324" s="61" t="s">
        <v>1143</v>
      </c>
      <c r="J1324" s="113">
        <f t="shared" si="150"/>
        <v>0</v>
      </c>
      <c r="K1324" s="112">
        <f t="shared" si="151"/>
        <v>5225</v>
      </c>
    </row>
    <row r="1325" s="101" customFormat="1" ht="37.2" spans="1:11">
      <c r="A1325" s="108">
        <v>1322</v>
      </c>
      <c r="B1325" s="76" t="s">
        <v>3607</v>
      </c>
      <c r="C1325" s="119" t="s">
        <v>3608</v>
      </c>
      <c r="D1325" s="76" t="s">
        <v>15</v>
      </c>
      <c r="E1325" s="61">
        <v>0.0171</v>
      </c>
      <c r="F1325" s="61" t="s">
        <v>54</v>
      </c>
      <c r="G1325" s="112">
        <f t="shared" si="155"/>
        <v>17100</v>
      </c>
      <c r="H1325" s="61">
        <v>1406</v>
      </c>
      <c r="I1325" s="61" t="s">
        <v>1143</v>
      </c>
      <c r="J1325" s="112">
        <f t="shared" si="150"/>
        <v>210.9</v>
      </c>
      <c r="K1325" s="112">
        <f t="shared" si="151"/>
        <v>17310.9</v>
      </c>
    </row>
    <row r="1326" s="101" customFormat="1" ht="37.2" spans="1:11">
      <c r="A1326" s="108">
        <v>1323</v>
      </c>
      <c r="B1326" s="76" t="s">
        <v>3609</v>
      </c>
      <c r="C1326" s="119" t="s">
        <v>3610</v>
      </c>
      <c r="D1326" s="76" t="s">
        <v>15</v>
      </c>
      <c r="E1326" s="61">
        <v>0.0121</v>
      </c>
      <c r="F1326" s="61" t="s">
        <v>54</v>
      </c>
      <c r="G1326" s="112">
        <f t="shared" si="155"/>
        <v>12100</v>
      </c>
      <c r="H1326" s="61">
        <v>0</v>
      </c>
      <c r="I1326" s="61" t="s">
        <v>1143</v>
      </c>
      <c r="J1326" s="113">
        <f t="shared" si="150"/>
        <v>0</v>
      </c>
      <c r="K1326" s="112">
        <f t="shared" si="151"/>
        <v>12100</v>
      </c>
    </row>
    <row r="1327" s="101" customFormat="1" ht="37.2" spans="1:11">
      <c r="A1327" s="108">
        <v>1324</v>
      </c>
      <c r="B1327" s="130" t="s">
        <v>3611</v>
      </c>
      <c r="C1327" s="119" t="s">
        <v>3612</v>
      </c>
      <c r="D1327" s="76" t="s">
        <v>15</v>
      </c>
      <c r="E1327" s="61">
        <v>0.01534</v>
      </c>
      <c r="F1327" s="61" t="s">
        <v>54</v>
      </c>
      <c r="G1327" s="112">
        <f t="shared" si="155"/>
        <v>15340</v>
      </c>
      <c r="H1327" s="61">
        <v>0</v>
      </c>
      <c r="I1327" s="61" t="s">
        <v>1143</v>
      </c>
      <c r="J1327" s="113">
        <f t="shared" si="150"/>
        <v>0</v>
      </c>
      <c r="K1327" s="112">
        <f t="shared" si="151"/>
        <v>15340</v>
      </c>
    </row>
    <row r="1328" s="101" customFormat="1" ht="37.2" spans="1:11">
      <c r="A1328" s="108">
        <v>1325</v>
      </c>
      <c r="B1328" s="76" t="s">
        <v>3613</v>
      </c>
      <c r="C1328" s="119" t="s">
        <v>3612</v>
      </c>
      <c r="D1328" s="76" t="s">
        <v>15</v>
      </c>
      <c r="E1328" s="61">
        <v>0</v>
      </c>
      <c r="F1328" s="61" t="s">
        <v>54</v>
      </c>
      <c r="G1328" s="113">
        <f t="shared" si="155"/>
        <v>0</v>
      </c>
      <c r="H1328" s="61">
        <v>3804</v>
      </c>
      <c r="I1328" s="61" t="s">
        <v>1143</v>
      </c>
      <c r="J1328" s="112">
        <f t="shared" si="150"/>
        <v>570.6</v>
      </c>
      <c r="K1328" s="112">
        <f t="shared" si="151"/>
        <v>570.6</v>
      </c>
    </row>
    <row r="1329" s="101" customFormat="1" ht="37.2" spans="1:11">
      <c r="A1329" s="108">
        <v>1326</v>
      </c>
      <c r="B1329" s="76" t="s">
        <v>3614</v>
      </c>
      <c r="C1329" s="119" t="s">
        <v>3615</v>
      </c>
      <c r="D1329" s="76" t="s">
        <v>15</v>
      </c>
      <c r="E1329" s="61">
        <v>0.00531</v>
      </c>
      <c r="F1329" s="61" t="s">
        <v>54</v>
      </c>
      <c r="G1329" s="112">
        <f t="shared" si="155"/>
        <v>5310</v>
      </c>
      <c r="H1329" s="61">
        <v>0</v>
      </c>
      <c r="I1329" s="61" t="s">
        <v>1143</v>
      </c>
      <c r="J1329" s="113">
        <f t="shared" si="150"/>
        <v>0</v>
      </c>
      <c r="K1329" s="112">
        <f t="shared" si="151"/>
        <v>5310</v>
      </c>
    </row>
    <row r="1330" s="101" customFormat="1" ht="37.2" spans="1:11">
      <c r="A1330" s="108">
        <v>1327</v>
      </c>
      <c r="B1330" s="76" t="s">
        <v>3616</v>
      </c>
      <c r="C1330" s="119" t="s">
        <v>3617</v>
      </c>
      <c r="D1330" s="76" t="s">
        <v>15</v>
      </c>
      <c r="E1330" s="61">
        <v>0.011</v>
      </c>
      <c r="F1330" s="61" t="s">
        <v>54</v>
      </c>
      <c r="G1330" s="112">
        <f t="shared" si="155"/>
        <v>11000</v>
      </c>
      <c r="H1330" s="61">
        <v>0</v>
      </c>
      <c r="I1330" s="61" t="s">
        <v>1143</v>
      </c>
      <c r="J1330" s="113">
        <f t="shared" si="150"/>
        <v>0</v>
      </c>
      <c r="K1330" s="112">
        <f t="shared" si="151"/>
        <v>11000</v>
      </c>
    </row>
    <row r="1331" s="101" customFormat="1" ht="37.2" spans="1:11">
      <c r="A1331" s="108">
        <v>1328</v>
      </c>
      <c r="B1331" s="116" t="s">
        <v>3618</v>
      </c>
      <c r="C1331" s="110" t="s">
        <v>3619</v>
      </c>
      <c r="D1331" s="76" t="s">
        <v>15</v>
      </c>
      <c r="E1331" s="61">
        <v>0.01652</v>
      </c>
      <c r="F1331" s="61" t="s">
        <v>54</v>
      </c>
      <c r="G1331" s="112">
        <f t="shared" si="155"/>
        <v>16520</v>
      </c>
      <c r="H1331" s="61">
        <v>0</v>
      </c>
      <c r="I1331" s="61" t="s">
        <v>1143</v>
      </c>
      <c r="J1331" s="113">
        <f t="shared" si="150"/>
        <v>0</v>
      </c>
      <c r="K1331" s="112">
        <f t="shared" si="151"/>
        <v>16520</v>
      </c>
    </row>
    <row r="1332" s="101" customFormat="1" ht="37.2" spans="1:11">
      <c r="A1332" s="108">
        <v>1329</v>
      </c>
      <c r="B1332" s="115" t="s">
        <v>3620</v>
      </c>
      <c r="C1332" s="110" t="s">
        <v>3619</v>
      </c>
      <c r="D1332" s="76" t="s">
        <v>15</v>
      </c>
      <c r="E1332" s="61">
        <v>0</v>
      </c>
      <c r="F1332" s="61" t="s">
        <v>54</v>
      </c>
      <c r="G1332" s="113">
        <f t="shared" si="155"/>
        <v>0</v>
      </c>
      <c r="H1332" s="61">
        <v>8133</v>
      </c>
      <c r="I1332" s="61" t="s">
        <v>1143</v>
      </c>
      <c r="J1332" s="112">
        <f t="shared" si="150"/>
        <v>1219.95</v>
      </c>
      <c r="K1332" s="112">
        <f t="shared" si="151"/>
        <v>1219.95</v>
      </c>
    </row>
    <row r="1333" s="101" customFormat="1" ht="25.2" spans="1:11">
      <c r="A1333" s="108">
        <v>1330</v>
      </c>
      <c r="B1333" s="116" t="s">
        <v>3621</v>
      </c>
      <c r="C1333" s="117" t="s">
        <v>3622</v>
      </c>
      <c r="D1333" s="76" t="s">
        <v>15</v>
      </c>
      <c r="E1333" s="61">
        <v>0.006</v>
      </c>
      <c r="F1333" s="61" t="s">
        <v>54</v>
      </c>
      <c r="G1333" s="112">
        <f t="shared" si="155"/>
        <v>6000</v>
      </c>
      <c r="H1333" s="61">
        <v>0</v>
      </c>
      <c r="I1333" s="61" t="s">
        <v>1143</v>
      </c>
      <c r="J1333" s="113">
        <f t="shared" si="150"/>
        <v>0</v>
      </c>
      <c r="K1333" s="112">
        <f t="shared" si="151"/>
        <v>6000</v>
      </c>
    </row>
    <row r="1334" s="101" customFormat="1" ht="25.2" spans="1:11">
      <c r="A1334" s="108">
        <v>1331</v>
      </c>
      <c r="B1334" s="115" t="s">
        <v>3623</v>
      </c>
      <c r="C1334" s="117" t="s">
        <v>3622</v>
      </c>
      <c r="D1334" s="76" t="s">
        <v>15</v>
      </c>
      <c r="E1334" s="61">
        <v>0</v>
      </c>
      <c r="F1334" s="61" t="s">
        <v>54</v>
      </c>
      <c r="G1334" s="113">
        <f t="shared" si="155"/>
        <v>0</v>
      </c>
      <c r="H1334" s="61">
        <v>2067</v>
      </c>
      <c r="I1334" s="61" t="s">
        <v>1143</v>
      </c>
      <c r="J1334" s="112">
        <f t="shared" si="150"/>
        <v>310.05</v>
      </c>
      <c r="K1334" s="112">
        <f t="shared" si="151"/>
        <v>310.05</v>
      </c>
    </row>
    <row r="1335" s="101" customFormat="1" ht="25.2" spans="1:11">
      <c r="A1335" s="108">
        <v>1332</v>
      </c>
      <c r="B1335" s="115" t="s">
        <v>3624</v>
      </c>
      <c r="C1335" s="110" t="s">
        <v>3625</v>
      </c>
      <c r="D1335" s="76" t="s">
        <v>15</v>
      </c>
      <c r="E1335" s="61">
        <v>0</v>
      </c>
      <c r="F1335" s="61" t="s">
        <v>54</v>
      </c>
      <c r="G1335" s="113">
        <f t="shared" si="155"/>
        <v>0</v>
      </c>
      <c r="H1335" s="61">
        <v>7568</v>
      </c>
      <c r="I1335" s="61" t="s">
        <v>1143</v>
      </c>
      <c r="J1335" s="112">
        <f t="shared" si="150"/>
        <v>1135.2</v>
      </c>
      <c r="K1335" s="112">
        <f t="shared" si="151"/>
        <v>1135.2</v>
      </c>
    </row>
    <row r="1336" s="101" customFormat="1" ht="25.2" spans="1:11">
      <c r="A1336" s="108">
        <v>1333</v>
      </c>
      <c r="B1336" s="116" t="s">
        <v>3626</v>
      </c>
      <c r="C1336" s="110" t="s">
        <v>3625</v>
      </c>
      <c r="D1336" s="76" t="s">
        <v>15</v>
      </c>
      <c r="E1336" s="61">
        <v>0.014045</v>
      </c>
      <c r="F1336" s="61" t="s">
        <v>54</v>
      </c>
      <c r="G1336" s="112">
        <f t="shared" si="155"/>
        <v>14045</v>
      </c>
      <c r="H1336" s="61">
        <v>0</v>
      </c>
      <c r="I1336" s="61" t="s">
        <v>1143</v>
      </c>
      <c r="J1336" s="113">
        <f t="shared" si="150"/>
        <v>0</v>
      </c>
      <c r="K1336" s="112">
        <f t="shared" si="151"/>
        <v>14045</v>
      </c>
    </row>
    <row r="1337" s="101" customFormat="1" ht="25.2" spans="1:11">
      <c r="A1337" s="108">
        <v>1334</v>
      </c>
      <c r="B1337" s="127" t="s">
        <v>3627</v>
      </c>
      <c r="C1337" s="121" t="s">
        <v>3628</v>
      </c>
      <c r="D1337" s="76" t="s">
        <v>15</v>
      </c>
      <c r="E1337" s="61">
        <v>0.0053</v>
      </c>
      <c r="F1337" s="61" t="s">
        <v>54</v>
      </c>
      <c r="G1337" s="112">
        <f t="shared" si="155"/>
        <v>5300</v>
      </c>
      <c r="H1337" s="61">
        <v>2807</v>
      </c>
      <c r="I1337" s="61" t="s">
        <v>1143</v>
      </c>
      <c r="J1337" s="112">
        <f t="shared" si="150"/>
        <v>421.05</v>
      </c>
      <c r="K1337" s="112">
        <f t="shared" si="151"/>
        <v>5721.05</v>
      </c>
    </row>
    <row r="1338" s="101" customFormat="1" ht="37.2" spans="1:11">
      <c r="A1338" s="108">
        <v>1335</v>
      </c>
      <c r="B1338" s="115" t="s">
        <v>3629</v>
      </c>
      <c r="C1338" s="117" t="s">
        <v>3630</v>
      </c>
      <c r="D1338" s="76" t="s">
        <v>15</v>
      </c>
      <c r="E1338" s="61">
        <v>0.014045</v>
      </c>
      <c r="F1338" s="61" t="s">
        <v>54</v>
      </c>
      <c r="G1338" s="112">
        <f t="shared" si="155"/>
        <v>14045</v>
      </c>
      <c r="H1338" s="61">
        <v>9755</v>
      </c>
      <c r="I1338" s="61" t="s">
        <v>1143</v>
      </c>
      <c r="J1338" s="112">
        <f t="shared" si="150"/>
        <v>1463.25</v>
      </c>
      <c r="K1338" s="112">
        <f t="shared" si="151"/>
        <v>15508.25</v>
      </c>
    </row>
    <row r="1339" s="101" customFormat="1" ht="37.2" spans="1:11">
      <c r="A1339" s="108">
        <v>1336</v>
      </c>
      <c r="B1339" s="115" t="s">
        <v>3631</v>
      </c>
      <c r="C1339" s="117" t="s">
        <v>3632</v>
      </c>
      <c r="D1339" s="76" t="s">
        <v>15</v>
      </c>
      <c r="E1339" s="61">
        <v>0.01643</v>
      </c>
      <c r="F1339" s="61" t="s">
        <v>54</v>
      </c>
      <c r="G1339" s="112">
        <f t="shared" si="155"/>
        <v>16430</v>
      </c>
      <c r="H1339" s="61">
        <v>9161</v>
      </c>
      <c r="I1339" s="61" t="s">
        <v>1143</v>
      </c>
      <c r="J1339" s="112">
        <f t="shared" si="150"/>
        <v>1374.15</v>
      </c>
      <c r="K1339" s="112">
        <f t="shared" si="151"/>
        <v>17804.15</v>
      </c>
    </row>
    <row r="1340" s="101" customFormat="1" ht="37.2" spans="1:11">
      <c r="A1340" s="108">
        <v>1337</v>
      </c>
      <c r="B1340" s="115" t="s">
        <v>3633</v>
      </c>
      <c r="C1340" s="110" t="s">
        <v>3634</v>
      </c>
      <c r="D1340" s="76" t="s">
        <v>15</v>
      </c>
      <c r="E1340" s="61">
        <v>0.01696</v>
      </c>
      <c r="F1340" s="61" t="s">
        <v>54</v>
      </c>
      <c r="G1340" s="112">
        <f t="shared" si="155"/>
        <v>16960</v>
      </c>
      <c r="H1340" s="61">
        <v>12909</v>
      </c>
      <c r="I1340" s="61" t="s">
        <v>1143</v>
      </c>
      <c r="J1340" s="112">
        <f t="shared" si="150"/>
        <v>1936.35</v>
      </c>
      <c r="K1340" s="112">
        <f t="shared" si="151"/>
        <v>18896.35</v>
      </c>
    </row>
    <row r="1341" s="101" customFormat="1" ht="37.2" spans="1:11">
      <c r="A1341" s="108">
        <v>1338</v>
      </c>
      <c r="B1341" s="114" t="s">
        <v>3635</v>
      </c>
      <c r="C1341" s="110" t="s">
        <v>3636</v>
      </c>
      <c r="D1341" s="76" t="s">
        <v>15</v>
      </c>
      <c r="E1341" s="61">
        <v>0.0106</v>
      </c>
      <c r="F1341" s="61" t="s">
        <v>54</v>
      </c>
      <c r="G1341" s="112">
        <f t="shared" si="155"/>
        <v>10600</v>
      </c>
      <c r="H1341" s="61">
        <v>9945</v>
      </c>
      <c r="I1341" s="61" t="s">
        <v>1143</v>
      </c>
      <c r="J1341" s="112">
        <f t="shared" si="150"/>
        <v>1491.75</v>
      </c>
      <c r="K1341" s="112">
        <f t="shared" si="151"/>
        <v>12091.75</v>
      </c>
    </row>
    <row r="1342" s="101" customFormat="1" ht="25.2" spans="1:11">
      <c r="A1342" s="108">
        <v>1339</v>
      </c>
      <c r="B1342" s="115" t="s">
        <v>3637</v>
      </c>
      <c r="C1342" s="117" t="s">
        <v>3638</v>
      </c>
      <c r="D1342" s="76" t="s">
        <v>15</v>
      </c>
      <c r="E1342" s="61">
        <v>0.0126</v>
      </c>
      <c r="F1342" s="61" t="s">
        <v>54</v>
      </c>
      <c r="G1342" s="112">
        <f t="shared" si="155"/>
        <v>12600</v>
      </c>
      <c r="H1342" s="61">
        <v>6066</v>
      </c>
      <c r="I1342" s="61" t="s">
        <v>1143</v>
      </c>
      <c r="J1342" s="112">
        <f t="shared" si="150"/>
        <v>909.9</v>
      </c>
      <c r="K1342" s="112">
        <f t="shared" si="151"/>
        <v>13509.9</v>
      </c>
    </row>
    <row r="1343" s="101" customFormat="1" ht="37.2" spans="1:11">
      <c r="A1343" s="108">
        <v>1340</v>
      </c>
      <c r="B1343" s="115" t="s">
        <v>3639</v>
      </c>
      <c r="C1343" s="117" t="s">
        <v>3640</v>
      </c>
      <c r="D1343" s="76" t="s">
        <v>15</v>
      </c>
      <c r="E1343" s="61">
        <v>0.01696</v>
      </c>
      <c r="F1343" s="61" t="s">
        <v>54</v>
      </c>
      <c r="G1343" s="112">
        <f t="shared" si="155"/>
        <v>16960</v>
      </c>
      <c r="H1343" s="61">
        <v>11245</v>
      </c>
      <c r="I1343" s="61" t="s">
        <v>1143</v>
      </c>
      <c r="J1343" s="112">
        <f t="shared" si="150"/>
        <v>1686.75</v>
      </c>
      <c r="K1343" s="112">
        <f t="shared" si="151"/>
        <v>18646.75</v>
      </c>
    </row>
    <row r="1344" s="101" customFormat="1" ht="25.2" spans="1:11">
      <c r="A1344" s="108">
        <v>1341</v>
      </c>
      <c r="B1344" s="114" t="s">
        <v>3641</v>
      </c>
      <c r="C1344" s="110" t="s">
        <v>3642</v>
      </c>
      <c r="D1344" s="76" t="s">
        <v>15</v>
      </c>
      <c r="E1344" s="61">
        <v>0.0159</v>
      </c>
      <c r="F1344" s="61" t="s">
        <v>54</v>
      </c>
      <c r="G1344" s="112">
        <f t="shared" si="155"/>
        <v>15900</v>
      </c>
      <c r="H1344" s="61">
        <v>12218</v>
      </c>
      <c r="I1344" s="61" t="s">
        <v>1143</v>
      </c>
      <c r="J1344" s="112">
        <f t="shared" si="150"/>
        <v>1832.7</v>
      </c>
      <c r="K1344" s="112">
        <f t="shared" si="151"/>
        <v>17732.7</v>
      </c>
    </row>
    <row r="1345" s="101" customFormat="1" ht="37.2" spans="1:11">
      <c r="A1345" s="108">
        <v>1342</v>
      </c>
      <c r="B1345" s="115" t="s">
        <v>3643</v>
      </c>
      <c r="C1345" s="117" t="s">
        <v>3644</v>
      </c>
      <c r="D1345" s="76" t="s">
        <v>15</v>
      </c>
      <c r="E1345" s="61">
        <v>0.01512</v>
      </c>
      <c r="F1345" s="61" t="s">
        <v>54</v>
      </c>
      <c r="G1345" s="112">
        <f t="shared" si="155"/>
        <v>15120</v>
      </c>
      <c r="H1345" s="61">
        <v>7744</v>
      </c>
      <c r="I1345" s="61" t="s">
        <v>1143</v>
      </c>
      <c r="J1345" s="112">
        <f t="shared" si="150"/>
        <v>1161.6</v>
      </c>
      <c r="K1345" s="112">
        <f t="shared" si="151"/>
        <v>16281.6</v>
      </c>
    </row>
    <row r="1346" s="101" customFormat="1" ht="25.2" spans="1:11">
      <c r="A1346" s="108">
        <v>1343</v>
      </c>
      <c r="B1346" s="76" t="s">
        <v>3645</v>
      </c>
      <c r="C1346" s="119" t="s">
        <v>3646</v>
      </c>
      <c r="D1346" s="76" t="s">
        <v>15</v>
      </c>
      <c r="E1346" s="61">
        <v>0.01272</v>
      </c>
      <c r="F1346" s="61" t="s">
        <v>54</v>
      </c>
      <c r="G1346" s="112">
        <f t="shared" si="155"/>
        <v>12720</v>
      </c>
      <c r="H1346" s="61">
        <v>9928</v>
      </c>
      <c r="I1346" s="61" t="s">
        <v>1143</v>
      </c>
      <c r="J1346" s="112">
        <f t="shared" si="150"/>
        <v>1489.2</v>
      </c>
      <c r="K1346" s="112">
        <f t="shared" si="151"/>
        <v>14209.2</v>
      </c>
    </row>
    <row r="1347" s="55" customFormat="1" ht="37.2" spans="1:11">
      <c r="A1347" s="108">
        <v>1344</v>
      </c>
      <c r="B1347" s="76" t="s">
        <v>3647</v>
      </c>
      <c r="C1347" s="119" t="s">
        <v>3648</v>
      </c>
      <c r="D1347" s="76" t="s">
        <v>15</v>
      </c>
      <c r="E1347" s="61">
        <v>0.020235</v>
      </c>
      <c r="F1347" s="61" t="s">
        <v>54</v>
      </c>
      <c r="G1347" s="125">
        <v>20000</v>
      </c>
      <c r="H1347" s="61">
        <v>1940</v>
      </c>
      <c r="I1347" s="61" t="s">
        <v>1143</v>
      </c>
      <c r="J1347" s="125">
        <f t="shared" si="150"/>
        <v>291</v>
      </c>
      <c r="K1347" s="125">
        <f t="shared" si="151"/>
        <v>20291</v>
      </c>
    </row>
    <row r="1348" s="103" customFormat="1" ht="37.2" spans="1:11">
      <c r="A1348" s="108">
        <v>1345</v>
      </c>
      <c r="B1348" s="114" t="s">
        <v>3649</v>
      </c>
      <c r="C1348" s="110" t="s">
        <v>3650</v>
      </c>
      <c r="D1348" s="76" t="s">
        <v>15</v>
      </c>
      <c r="E1348" s="61">
        <v>0</v>
      </c>
      <c r="F1348" s="61" t="s">
        <v>54</v>
      </c>
      <c r="G1348" s="113">
        <f t="shared" ref="G1348:G1362" si="156">E1348*1000000</f>
        <v>0</v>
      </c>
      <c r="H1348" s="61">
        <v>16047</v>
      </c>
      <c r="I1348" s="61" t="s">
        <v>1143</v>
      </c>
      <c r="J1348" s="112">
        <f t="shared" ref="J1348:J1411" si="157">H1348*0.15</f>
        <v>2407.05</v>
      </c>
      <c r="K1348" s="112">
        <f t="shared" ref="K1348:K1411" si="158">G1348+J1348</f>
        <v>2407.05</v>
      </c>
    </row>
    <row r="1349" s="101" customFormat="1" ht="37.2" spans="1:11">
      <c r="A1349" s="108">
        <v>1346</v>
      </c>
      <c r="B1349" s="114" t="s">
        <v>3651</v>
      </c>
      <c r="C1349" s="110" t="s">
        <v>3652</v>
      </c>
      <c r="D1349" s="76" t="s">
        <v>15</v>
      </c>
      <c r="E1349" s="61">
        <v>0.01245</v>
      </c>
      <c r="F1349" s="61" t="s">
        <v>54</v>
      </c>
      <c r="G1349" s="112">
        <f t="shared" si="156"/>
        <v>12450</v>
      </c>
      <c r="H1349" s="61">
        <v>11373</v>
      </c>
      <c r="I1349" s="61" t="s">
        <v>1143</v>
      </c>
      <c r="J1349" s="112">
        <f t="shared" si="157"/>
        <v>1705.95</v>
      </c>
      <c r="K1349" s="112">
        <f t="shared" si="158"/>
        <v>14155.95</v>
      </c>
    </row>
    <row r="1350" s="101" customFormat="1" ht="37.2" spans="1:11">
      <c r="A1350" s="108">
        <v>1347</v>
      </c>
      <c r="B1350" s="115" t="s">
        <v>3653</v>
      </c>
      <c r="C1350" s="117" t="s">
        <v>3654</v>
      </c>
      <c r="D1350" s="76" t="s">
        <v>15</v>
      </c>
      <c r="E1350" s="61">
        <v>0.01908</v>
      </c>
      <c r="F1350" s="61" t="s">
        <v>54</v>
      </c>
      <c r="G1350" s="112">
        <f t="shared" si="156"/>
        <v>19080</v>
      </c>
      <c r="H1350" s="61">
        <v>14296</v>
      </c>
      <c r="I1350" s="61" t="s">
        <v>1143</v>
      </c>
      <c r="J1350" s="112">
        <f t="shared" si="157"/>
        <v>2144.4</v>
      </c>
      <c r="K1350" s="112">
        <f t="shared" si="158"/>
        <v>21224.4</v>
      </c>
    </row>
    <row r="1351" s="101" customFormat="1" ht="37.2" spans="1:11">
      <c r="A1351" s="108">
        <v>1348</v>
      </c>
      <c r="B1351" s="115" t="s">
        <v>3655</v>
      </c>
      <c r="C1351" s="117" t="s">
        <v>3656</v>
      </c>
      <c r="D1351" s="76" t="s">
        <v>15</v>
      </c>
      <c r="E1351" s="61">
        <v>0.01643</v>
      </c>
      <c r="F1351" s="61" t="s">
        <v>54</v>
      </c>
      <c r="G1351" s="112">
        <f t="shared" si="156"/>
        <v>16430</v>
      </c>
      <c r="H1351" s="61">
        <v>8990</v>
      </c>
      <c r="I1351" s="61" t="s">
        <v>1143</v>
      </c>
      <c r="J1351" s="112">
        <f t="shared" si="157"/>
        <v>1348.5</v>
      </c>
      <c r="K1351" s="112">
        <f t="shared" si="158"/>
        <v>17778.5</v>
      </c>
    </row>
    <row r="1352" s="101" customFormat="1" ht="25.2" spans="1:11">
      <c r="A1352" s="108">
        <v>1349</v>
      </c>
      <c r="B1352" s="127" t="s">
        <v>3657</v>
      </c>
      <c r="C1352" s="110" t="s">
        <v>3658</v>
      </c>
      <c r="D1352" s="76" t="s">
        <v>15</v>
      </c>
      <c r="E1352" s="61">
        <v>0.00336</v>
      </c>
      <c r="F1352" s="61" t="s">
        <v>54</v>
      </c>
      <c r="G1352" s="112">
        <f t="shared" si="156"/>
        <v>3360</v>
      </c>
      <c r="H1352" s="61">
        <v>3480</v>
      </c>
      <c r="I1352" s="61" t="s">
        <v>1143</v>
      </c>
      <c r="J1352" s="112">
        <f t="shared" si="157"/>
        <v>522</v>
      </c>
      <c r="K1352" s="112">
        <f t="shared" si="158"/>
        <v>3882</v>
      </c>
    </row>
    <row r="1353" s="101" customFormat="1" ht="37.2" spans="1:11">
      <c r="A1353" s="108">
        <v>1350</v>
      </c>
      <c r="B1353" s="76" t="s">
        <v>3659</v>
      </c>
      <c r="C1353" s="119" t="s">
        <v>3660</v>
      </c>
      <c r="D1353" s="76" t="s">
        <v>15</v>
      </c>
      <c r="E1353" s="61">
        <v>0.01392</v>
      </c>
      <c r="F1353" s="61" t="s">
        <v>54</v>
      </c>
      <c r="G1353" s="112">
        <f t="shared" si="156"/>
        <v>13920</v>
      </c>
      <c r="H1353" s="61">
        <v>0</v>
      </c>
      <c r="I1353" s="61" t="s">
        <v>1143</v>
      </c>
      <c r="J1353" s="113">
        <f t="shared" si="157"/>
        <v>0</v>
      </c>
      <c r="K1353" s="112">
        <f t="shared" si="158"/>
        <v>13920</v>
      </c>
    </row>
    <row r="1354" s="101" customFormat="1" ht="25.2" spans="1:11">
      <c r="A1354" s="108">
        <v>1351</v>
      </c>
      <c r="B1354" s="76" t="s">
        <v>3661</v>
      </c>
      <c r="C1354" s="119" t="s">
        <v>3662</v>
      </c>
      <c r="D1354" s="76" t="s">
        <v>15</v>
      </c>
      <c r="E1354" s="61">
        <v>0</v>
      </c>
      <c r="F1354" s="61" t="s">
        <v>54</v>
      </c>
      <c r="G1354" s="113">
        <f t="shared" si="156"/>
        <v>0</v>
      </c>
      <c r="H1354" s="61">
        <v>2159</v>
      </c>
      <c r="I1354" s="61" t="s">
        <v>1143</v>
      </c>
      <c r="J1354" s="112">
        <f t="shared" si="157"/>
        <v>323.85</v>
      </c>
      <c r="K1354" s="112">
        <f t="shared" si="158"/>
        <v>323.85</v>
      </c>
    </row>
    <row r="1355" s="101" customFormat="1" ht="25.2" spans="1:11">
      <c r="A1355" s="108">
        <v>1352</v>
      </c>
      <c r="B1355" s="76" t="s">
        <v>3663</v>
      </c>
      <c r="C1355" s="119" t="s">
        <v>3662</v>
      </c>
      <c r="D1355" s="76" t="s">
        <v>15</v>
      </c>
      <c r="E1355" s="61">
        <v>0.0092</v>
      </c>
      <c r="F1355" s="61" t="s">
        <v>54</v>
      </c>
      <c r="G1355" s="112">
        <f t="shared" si="156"/>
        <v>9200</v>
      </c>
      <c r="H1355" s="61">
        <v>0</v>
      </c>
      <c r="I1355" s="61" t="s">
        <v>1143</v>
      </c>
      <c r="J1355" s="113">
        <f t="shared" si="157"/>
        <v>0</v>
      </c>
      <c r="K1355" s="112">
        <f t="shared" si="158"/>
        <v>9200</v>
      </c>
    </row>
    <row r="1356" s="101" customFormat="1" ht="37.2" spans="1:11">
      <c r="A1356" s="108">
        <v>1353</v>
      </c>
      <c r="B1356" s="76" t="s">
        <v>3664</v>
      </c>
      <c r="C1356" s="119" t="s">
        <v>3665</v>
      </c>
      <c r="D1356" s="76" t="s">
        <v>15</v>
      </c>
      <c r="E1356" s="61">
        <v>0.00609</v>
      </c>
      <c r="F1356" s="61" t="s">
        <v>54</v>
      </c>
      <c r="G1356" s="112">
        <f t="shared" si="156"/>
        <v>6090</v>
      </c>
      <c r="H1356" s="61">
        <v>0</v>
      </c>
      <c r="I1356" s="61" t="s">
        <v>1143</v>
      </c>
      <c r="J1356" s="113">
        <f t="shared" si="157"/>
        <v>0</v>
      </c>
      <c r="K1356" s="112">
        <f t="shared" si="158"/>
        <v>6090</v>
      </c>
    </row>
    <row r="1357" s="101" customFormat="1" ht="25.2" spans="1:11">
      <c r="A1357" s="108">
        <v>1354</v>
      </c>
      <c r="B1357" s="76" t="s">
        <v>3666</v>
      </c>
      <c r="C1357" s="118" t="s">
        <v>3667</v>
      </c>
      <c r="D1357" s="76" t="s">
        <v>15</v>
      </c>
      <c r="E1357" s="61">
        <v>0.00928</v>
      </c>
      <c r="F1357" s="61" t="s">
        <v>54</v>
      </c>
      <c r="G1357" s="112">
        <f t="shared" si="156"/>
        <v>9280</v>
      </c>
      <c r="H1357" s="61">
        <v>0</v>
      </c>
      <c r="I1357" s="61" t="s">
        <v>1143</v>
      </c>
      <c r="J1357" s="113">
        <f t="shared" si="157"/>
        <v>0</v>
      </c>
      <c r="K1357" s="112">
        <f t="shared" si="158"/>
        <v>9280</v>
      </c>
    </row>
    <row r="1358" s="101" customFormat="1" ht="26.4" spans="1:11">
      <c r="A1358" s="108">
        <v>1355</v>
      </c>
      <c r="B1358" s="76" t="s">
        <v>3668</v>
      </c>
      <c r="C1358" s="119" t="s">
        <v>3669</v>
      </c>
      <c r="D1358" s="76" t="s">
        <v>15</v>
      </c>
      <c r="E1358" s="61">
        <v>0.0162</v>
      </c>
      <c r="F1358" s="61" t="s">
        <v>54</v>
      </c>
      <c r="G1358" s="112">
        <f t="shared" si="156"/>
        <v>16200</v>
      </c>
      <c r="H1358" s="61">
        <v>0</v>
      </c>
      <c r="I1358" s="61" t="s">
        <v>1143</v>
      </c>
      <c r="J1358" s="113">
        <f t="shared" si="157"/>
        <v>0</v>
      </c>
      <c r="K1358" s="112">
        <f t="shared" si="158"/>
        <v>16200</v>
      </c>
    </row>
    <row r="1359" s="101" customFormat="1" ht="25.2" spans="1:11">
      <c r="A1359" s="108">
        <v>1356</v>
      </c>
      <c r="B1359" s="115" t="s">
        <v>3670</v>
      </c>
      <c r="C1359" s="110" t="s">
        <v>3671</v>
      </c>
      <c r="D1359" s="76" t="s">
        <v>15</v>
      </c>
      <c r="E1359" s="61">
        <v>0.00891</v>
      </c>
      <c r="F1359" s="61" t="s">
        <v>54</v>
      </c>
      <c r="G1359" s="112">
        <f t="shared" si="156"/>
        <v>8910</v>
      </c>
      <c r="H1359" s="61">
        <v>8151</v>
      </c>
      <c r="I1359" s="61" t="s">
        <v>1143</v>
      </c>
      <c r="J1359" s="112">
        <f t="shared" si="157"/>
        <v>1222.65</v>
      </c>
      <c r="K1359" s="112">
        <f t="shared" si="158"/>
        <v>10132.65</v>
      </c>
    </row>
    <row r="1360" s="101" customFormat="1" ht="37.2" spans="1:11">
      <c r="A1360" s="108">
        <v>1357</v>
      </c>
      <c r="B1360" s="115" t="s">
        <v>3672</v>
      </c>
      <c r="C1360" s="117" t="s">
        <v>3673</v>
      </c>
      <c r="D1360" s="76" t="s">
        <v>15</v>
      </c>
      <c r="E1360" s="61">
        <v>0.00915</v>
      </c>
      <c r="F1360" s="61" t="s">
        <v>54</v>
      </c>
      <c r="G1360" s="112">
        <f t="shared" si="156"/>
        <v>9150</v>
      </c>
      <c r="H1360" s="61">
        <v>2749</v>
      </c>
      <c r="I1360" s="61" t="s">
        <v>1143</v>
      </c>
      <c r="J1360" s="112">
        <f t="shared" si="157"/>
        <v>412.35</v>
      </c>
      <c r="K1360" s="112">
        <f t="shared" si="158"/>
        <v>9562.35</v>
      </c>
    </row>
    <row r="1361" s="101" customFormat="1" ht="37.2" spans="1:11">
      <c r="A1361" s="108">
        <v>1358</v>
      </c>
      <c r="B1361" s="115" t="s">
        <v>3674</v>
      </c>
      <c r="C1361" s="110" t="s">
        <v>3675</v>
      </c>
      <c r="D1361" s="76" t="s">
        <v>15</v>
      </c>
      <c r="E1361" s="61">
        <v>0.008555</v>
      </c>
      <c r="F1361" s="61" t="s">
        <v>54</v>
      </c>
      <c r="G1361" s="112">
        <f t="shared" si="156"/>
        <v>8555</v>
      </c>
      <c r="H1361" s="61">
        <v>2796</v>
      </c>
      <c r="I1361" s="61" t="s">
        <v>1143</v>
      </c>
      <c r="J1361" s="112">
        <f t="shared" si="157"/>
        <v>419.4</v>
      </c>
      <c r="K1361" s="112">
        <f t="shared" si="158"/>
        <v>8974.4</v>
      </c>
    </row>
    <row r="1362" s="101" customFormat="1" ht="37.2" spans="1:11">
      <c r="A1362" s="108">
        <v>1359</v>
      </c>
      <c r="B1362" s="115" t="s">
        <v>3676</v>
      </c>
      <c r="C1362" s="117" t="s">
        <v>3677</v>
      </c>
      <c r="D1362" s="76" t="s">
        <v>15</v>
      </c>
      <c r="E1362" s="61">
        <v>0.0033</v>
      </c>
      <c r="F1362" s="61" t="s">
        <v>54</v>
      </c>
      <c r="G1362" s="112">
        <f t="shared" si="156"/>
        <v>3300</v>
      </c>
      <c r="H1362" s="61">
        <v>2318</v>
      </c>
      <c r="I1362" s="61" t="s">
        <v>1143</v>
      </c>
      <c r="J1362" s="112">
        <f t="shared" si="157"/>
        <v>347.7</v>
      </c>
      <c r="K1362" s="112">
        <f t="shared" si="158"/>
        <v>3647.7</v>
      </c>
    </row>
    <row r="1363" s="101" customFormat="1" ht="37.2" spans="1:11">
      <c r="A1363" s="108">
        <v>1360</v>
      </c>
      <c r="B1363" s="115" t="s">
        <v>3678</v>
      </c>
      <c r="C1363" s="117" t="s">
        <v>3679</v>
      </c>
      <c r="D1363" s="76" t="s">
        <v>15</v>
      </c>
      <c r="E1363" s="61">
        <v>0.02016</v>
      </c>
      <c r="F1363" s="61" t="s">
        <v>54</v>
      </c>
      <c r="G1363" s="112">
        <f>IF(E1363*1000000&gt;20000,20000,E1363*1000000)</f>
        <v>20000</v>
      </c>
      <c r="H1363" s="61">
        <v>7700</v>
      </c>
      <c r="I1363" s="61" t="s">
        <v>1143</v>
      </c>
      <c r="J1363" s="112">
        <f t="shared" si="157"/>
        <v>1155</v>
      </c>
      <c r="K1363" s="112">
        <f t="shared" si="158"/>
        <v>21155</v>
      </c>
    </row>
    <row r="1364" s="55" customFormat="1" ht="37.2" spans="1:11">
      <c r="A1364" s="108">
        <v>1361</v>
      </c>
      <c r="B1364" s="116" t="s">
        <v>3678</v>
      </c>
      <c r="C1364" s="117" t="s">
        <v>3680</v>
      </c>
      <c r="D1364" s="76" t="s">
        <v>15</v>
      </c>
      <c r="E1364" s="61">
        <v>0.009735</v>
      </c>
      <c r="F1364" s="61" t="s">
        <v>54</v>
      </c>
      <c r="G1364" s="125">
        <f t="shared" ref="G1364:G1369" si="159">E1364*1000000</f>
        <v>9735</v>
      </c>
      <c r="H1364" s="61">
        <v>4357</v>
      </c>
      <c r="I1364" s="61" t="s">
        <v>1143</v>
      </c>
      <c r="J1364" s="125">
        <f t="shared" si="157"/>
        <v>653.55</v>
      </c>
      <c r="K1364" s="125">
        <f t="shared" si="158"/>
        <v>10388.55</v>
      </c>
    </row>
    <row r="1365" s="55" customFormat="1" ht="26.4" spans="1:11">
      <c r="A1365" s="108">
        <v>1362</v>
      </c>
      <c r="B1365" s="127" t="s">
        <v>3681</v>
      </c>
      <c r="C1365" s="117" t="s">
        <v>3682</v>
      </c>
      <c r="D1365" s="76" t="s">
        <v>15</v>
      </c>
      <c r="E1365" s="61">
        <v>0.01815</v>
      </c>
      <c r="F1365" s="61" t="s">
        <v>54</v>
      </c>
      <c r="G1365" s="125">
        <f t="shared" si="159"/>
        <v>18150</v>
      </c>
      <c r="H1365" s="61">
        <v>0</v>
      </c>
      <c r="I1365" s="61" t="s">
        <v>1143</v>
      </c>
      <c r="J1365" s="126">
        <f t="shared" si="157"/>
        <v>0</v>
      </c>
      <c r="K1365" s="125">
        <f t="shared" si="158"/>
        <v>18150</v>
      </c>
    </row>
    <row r="1366" s="55" customFormat="1" ht="26.4" spans="1:11">
      <c r="A1366" s="108">
        <v>1363</v>
      </c>
      <c r="B1366" s="127" t="s">
        <v>3683</v>
      </c>
      <c r="C1366" s="117" t="s">
        <v>3682</v>
      </c>
      <c r="D1366" s="76" t="s">
        <v>15</v>
      </c>
      <c r="E1366" s="61">
        <v>0</v>
      </c>
      <c r="F1366" s="61" t="s">
        <v>54</v>
      </c>
      <c r="G1366" s="126">
        <f t="shared" si="159"/>
        <v>0</v>
      </c>
      <c r="H1366" s="61">
        <v>13515</v>
      </c>
      <c r="I1366" s="61" t="s">
        <v>1143</v>
      </c>
      <c r="J1366" s="125">
        <f t="shared" si="157"/>
        <v>2027.25</v>
      </c>
      <c r="K1366" s="125">
        <f t="shared" si="158"/>
        <v>2027.25</v>
      </c>
    </row>
    <row r="1367" s="55" customFormat="1" ht="25.2" spans="1:11">
      <c r="A1367" s="108">
        <v>1364</v>
      </c>
      <c r="B1367" s="114" t="s">
        <v>3684</v>
      </c>
      <c r="C1367" s="110" t="s">
        <v>3685</v>
      </c>
      <c r="D1367" s="76" t="s">
        <v>15</v>
      </c>
      <c r="E1367" s="61">
        <v>0.0059125</v>
      </c>
      <c r="F1367" s="61" t="s">
        <v>54</v>
      </c>
      <c r="G1367" s="125">
        <f t="shared" si="159"/>
        <v>5912.5</v>
      </c>
      <c r="H1367" s="61">
        <v>5001</v>
      </c>
      <c r="I1367" s="61" t="s">
        <v>1143</v>
      </c>
      <c r="J1367" s="125">
        <f t="shared" si="157"/>
        <v>750.15</v>
      </c>
      <c r="K1367" s="125">
        <f t="shared" si="158"/>
        <v>6662.65</v>
      </c>
    </row>
    <row r="1368" s="55" customFormat="1" ht="26.4" spans="1:11">
      <c r="A1368" s="108">
        <v>1365</v>
      </c>
      <c r="B1368" s="114" t="s">
        <v>3686</v>
      </c>
      <c r="C1368" s="110" t="s">
        <v>3687</v>
      </c>
      <c r="D1368" s="76" t="s">
        <v>15</v>
      </c>
      <c r="E1368" s="61">
        <v>0.01188</v>
      </c>
      <c r="F1368" s="61" t="s">
        <v>54</v>
      </c>
      <c r="G1368" s="125">
        <f t="shared" si="159"/>
        <v>11880</v>
      </c>
      <c r="H1368" s="61">
        <v>7629</v>
      </c>
      <c r="I1368" s="61" t="s">
        <v>1143</v>
      </c>
      <c r="J1368" s="125">
        <f t="shared" si="157"/>
        <v>1144.35</v>
      </c>
      <c r="K1368" s="125">
        <f t="shared" si="158"/>
        <v>13024.35</v>
      </c>
    </row>
    <row r="1369" s="55" customFormat="1" ht="37.2" spans="1:11">
      <c r="A1369" s="108">
        <v>1366</v>
      </c>
      <c r="B1369" s="76" t="s">
        <v>3688</v>
      </c>
      <c r="C1369" s="119" t="s">
        <v>3689</v>
      </c>
      <c r="D1369" s="76" t="s">
        <v>15</v>
      </c>
      <c r="E1369" s="61">
        <v>0.00999</v>
      </c>
      <c r="F1369" s="61" t="s">
        <v>54</v>
      </c>
      <c r="G1369" s="125">
        <f t="shared" si="159"/>
        <v>9990</v>
      </c>
      <c r="H1369" s="61">
        <v>747</v>
      </c>
      <c r="I1369" s="61" t="s">
        <v>1143</v>
      </c>
      <c r="J1369" s="125">
        <f t="shared" si="157"/>
        <v>112.05</v>
      </c>
      <c r="K1369" s="125">
        <f t="shared" si="158"/>
        <v>10102.05</v>
      </c>
    </row>
    <row r="1370" s="55" customFormat="1" ht="37.2" spans="1:11">
      <c r="A1370" s="108">
        <v>1367</v>
      </c>
      <c r="B1370" s="127" t="s">
        <v>3690</v>
      </c>
      <c r="C1370" s="131" t="s">
        <v>3691</v>
      </c>
      <c r="D1370" s="76" t="s">
        <v>15</v>
      </c>
      <c r="E1370" s="61">
        <v>0.02016</v>
      </c>
      <c r="F1370" s="61" t="s">
        <v>54</v>
      </c>
      <c r="G1370" s="125">
        <f>IF(E1370*1000000&gt;20000,20000,E1370*1000000)</f>
        <v>20000</v>
      </c>
      <c r="H1370" s="61">
        <v>12644</v>
      </c>
      <c r="I1370" s="61" t="s">
        <v>1143</v>
      </c>
      <c r="J1370" s="125">
        <f t="shared" si="157"/>
        <v>1896.6</v>
      </c>
      <c r="K1370" s="125">
        <f t="shared" si="158"/>
        <v>21896.6</v>
      </c>
    </row>
    <row r="1371" s="55" customFormat="1" ht="25.2" spans="1:11">
      <c r="A1371" s="108">
        <v>1368</v>
      </c>
      <c r="B1371" s="76" t="s">
        <v>3692</v>
      </c>
      <c r="C1371" s="118" t="s">
        <v>3693</v>
      </c>
      <c r="D1371" s="76" t="s">
        <v>15</v>
      </c>
      <c r="E1371" s="61">
        <v>0</v>
      </c>
      <c r="F1371" s="61" t="s">
        <v>54</v>
      </c>
      <c r="G1371" s="126">
        <f t="shared" ref="G1371:G1385" si="160">E1371*1000000</f>
        <v>0</v>
      </c>
      <c r="H1371" s="61">
        <v>1761</v>
      </c>
      <c r="I1371" s="61" t="s">
        <v>1143</v>
      </c>
      <c r="J1371" s="125">
        <f t="shared" si="157"/>
        <v>264.15</v>
      </c>
      <c r="K1371" s="125">
        <f t="shared" si="158"/>
        <v>264.15</v>
      </c>
    </row>
    <row r="1372" s="101" customFormat="1" ht="25.2" spans="1:11">
      <c r="A1372" s="108">
        <v>1369</v>
      </c>
      <c r="B1372" s="76" t="s">
        <v>3694</v>
      </c>
      <c r="C1372" s="118" t="s">
        <v>3693</v>
      </c>
      <c r="D1372" s="76" t="s">
        <v>15</v>
      </c>
      <c r="E1372" s="61">
        <v>0.00392</v>
      </c>
      <c r="F1372" s="61" t="s">
        <v>54</v>
      </c>
      <c r="G1372" s="112">
        <f t="shared" si="160"/>
        <v>3920</v>
      </c>
      <c r="H1372" s="61">
        <v>0</v>
      </c>
      <c r="I1372" s="61" t="s">
        <v>1143</v>
      </c>
      <c r="J1372" s="113">
        <f t="shared" si="157"/>
        <v>0</v>
      </c>
      <c r="K1372" s="112">
        <f t="shared" si="158"/>
        <v>3920</v>
      </c>
    </row>
    <row r="1373" s="103" customFormat="1" ht="37.2" spans="1:11">
      <c r="A1373" s="108">
        <v>1370</v>
      </c>
      <c r="B1373" s="111" t="s">
        <v>3695</v>
      </c>
      <c r="C1373" s="119" t="s">
        <v>3696</v>
      </c>
      <c r="D1373" s="76" t="s">
        <v>15</v>
      </c>
      <c r="E1373" s="61">
        <v>0</v>
      </c>
      <c r="F1373" s="61" t="s">
        <v>54</v>
      </c>
      <c r="G1373" s="113">
        <f t="shared" si="160"/>
        <v>0</v>
      </c>
      <c r="H1373" s="61">
        <v>1220</v>
      </c>
      <c r="I1373" s="61" t="s">
        <v>1143</v>
      </c>
      <c r="J1373" s="112">
        <f t="shared" si="157"/>
        <v>183</v>
      </c>
      <c r="K1373" s="112">
        <f t="shared" si="158"/>
        <v>183</v>
      </c>
    </row>
    <row r="1374" s="103" customFormat="1" ht="37.2" spans="1:11">
      <c r="A1374" s="108">
        <v>1371</v>
      </c>
      <c r="B1374" s="111" t="s">
        <v>3697</v>
      </c>
      <c r="C1374" s="119" t="s">
        <v>3696</v>
      </c>
      <c r="D1374" s="76" t="s">
        <v>15</v>
      </c>
      <c r="E1374" s="61">
        <v>0.00954</v>
      </c>
      <c r="F1374" s="61" t="s">
        <v>54</v>
      </c>
      <c r="G1374" s="112">
        <f t="shared" si="160"/>
        <v>9540</v>
      </c>
      <c r="H1374" s="61">
        <v>0</v>
      </c>
      <c r="I1374" s="61" t="s">
        <v>1143</v>
      </c>
      <c r="J1374" s="113">
        <f t="shared" si="157"/>
        <v>0</v>
      </c>
      <c r="K1374" s="112">
        <f t="shared" si="158"/>
        <v>9540</v>
      </c>
    </row>
    <row r="1375" s="101" customFormat="1" ht="37.2" spans="1:11">
      <c r="A1375" s="108">
        <v>1372</v>
      </c>
      <c r="B1375" s="76" t="s">
        <v>3698</v>
      </c>
      <c r="C1375" s="119" t="s">
        <v>3699</v>
      </c>
      <c r="D1375" s="76" t="s">
        <v>15</v>
      </c>
      <c r="E1375" s="61">
        <v>0</v>
      </c>
      <c r="F1375" s="61" t="s">
        <v>54</v>
      </c>
      <c r="G1375" s="113">
        <f t="shared" si="160"/>
        <v>0</v>
      </c>
      <c r="H1375" s="61">
        <v>619</v>
      </c>
      <c r="I1375" s="61" t="s">
        <v>1143</v>
      </c>
      <c r="J1375" s="112">
        <f t="shared" si="157"/>
        <v>92.85</v>
      </c>
      <c r="K1375" s="112">
        <f t="shared" si="158"/>
        <v>92.85</v>
      </c>
    </row>
    <row r="1376" s="101" customFormat="1" ht="37.2" spans="1:11">
      <c r="A1376" s="108">
        <v>1373</v>
      </c>
      <c r="B1376" s="76" t="s">
        <v>3700</v>
      </c>
      <c r="C1376" s="119" t="s">
        <v>3699</v>
      </c>
      <c r="D1376" s="76" t="s">
        <v>15</v>
      </c>
      <c r="E1376" s="61">
        <v>0.012</v>
      </c>
      <c r="F1376" s="61" t="s">
        <v>54</v>
      </c>
      <c r="G1376" s="112">
        <f t="shared" si="160"/>
        <v>12000</v>
      </c>
      <c r="H1376" s="61">
        <v>0</v>
      </c>
      <c r="I1376" s="61" t="s">
        <v>1143</v>
      </c>
      <c r="J1376" s="113">
        <f t="shared" si="157"/>
        <v>0</v>
      </c>
      <c r="K1376" s="112">
        <f t="shared" si="158"/>
        <v>12000</v>
      </c>
    </row>
    <row r="1377" s="101" customFormat="1" ht="37.2" spans="1:11">
      <c r="A1377" s="108">
        <v>1374</v>
      </c>
      <c r="B1377" s="76" t="s">
        <v>3701</v>
      </c>
      <c r="C1377" s="118" t="s">
        <v>3702</v>
      </c>
      <c r="D1377" s="76" t="s">
        <v>15</v>
      </c>
      <c r="E1377" s="61">
        <v>0.01239</v>
      </c>
      <c r="F1377" s="61" t="s">
        <v>54</v>
      </c>
      <c r="G1377" s="112">
        <f t="shared" si="160"/>
        <v>12390</v>
      </c>
      <c r="H1377" s="61">
        <v>0</v>
      </c>
      <c r="I1377" s="61" t="s">
        <v>1143</v>
      </c>
      <c r="J1377" s="113">
        <f t="shared" si="157"/>
        <v>0</v>
      </c>
      <c r="K1377" s="112">
        <f t="shared" si="158"/>
        <v>12390</v>
      </c>
    </row>
    <row r="1378" s="101" customFormat="1" ht="37.2" spans="1:11">
      <c r="A1378" s="108">
        <v>1375</v>
      </c>
      <c r="B1378" s="111" t="s">
        <v>3703</v>
      </c>
      <c r="C1378" s="118" t="s">
        <v>3704</v>
      </c>
      <c r="D1378" s="76" t="s">
        <v>15</v>
      </c>
      <c r="E1378" s="61">
        <v>0</v>
      </c>
      <c r="F1378" s="61" t="s">
        <v>54</v>
      </c>
      <c r="G1378" s="113">
        <f t="shared" si="160"/>
        <v>0</v>
      </c>
      <c r="H1378" s="61">
        <v>5247</v>
      </c>
      <c r="I1378" s="61" t="s">
        <v>1143</v>
      </c>
      <c r="J1378" s="112">
        <f t="shared" si="157"/>
        <v>787.05</v>
      </c>
      <c r="K1378" s="112">
        <f t="shared" si="158"/>
        <v>787.05</v>
      </c>
    </row>
    <row r="1379" s="103" customFormat="1" ht="37.2" spans="1:11">
      <c r="A1379" s="108">
        <v>1376</v>
      </c>
      <c r="B1379" s="111" t="s">
        <v>3705</v>
      </c>
      <c r="C1379" s="119" t="s">
        <v>3706</v>
      </c>
      <c r="D1379" s="76" t="s">
        <v>15</v>
      </c>
      <c r="E1379" s="61">
        <v>0</v>
      </c>
      <c r="F1379" s="61" t="s">
        <v>54</v>
      </c>
      <c r="G1379" s="113">
        <f t="shared" si="160"/>
        <v>0</v>
      </c>
      <c r="H1379" s="61">
        <v>10923</v>
      </c>
      <c r="I1379" s="61" t="s">
        <v>1143</v>
      </c>
      <c r="J1379" s="112">
        <f t="shared" si="157"/>
        <v>1638.45</v>
      </c>
      <c r="K1379" s="112">
        <f t="shared" si="158"/>
        <v>1638.45</v>
      </c>
    </row>
    <row r="1380" s="103" customFormat="1" ht="37.2" spans="1:11">
      <c r="A1380" s="108">
        <v>1377</v>
      </c>
      <c r="B1380" s="111" t="s">
        <v>3707</v>
      </c>
      <c r="C1380" s="119" t="s">
        <v>3708</v>
      </c>
      <c r="D1380" s="76" t="s">
        <v>15</v>
      </c>
      <c r="E1380" s="61">
        <v>0</v>
      </c>
      <c r="F1380" s="61" t="s">
        <v>54</v>
      </c>
      <c r="G1380" s="113">
        <f t="shared" si="160"/>
        <v>0</v>
      </c>
      <c r="H1380" s="61">
        <v>12026</v>
      </c>
      <c r="I1380" s="61" t="s">
        <v>1143</v>
      </c>
      <c r="J1380" s="112">
        <f t="shared" si="157"/>
        <v>1803.9</v>
      </c>
      <c r="K1380" s="112">
        <f t="shared" si="158"/>
        <v>1803.9</v>
      </c>
    </row>
    <row r="1381" s="101" customFormat="1" ht="37.2" spans="1:11">
      <c r="A1381" s="108">
        <v>1378</v>
      </c>
      <c r="B1381" s="115" t="s">
        <v>1878</v>
      </c>
      <c r="C1381" s="117" t="s">
        <v>3709</v>
      </c>
      <c r="D1381" s="76" t="s">
        <v>15</v>
      </c>
      <c r="E1381" s="61">
        <v>0.01653</v>
      </c>
      <c r="F1381" s="61" t="s">
        <v>54</v>
      </c>
      <c r="G1381" s="112">
        <f t="shared" si="160"/>
        <v>16530</v>
      </c>
      <c r="H1381" s="61">
        <v>9967</v>
      </c>
      <c r="I1381" s="61" t="s">
        <v>1143</v>
      </c>
      <c r="J1381" s="112">
        <f t="shared" si="157"/>
        <v>1495.05</v>
      </c>
      <c r="K1381" s="112">
        <f t="shared" si="158"/>
        <v>18025.05</v>
      </c>
    </row>
    <row r="1382" s="101" customFormat="1" ht="37.2" spans="1:11">
      <c r="A1382" s="108">
        <v>1379</v>
      </c>
      <c r="B1382" s="76" t="s">
        <v>3710</v>
      </c>
      <c r="C1382" s="119" t="s">
        <v>3711</v>
      </c>
      <c r="D1382" s="76" t="s">
        <v>15</v>
      </c>
      <c r="E1382" s="61">
        <v>0.01539</v>
      </c>
      <c r="F1382" s="61" t="s">
        <v>54</v>
      </c>
      <c r="G1382" s="112">
        <f t="shared" si="160"/>
        <v>15390</v>
      </c>
      <c r="H1382" s="61">
        <v>0</v>
      </c>
      <c r="I1382" s="61" t="s">
        <v>1143</v>
      </c>
      <c r="J1382" s="113">
        <f t="shared" si="157"/>
        <v>0</v>
      </c>
      <c r="K1382" s="112">
        <f t="shared" si="158"/>
        <v>15390</v>
      </c>
    </row>
    <row r="1383" s="101" customFormat="1" ht="37.2" spans="1:11">
      <c r="A1383" s="108">
        <v>1380</v>
      </c>
      <c r="B1383" s="111" t="s">
        <v>3510</v>
      </c>
      <c r="C1383" s="119" t="s">
        <v>3712</v>
      </c>
      <c r="D1383" s="76" t="s">
        <v>15</v>
      </c>
      <c r="E1383" s="61">
        <v>0.01</v>
      </c>
      <c r="F1383" s="61" t="s">
        <v>54</v>
      </c>
      <c r="G1383" s="112">
        <f t="shared" si="160"/>
        <v>10000</v>
      </c>
      <c r="H1383" s="61">
        <v>9678</v>
      </c>
      <c r="I1383" s="61" t="s">
        <v>1143</v>
      </c>
      <c r="J1383" s="112">
        <f t="shared" si="157"/>
        <v>1451.7</v>
      </c>
      <c r="K1383" s="112">
        <f t="shared" si="158"/>
        <v>11451.7</v>
      </c>
    </row>
    <row r="1384" s="101" customFormat="1" ht="37.2" spans="1:11">
      <c r="A1384" s="108">
        <v>1381</v>
      </c>
      <c r="B1384" s="115" t="s">
        <v>2407</v>
      </c>
      <c r="C1384" s="117" t="s">
        <v>3713</v>
      </c>
      <c r="D1384" s="76" t="s">
        <v>15</v>
      </c>
      <c r="E1384" s="61">
        <v>0.01416</v>
      </c>
      <c r="F1384" s="61" t="s">
        <v>54</v>
      </c>
      <c r="G1384" s="112">
        <f t="shared" si="160"/>
        <v>14160</v>
      </c>
      <c r="H1384" s="61">
        <v>5461</v>
      </c>
      <c r="I1384" s="61" t="s">
        <v>1143</v>
      </c>
      <c r="J1384" s="112">
        <f t="shared" si="157"/>
        <v>819.15</v>
      </c>
      <c r="K1384" s="112">
        <f t="shared" si="158"/>
        <v>14979.15</v>
      </c>
    </row>
    <row r="1385" s="101" customFormat="1" ht="37.2" spans="1:11">
      <c r="A1385" s="108">
        <v>1382</v>
      </c>
      <c r="B1385" s="76" t="s">
        <v>2142</v>
      </c>
      <c r="C1385" s="118" t="s">
        <v>3714</v>
      </c>
      <c r="D1385" s="76" t="s">
        <v>15</v>
      </c>
      <c r="E1385" s="61">
        <v>0.0189</v>
      </c>
      <c r="F1385" s="128" t="s">
        <v>16</v>
      </c>
      <c r="G1385" s="112">
        <f t="shared" si="160"/>
        <v>18900</v>
      </c>
      <c r="H1385" s="128">
        <v>1917</v>
      </c>
      <c r="I1385" s="128" t="s">
        <v>3452</v>
      </c>
      <c r="J1385" s="112">
        <f t="shared" si="157"/>
        <v>287.55</v>
      </c>
      <c r="K1385" s="129">
        <f t="shared" si="158"/>
        <v>19187.55</v>
      </c>
    </row>
    <row r="1386" s="101" customFormat="1" ht="37.2" spans="1:11">
      <c r="A1386" s="108">
        <v>1383</v>
      </c>
      <c r="B1386" s="115" t="s">
        <v>3471</v>
      </c>
      <c r="C1386" s="117" t="s">
        <v>3715</v>
      </c>
      <c r="D1386" s="76" t="s">
        <v>15</v>
      </c>
      <c r="E1386" s="61">
        <v>0.047</v>
      </c>
      <c r="F1386" s="61" t="s">
        <v>54</v>
      </c>
      <c r="G1386" s="112">
        <f>IF(E1386*1000000&gt;20000,20000,E1386*1000000)</f>
        <v>20000</v>
      </c>
      <c r="H1386" s="61">
        <v>25577</v>
      </c>
      <c r="I1386" s="61" t="s">
        <v>1143</v>
      </c>
      <c r="J1386" s="112">
        <f t="shared" si="157"/>
        <v>3836.55</v>
      </c>
      <c r="K1386" s="112">
        <f t="shared" si="158"/>
        <v>23836.55</v>
      </c>
    </row>
    <row r="1387" s="101" customFormat="1" ht="37.2" spans="1:11">
      <c r="A1387" s="108">
        <v>1384</v>
      </c>
      <c r="B1387" s="115" t="s">
        <v>3716</v>
      </c>
      <c r="C1387" s="117" t="s">
        <v>3717</v>
      </c>
      <c r="D1387" s="76" t="s">
        <v>15</v>
      </c>
      <c r="E1387" s="61">
        <v>0.01008</v>
      </c>
      <c r="F1387" s="61" t="s">
        <v>54</v>
      </c>
      <c r="G1387" s="112">
        <f t="shared" ref="G1387:G1450" si="161">E1387*1000000</f>
        <v>10080</v>
      </c>
      <c r="H1387" s="61">
        <v>7789</v>
      </c>
      <c r="I1387" s="61" t="s">
        <v>1143</v>
      </c>
      <c r="J1387" s="112">
        <f t="shared" si="157"/>
        <v>1168.35</v>
      </c>
      <c r="K1387" s="112">
        <f t="shared" si="158"/>
        <v>11248.35</v>
      </c>
    </row>
    <row r="1388" s="102" customFormat="1" ht="48" spans="1:11">
      <c r="A1388" s="108">
        <v>1385</v>
      </c>
      <c r="B1388" s="115" t="s">
        <v>3718</v>
      </c>
      <c r="C1388" s="117" t="s">
        <v>3719</v>
      </c>
      <c r="D1388" s="76" t="s">
        <v>783</v>
      </c>
      <c r="E1388" s="61">
        <v>0</v>
      </c>
      <c r="F1388" s="61" t="s">
        <v>784</v>
      </c>
      <c r="G1388" s="113">
        <f t="shared" si="161"/>
        <v>0</v>
      </c>
      <c r="H1388" s="61">
        <v>3705</v>
      </c>
      <c r="I1388" s="61" t="s">
        <v>1143</v>
      </c>
      <c r="J1388" s="112">
        <f t="shared" si="157"/>
        <v>555.75</v>
      </c>
      <c r="K1388" s="112">
        <f t="shared" si="158"/>
        <v>555.75</v>
      </c>
    </row>
    <row r="1389" s="102" customFormat="1" ht="48" spans="1:11">
      <c r="A1389" s="108">
        <v>1386</v>
      </c>
      <c r="B1389" s="115" t="s">
        <v>3718</v>
      </c>
      <c r="C1389" s="117" t="s">
        <v>3720</v>
      </c>
      <c r="D1389" s="76" t="s">
        <v>783</v>
      </c>
      <c r="E1389" s="61">
        <v>0</v>
      </c>
      <c r="F1389" s="61" t="s">
        <v>784</v>
      </c>
      <c r="G1389" s="113">
        <f t="shared" si="161"/>
        <v>0</v>
      </c>
      <c r="H1389" s="61">
        <v>1538130</v>
      </c>
      <c r="I1389" s="61" t="s">
        <v>1143</v>
      </c>
      <c r="J1389" s="112">
        <f t="shared" si="157"/>
        <v>230719.5</v>
      </c>
      <c r="K1389" s="112">
        <f t="shared" si="158"/>
        <v>230719.5</v>
      </c>
    </row>
    <row r="1390" s="101" customFormat="1" ht="37.2" spans="1:11">
      <c r="A1390" s="108">
        <v>1387</v>
      </c>
      <c r="B1390" s="115" t="s">
        <v>3721</v>
      </c>
      <c r="C1390" s="120" t="s">
        <v>3722</v>
      </c>
      <c r="D1390" s="111" t="s">
        <v>15</v>
      </c>
      <c r="E1390" s="61">
        <v>0</v>
      </c>
      <c r="F1390" s="61" t="s">
        <v>54</v>
      </c>
      <c r="G1390" s="113">
        <f t="shared" si="161"/>
        <v>0</v>
      </c>
      <c r="H1390" s="61">
        <v>2574</v>
      </c>
      <c r="I1390" s="61" t="s">
        <v>1143</v>
      </c>
      <c r="J1390" s="112">
        <f t="shared" si="157"/>
        <v>386.1</v>
      </c>
      <c r="K1390" s="112">
        <f t="shared" si="158"/>
        <v>386.1</v>
      </c>
    </row>
    <row r="1391" s="101" customFormat="1" ht="37.2" spans="1:11">
      <c r="A1391" s="108">
        <v>1388</v>
      </c>
      <c r="B1391" s="115" t="s">
        <v>3723</v>
      </c>
      <c r="C1391" s="120" t="s">
        <v>3722</v>
      </c>
      <c r="D1391" s="111" t="s">
        <v>15</v>
      </c>
      <c r="E1391" s="61">
        <v>0.0057</v>
      </c>
      <c r="F1391" s="61" t="s">
        <v>54</v>
      </c>
      <c r="G1391" s="112">
        <f t="shared" si="161"/>
        <v>5700</v>
      </c>
      <c r="H1391" s="61">
        <v>0</v>
      </c>
      <c r="I1391" s="61" t="s">
        <v>1143</v>
      </c>
      <c r="J1391" s="113">
        <f t="shared" si="157"/>
        <v>0</v>
      </c>
      <c r="K1391" s="112">
        <f t="shared" si="158"/>
        <v>5700</v>
      </c>
    </row>
    <row r="1392" s="101" customFormat="1" ht="25.2" spans="1:11">
      <c r="A1392" s="108">
        <v>1389</v>
      </c>
      <c r="B1392" s="115" t="s">
        <v>3724</v>
      </c>
      <c r="C1392" s="110" t="s">
        <v>3725</v>
      </c>
      <c r="D1392" s="111" t="s">
        <v>15</v>
      </c>
      <c r="E1392" s="61">
        <v>0</v>
      </c>
      <c r="F1392" s="61" t="s">
        <v>54</v>
      </c>
      <c r="G1392" s="113">
        <f t="shared" si="161"/>
        <v>0</v>
      </c>
      <c r="H1392" s="61">
        <v>5593</v>
      </c>
      <c r="I1392" s="61" t="s">
        <v>1143</v>
      </c>
      <c r="J1392" s="112">
        <f t="shared" si="157"/>
        <v>838.95</v>
      </c>
      <c r="K1392" s="112">
        <f t="shared" si="158"/>
        <v>838.95</v>
      </c>
    </row>
    <row r="1393" s="101" customFormat="1" ht="25.2" spans="1:11">
      <c r="A1393" s="108">
        <v>1390</v>
      </c>
      <c r="B1393" s="115" t="s">
        <v>3726</v>
      </c>
      <c r="C1393" s="110" t="s">
        <v>3725</v>
      </c>
      <c r="D1393" s="111" t="s">
        <v>15</v>
      </c>
      <c r="E1393" s="61">
        <v>0.0066</v>
      </c>
      <c r="F1393" s="61" t="s">
        <v>54</v>
      </c>
      <c r="G1393" s="112">
        <f t="shared" si="161"/>
        <v>6600</v>
      </c>
      <c r="H1393" s="61">
        <v>0</v>
      </c>
      <c r="I1393" s="61" t="s">
        <v>1143</v>
      </c>
      <c r="J1393" s="113">
        <f t="shared" si="157"/>
        <v>0</v>
      </c>
      <c r="K1393" s="112">
        <f t="shared" si="158"/>
        <v>6600</v>
      </c>
    </row>
    <row r="1394" s="101" customFormat="1" ht="37.2" spans="1:11">
      <c r="A1394" s="108">
        <v>1391</v>
      </c>
      <c r="B1394" s="76" t="s">
        <v>3727</v>
      </c>
      <c r="C1394" s="118" t="s">
        <v>3728</v>
      </c>
      <c r="D1394" s="76" t="s">
        <v>15</v>
      </c>
      <c r="E1394" s="61">
        <v>0.0159</v>
      </c>
      <c r="F1394" s="61" t="s">
        <v>54</v>
      </c>
      <c r="G1394" s="112">
        <f t="shared" si="161"/>
        <v>15900</v>
      </c>
      <c r="H1394" s="61">
        <v>977</v>
      </c>
      <c r="I1394" s="61" t="s">
        <v>1143</v>
      </c>
      <c r="J1394" s="112">
        <f t="shared" si="157"/>
        <v>146.55</v>
      </c>
      <c r="K1394" s="112">
        <f t="shared" si="158"/>
        <v>16046.55</v>
      </c>
    </row>
    <row r="1395" s="103" customFormat="1" ht="37.2" spans="1:11">
      <c r="A1395" s="108">
        <v>1392</v>
      </c>
      <c r="B1395" s="111" t="s">
        <v>3729</v>
      </c>
      <c r="C1395" s="119" t="s">
        <v>3730</v>
      </c>
      <c r="D1395" s="76" t="s">
        <v>15</v>
      </c>
      <c r="E1395" s="61">
        <v>0.0144</v>
      </c>
      <c r="F1395" s="61" t="s">
        <v>54</v>
      </c>
      <c r="G1395" s="112">
        <f t="shared" si="161"/>
        <v>14400</v>
      </c>
      <c r="H1395" s="61">
        <v>1254</v>
      </c>
      <c r="I1395" s="61" t="s">
        <v>1143</v>
      </c>
      <c r="J1395" s="112">
        <f t="shared" si="157"/>
        <v>188.1</v>
      </c>
      <c r="K1395" s="112">
        <f t="shared" si="158"/>
        <v>14588.1</v>
      </c>
    </row>
    <row r="1396" s="103" customFormat="1" ht="37.2" spans="1:11">
      <c r="A1396" s="108">
        <v>1393</v>
      </c>
      <c r="B1396" s="111" t="s">
        <v>3731</v>
      </c>
      <c r="C1396" s="119" t="s">
        <v>3732</v>
      </c>
      <c r="D1396" s="76" t="s">
        <v>15</v>
      </c>
      <c r="E1396" s="61">
        <v>0</v>
      </c>
      <c r="F1396" s="61" t="s">
        <v>54</v>
      </c>
      <c r="G1396" s="113">
        <f t="shared" si="161"/>
        <v>0</v>
      </c>
      <c r="H1396" s="61">
        <v>21150</v>
      </c>
      <c r="I1396" s="61" t="s">
        <v>1143</v>
      </c>
      <c r="J1396" s="112">
        <f t="shared" si="157"/>
        <v>3172.5</v>
      </c>
      <c r="K1396" s="112">
        <f t="shared" si="158"/>
        <v>3172.5</v>
      </c>
    </row>
    <row r="1397" s="103" customFormat="1" ht="26.4" spans="1:11">
      <c r="A1397" s="108">
        <v>1394</v>
      </c>
      <c r="B1397" s="111" t="s">
        <v>3733</v>
      </c>
      <c r="C1397" s="119" t="s">
        <v>3734</v>
      </c>
      <c r="D1397" s="76" t="s">
        <v>15</v>
      </c>
      <c r="E1397" s="61">
        <v>0</v>
      </c>
      <c r="F1397" s="61" t="s">
        <v>54</v>
      </c>
      <c r="G1397" s="113">
        <f t="shared" si="161"/>
        <v>0</v>
      </c>
      <c r="H1397" s="61">
        <v>2397</v>
      </c>
      <c r="I1397" s="61" t="s">
        <v>1143</v>
      </c>
      <c r="J1397" s="112">
        <f t="shared" si="157"/>
        <v>359.55</v>
      </c>
      <c r="K1397" s="112">
        <f t="shared" si="158"/>
        <v>359.55</v>
      </c>
    </row>
    <row r="1398" s="103" customFormat="1" ht="37.2" spans="1:11">
      <c r="A1398" s="108">
        <v>1395</v>
      </c>
      <c r="B1398" s="111" t="s">
        <v>3735</v>
      </c>
      <c r="C1398" s="119" t="s">
        <v>3736</v>
      </c>
      <c r="D1398" s="76" t="s">
        <v>15</v>
      </c>
      <c r="E1398" s="61">
        <v>0</v>
      </c>
      <c r="F1398" s="61" t="s">
        <v>54</v>
      </c>
      <c r="G1398" s="113">
        <f t="shared" si="161"/>
        <v>0</v>
      </c>
      <c r="H1398" s="61">
        <v>4421</v>
      </c>
      <c r="I1398" s="61" t="s">
        <v>1143</v>
      </c>
      <c r="J1398" s="112">
        <f t="shared" si="157"/>
        <v>663.15</v>
      </c>
      <c r="K1398" s="112">
        <f t="shared" si="158"/>
        <v>663.15</v>
      </c>
    </row>
    <row r="1399" s="103" customFormat="1" ht="37.2" spans="1:11">
      <c r="A1399" s="108">
        <v>1396</v>
      </c>
      <c r="B1399" s="111" t="s">
        <v>3737</v>
      </c>
      <c r="C1399" s="119" t="s">
        <v>3738</v>
      </c>
      <c r="D1399" s="76" t="s">
        <v>15</v>
      </c>
      <c r="E1399" s="61">
        <v>0</v>
      </c>
      <c r="F1399" s="61" t="s">
        <v>54</v>
      </c>
      <c r="G1399" s="113">
        <f t="shared" si="161"/>
        <v>0</v>
      </c>
      <c r="H1399" s="61">
        <v>3241</v>
      </c>
      <c r="I1399" s="61" t="s">
        <v>1143</v>
      </c>
      <c r="J1399" s="112">
        <f t="shared" si="157"/>
        <v>486.15</v>
      </c>
      <c r="K1399" s="112">
        <f t="shared" si="158"/>
        <v>486.15</v>
      </c>
    </row>
    <row r="1400" s="103" customFormat="1" ht="37.2" spans="1:11">
      <c r="A1400" s="108">
        <v>1397</v>
      </c>
      <c r="B1400" s="111" t="s">
        <v>3739</v>
      </c>
      <c r="C1400" s="119" t="s">
        <v>3740</v>
      </c>
      <c r="D1400" s="76" t="s">
        <v>15</v>
      </c>
      <c r="E1400" s="61">
        <v>0</v>
      </c>
      <c r="F1400" s="61" t="s">
        <v>54</v>
      </c>
      <c r="G1400" s="113">
        <f t="shared" si="161"/>
        <v>0</v>
      </c>
      <c r="H1400" s="61">
        <v>5665</v>
      </c>
      <c r="I1400" s="61" t="s">
        <v>1143</v>
      </c>
      <c r="J1400" s="112">
        <f t="shared" si="157"/>
        <v>849.75</v>
      </c>
      <c r="K1400" s="112">
        <f t="shared" si="158"/>
        <v>849.75</v>
      </c>
    </row>
    <row r="1401" s="103" customFormat="1" ht="37.2" spans="1:11">
      <c r="A1401" s="108">
        <v>1398</v>
      </c>
      <c r="B1401" s="111" t="s">
        <v>3741</v>
      </c>
      <c r="C1401" s="119" t="s">
        <v>3742</v>
      </c>
      <c r="D1401" s="76" t="s">
        <v>15</v>
      </c>
      <c r="E1401" s="61">
        <v>0</v>
      </c>
      <c r="F1401" s="61" t="s">
        <v>54</v>
      </c>
      <c r="G1401" s="113">
        <f t="shared" si="161"/>
        <v>0</v>
      </c>
      <c r="H1401" s="61">
        <v>4761</v>
      </c>
      <c r="I1401" s="61" t="s">
        <v>1143</v>
      </c>
      <c r="J1401" s="112">
        <f t="shared" si="157"/>
        <v>714.15</v>
      </c>
      <c r="K1401" s="112">
        <f t="shared" si="158"/>
        <v>714.15</v>
      </c>
    </row>
    <row r="1402" s="103" customFormat="1" ht="25.2" spans="1:11">
      <c r="A1402" s="108">
        <v>1399</v>
      </c>
      <c r="B1402" s="111" t="s">
        <v>3743</v>
      </c>
      <c r="C1402" s="119" t="s">
        <v>3744</v>
      </c>
      <c r="D1402" s="76" t="s">
        <v>15</v>
      </c>
      <c r="E1402" s="61">
        <v>0</v>
      </c>
      <c r="F1402" s="61" t="s">
        <v>54</v>
      </c>
      <c r="G1402" s="113">
        <f t="shared" si="161"/>
        <v>0</v>
      </c>
      <c r="H1402" s="61">
        <v>9736</v>
      </c>
      <c r="I1402" s="61" t="s">
        <v>1143</v>
      </c>
      <c r="J1402" s="112">
        <f t="shared" si="157"/>
        <v>1460.4</v>
      </c>
      <c r="K1402" s="112">
        <f t="shared" si="158"/>
        <v>1460.4</v>
      </c>
    </row>
    <row r="1403" s="103" customFormat="1" ht="25.2" spans="1:11">
      <c r="A1403" s="108">
        <v>1400</v>
      </c>
      <c r="B1403" s="111" t="s">
        <v>3745</v>
      </c>
      <c r="C1403" s="119" t="s">
        <v>3746</v>
      </c>
      <c r="D1403" s="76" t="s">
        <v>15</v>
      </c>
      <c r="E1403" s="61">
        <v>0</v>
      </c>
      <c r="F1403" s="61" t="s">
        <v>54</v>
      </c>
      <c r="G1403" s="113">
        <f t="shared" si="161"/>
        <v>0</v>
      </c>
      <c r="H1403" s="61">
        <v>5479</v>
      </c>
      <c r="I1403" s="61" t="s">
        <v>1143</v>
      </c>
      <c r="J1403" s="112">
        <f t="shared" si="157"/>
        <v>821.85</v>
      </c>
      <c r="K1403" s="112">
        <f t="shared" si="158"/>
        <v>821.85</v>
      </c>
    </row>
    <row r="1404" s="103" customFormat="1" ht="37.2" spans="1:11">
      <c r="A1404" s="108">
        <v>1401</v>
      </c>
      <c r="B1404" s="111" t="s">
        <v>3747</v>
      </c>
      <c r="C1404" s="119" t="s">
        <v>3748</v>
      </c>
      <c r="D1404" s="76" t="s">
        <v>15</v>
      </c>
      <c r="E1404" s="61">
        <v>0</v>
      </c>
      <c r="F1404" s="61" t="s">
        <v>54</v>
      </c>
      <c r="G1404" s="113">
        <f t="shared" si="161"/>
        <v>0</v>
      </c>
      <c r="H1404" s="61">
        <v>26943</v>
      </c>
      <c r="I1404" s="61" t="s">
        <v>1143</v>
      </c>
      <c r="J1404" s="112">
        <f t="shared" si="157"/>
        <v>4041.45</v>
      </c>
      <c r="K1404" s="112">
        <f t="shared" si="158"/>
        <v>4041.45</v>
      </c>
    </row>
    <row r="1405" s="103" customFormat="1" ht="25.2" spans="1:11">
      <c r="A1405" s="108">
        <v>1402</v>
      </c>
      <c r="B1405" s="111" t="s">
        <v>3749</v>
      </c>
      <c r="C1405" s="119" t="s">
        <v>3750</v>
      </c>
      <c r="D1405" s="76" t="s">
        <v>15</v>
      </c>
      <c r="E1405" s="61">
        <v>0</v>
      </c>
      <c r="F1405" s="61" t="s">
        <v>54</v>
      </c>
      <c r="G1405" s="113">
        <f t="shared" si="161"/>
        <v>0</v>
      </c>
      <c r="H1405" s="61">
        <v>5656</v>
      </c>
      <c r="I1405" s="61" t="s">
        <v>1143</v>
      </c>
      <c r="J1405" s="112">
        <f t="shared" si="157"/>
        <v>848.4</v>
      </c>
      <c r="K1405" s="112">
        <f t="shared" si="158"/>
        <v>848.4</v>
      </c>
    </row>
    <row r="1406" s="103" customFormat="1" ht="25.2" spans="1:11">
      <c r="A1406" s="108">
        <v>1403</v>
      </c>
      <c r="B1406" s="111" t="s">
        <v>3751</v>
      </c>
      <c r="C1406" s="119" t="s">
        <v>3752</v>
      </c>
      <c r="D1406" s="76" t="s">
        <v>15</v>
      </c>
      <c r="E1406" s="61">
        <v>0</v>
      </c>
      <c r="F1406" s="61" t="s">
        <v>54</v>
      </c>
      <c r="G1406" s="113">
        <f t="shared" si="161"/>
        <v>0</v>
      </c>
      <c r="H1406" s="61">
        <v>6978</v>
      </c>
      <c r="I1406" s="61" t="s">
        <v>1143</v>
      </c>
      <c r="J1406" s="112">
        <f t="shared" si="157"/>
        <v>1046.7</v>
      </c>
      <c r="K1406" s="112">
        <f t="shared" si="158"/>
        <v>1046.7</v>
      </c>
    </row>
    <row r="1407" s="103" customFormat="1" ht="25.2" spans="1:11">
      <c r="A1407" s="108">
        <v>1404</v>
      </c>
      <c r="B1407" s="111" t="s">
        <v>3753</v>
      </c>
      <c r="C1407" s="119" t="s">
        <v>3754</v>
      </c>
      <c r="D1407" s="76" t="s">
        <v>15</v>
      </c>
      <c r="E1407" s="61">
        <v>0</v>
      </c>
      <c r="F1407" s="61" t="s">
        <v>54</v>
      </c>
      <c r="G1407" s="113">
        <f t="shared" si="161"/>
        <v>0</v>
      </c>
      <c r="H1407" s="61">
        <v>5615</v>
      </c>
      <c r="I1407" s="61" t="s">
        <v>1143</v>
      </c>
      <c r="J1407" s="112">
        <f t="shared" si="157"/>
        <v>842.25</v>
      </c>
      <c r="K1407" s="112">
        <f t="shared" si="158"/>
        <v>842.25</v>
      </c>
    </row>
    <row r="1408" s="103" customFormat="1" ht="25.2" spans="1:11">
      <c r="A1408" s="108">
        <v>1405</v>
      </c>
      <c r="B1408" s="111" t="s">
        <v>3755</v>
      </c>
      <c r="C1408" s="119" t="s">
        <v>3756</v>
      </c>
      <c r="D1408" s="76" t="s">
        <v>15</v>
      </c>
      <c r="E1408" s="61">
        <v>0</v>
      </c>
      <c r="F1408" s="61" t="s">
        <v>54</v>
      </c>
      <c r="G1408" s="113">
        <f t="shared" si="161"/>
        <v>0</v>
      </c>
      <c r="H1408" s="61">
        <v>3502</v>
      </c>
      <c r="I1408" s="61" t="s">
        <v>1143</v>
      </c>
      <c r="J1408" s="112">
        <f t="shared" si="157"/>
        <v>525.3</v>
      </c>
      <c r="K1408" s="112">
        <f t="shared" si="158"/>
        <v>525.3</v>
      </c>
    </row>
    <row r="1409" s="103" customFormat="1" ht="37.2" spans="1:11">
      <c r="A1409" s="108">
        <v>1406</v>
      </c>
      <c r="B1409" s="111" t="s">
        <v>3757</v>
      </c>
      <c r="C1409" s="119" t="s">
        <v>3758</v>
      </c>
      <c r="D1409" s="76" t="s">
        <v>15</v>
      </c>
      <c r="E1409" s="61">
        <v>0</v>
      </c>
      <c r="F1409" s="61" t="s">
        <v>54</v>
      </c>
      <c r="G1409" s="113">
        <f t="shared" si="161"/>
        <v>0</v>
      </c>
      <c r="H1409" s="61">
        <v>12302</v>
      </c>
      <c r="I1409" s="61" t="s">
        <v>1143</v>
      </c>
      <c r="J1409" s="112">
        <f t="shared" si="157"/>
        <v>1845.3</v>
      </c>
      <c r="K1409" s="112">
        <f t="shared" si="158"/>
        <v>1845.3</v>
      </c>
    </row>
    <row r="1410" s="103" customFormat="1" ht="26.4" spans="1:11">
      <c r="A1410" s="108">
        <v>1407</v>
      </c>
      <c r="B1410" s="111" t="s">
        <v>3759</v>
      </c>
      <c r="C1410" s="119" t="s">
        <v>3760</v>
      </c>
      <c r="D1410" s="76" t="s">
        <v>15</v>
      </c>
      <c r="E1410" s="61">
        <v>0</v>
      </c>
      <c r="F1410" s="61" t="s">
        <v>54</v>
      </c>
      <c r="G1410" s="113">
        <f t="shared" si="161"/>
        <v>0</v>
      </c>
      <c r="H1410" s="61">
        <v>9860</v>
      </c>
      <c r="I1410" s="61" t="s">
        <v>1143</v>
      </c>
      <c r="J1410" s="112">
        <f t="shared" si="157"/>
        <v>1479</v>
      </c>
      <c r="K1410" s="112">
        <f t="shared" si="158"/>
        <v>1479</v>
      </c>
    </row>
    <row r="1411" s="103" customFormat="1" ht="37.2" spans="1:11">
      <c r="A1411" s="108">
        <v>1408</v>
      </c>
      <c r="B1411" s="111" t="s">
        <v>3761</v>
      </c>
      <c r="C1411" s="119" t="s">
        <v>3762</v>
      </c>
      <c r="D1411" s="76" t="s">
        <v>15</v>
      </c>
      <c r="E1411" s="61">
        <v>0</v>
      </c>
      <c r="F1411" s="61" t="s">
        <v>54</v>
      </c>
      <c r="G1411" s="113">
        <f t="shared" si="161"/>
        <v>0</v>
      </c>
      <c r="H1411" s="61">
        <v>17736</v>
      </c>
      <c r="I1411" s="61" t="s">
        <v>1143</v>
      </c>
      <c r="J1411" s="112">
        <f t="shared" si="157"/>
        <v>2660.4</v>
      </c>
      <c r="K1411" s="112">
        <f t="shared" si="158"/>
        <v>2660.4</v>
      </c>
    </row>
    <row r="1412" s="103" customFormat="1" ht="37.2" spans="1:11">
      <c r="A1412" s="108">
        <v>1409</v>
      </c>
      <c r="B1412" s="111" t="s">
        <v>3244</v>
      </c>
      <c r="C1412" s="119" t="s">
        <v>3763</v>
      </c>
      <c r="D1412" s="76" t="s">
        <v>15</v>
      </c>
      <c r="E1412" s="61">
        <v>0</v>
      </c>
      <c r="F1412" s="61" t="s">
        <v>54</v>
      </c>
      <c r="G1412" s="113">
        <f t="shared" si="161"/>
        <v>0</v>
      </c>
      <c r="H1412" s="61">
        <v>28300</v>
      </c>
      <c r="I1412" s="61" t="s">
        <v>1143</v>
      </c>
      <c r="J1412" s="112">
        <f t="shared" ref="J1412:J1475" si="162">H1412*0.15</f>
        <v>4245</v>
      </c>
      <c r="K1412" s="112">
        <f t="shared" ref="K1412:K1475" si="163">G1412+J1412</f>
        <v>4245</v>
      </c>
    </row>
    <row r="1413" s="103" customFormat="1" ht="37.2" spans="1:11">
      <c r="A1413" s="108">
        <v>1410</v>
      </c>
      <c r="B1413" s="111" t="s">
        <v>3764</v>
      </c>
      <c r="C1413" s="119" t="s">
        <v>3765</v>
      </c>
      <c r="D1413" s="76" t="s">
        <v>15</v>
      </c>
      <c r="E1413" s="61">
        <v>0</v>
      </c>
      <c r="F1413" s="61" t="s">
        <v>54</v>
      </c>
      <c r="G1413" s="113">
        <f t="shared" si="161"/>
        <v>0</v>
      </c>
      <c r="H1413" s="61">
        <v>25014</v>
      </c>
      <c r="I1413" s="61" t="s">
        <v>1143</v>
      </c>
      <c r="J1413" s="112">
        <f t="shared" si="162"/>
        <v>3752.1</v>
      </c>
      <c r="K1413" s="112">
        <f t="shared" si="163"/>
        <v>3752.1</v>
      </c>
    </row>
    <row r="1414" s="103" customFormat="1" ht="37.2" spans="1:11">
      <c r="A1414" s="108">
        <v>1411</v>
      </c>
      <c r="B1414" s="111" t="s">
        <v>3766</v>
      </c>
      <c r="C1414" s="119" t="s">
        <v>3767</v>
      </c>
      <c r="D1414" s="76" t="s">
        <v>15</v>
      </c>
      <c r="E1414" s="61">
        <v>0</v>
      </c>
      <c r="F1414" s="61" t="s">
        <v>54</v>
      </c>
      <c r="G1414" s="113">
        <f t="shared" si="161"/>
        <v>0</v>
      </c>
      <c r="H1414" s="61">
        <v>6150</v>
      </c>
      <c r="I1414" s="61" t="s">
        <v>1143</v>
      </c>
      <c r="J1414" s="112">
        <f t="shared" si="162"/>
        <v>922.5</v>
      </c>
      <c r="K1414" s="112">
        <f t="shared" si="163"/>
        <v>922.5</v>
      </c>
    </row>
    <row r="1415" s="103" customFormat="1" ht="37.2" spans="1:11">
      <c r="A1415" s="108">
        <v>1412</v>
      </c>
      <c r="B1415" s="111" t="s">
        <v>3768</v>
      </c>
      <c r="C1415" s="119" t="s">
        <v>3769</v>
      </c>
      <c r="D1415" s="76" t="s">
        <v>15</v>
      </c>
      <c r="E1415" s="61">
        <v>0</v>
      </c>
      <c r="F1415" s="61" t="s">
        <v>54</v>
      </c>
      <c r="G1415" s="113">
        <f t="shared" si="161"/>
        <v>0</v>
      </c>
      <c r="H1415" s="61">
        <v>10687</v>
      </c>
      <c r="I1415" s="61" t="s">
        <v>1143</v>
      </c>
      <c r="J1415" s="112">
        <f t="shared" si="162"/>
        <v>1603.05</v>
      </c>
      <c r="K1415" s="112">
        <f t="shared" si="163"/>
        <v>1603.05</v>
      </c>
    </row>
    <row r="1416" s="103" customFormat="1" ht="39.6" spans="1:11">
      <c r="A1416" s="108">
        <v>1413</v>
      </c>
      <c r="B1416" s="111" t="s">
        <v>3770</v>
      </c>
      <c r="C1416" s="119" t="s">
        <v>3771</v>
      </c>
      <c r="D1416" s="76" t="s">
        <v>15</v>
      </c>
      <c r="E1416" s="61">
        <v>0</v>
      </c>
      <c r="F1416" s="61" t="s">
        <v>54</v>
      </c>
      <c r="G1416" s="113">
        <f t="shared" si="161"/>
        <v>0</v>
      </c>
      <c r="H1416" s="61">
        <v>6076</v>
      </c>
      <c r="I1416" s="61" t="s">
        <v>1143</v>
      </c>
      <c r="J1416" s="112">
        <f t="shared" si="162"/>
        <v>911.4</v>
      </c>
      <c r="K1416" s="112">
        <f t="shared" si="163"/>
        <v>911.4</v>
      </c>
    </row>
    <row r="1417" s="103" customFormat="1" ht="37.2" spans="1:11">
      <c r="A1417" s="108">
        <v>1414</v>
      </c>
      <c r="B1417" s="111" t="s">
        <v>3772</v>
      </c>
      <c r="C1417" s="119" t="s">
        <v>3773</v>
      </c>
      <c r="D1417" s="76" t="s">
        <v>15</v>
      </c>
      <c r="E1417" s="61">
        <v>0</v>
      </c>
      <c r="F1417" s="61" t="s">
        <v>54</v>
      </c>
      <c r="G1417" s="113">
        <f t="shared" si="161"/>
        <v>0</v>
      </c>
      <c r="H1417" s="61">
        <v>12671</v>
      </c>
      <c r="I1417" s="61" t="s">
        <v>1143</v>
      </c>
      <c r="J1417" s="112">
        <f t="shared" si="162"/>
        <v>1900.65</v>
      </c>
      <c r="K1417" s="112">
        <f t="shared" si="163"/>
        <v>1900.65</v>
      </c>
    </row>
    <row r="1418" s="103" customFormat="1" ht="25.2" spans="1:11">
      <c r="A1418" s="108">
        <v>1415</v>
      </c>
      <c r="B1418" s="111" t="s">
        <v>3774</v>
      </c>
      <c r="C1418" s="119" t="s">
        <v>3775</v>
      </c>
      <c r="D1418" s="76" t="s">
        <v>15</v>
      </c>
      <c r="E1418" s="61">
        <v>0</v>
      </c>
      <c r="F1418" s="61" t="s">
        <v>54</v>
      </c>
      <c r="G1418" s="113">
        <f t="shared" si="161"/>
        <v>0</v>
      </c>
      <c r="H1418" s="61">
        <v>3648</v>
      </c>
      <c r="I1418" s="61" t="s">
        <v>1143</v>
      </c>
      <c r="J1418" s="112">
        <f t="shared" si="162"/>
        <v>547.2</v>
      </c>
      <c r="K1418" s="112">
        <f t="shared" si="163"/>
        <v>547.2</v>
      </c>
    </row>
    <row r="1419" s="103" customFormat="1" ht="37.2" spans="1:11">
      <c r="A1419" s="108">
        <v>1416</v>
      </c>
      <c r="B1419" s="111" t="s">
        <v>3776</v>
      </c>
      <c r="C1419" s="119" t="s">
        <v>3777</v>
      </c>
      <c r="D1419" s="76" t="s">
        <v>15</v>
      </c>
      <c r="E1419" s="61">
        <v>0</v>
      </c>
      <c r="F1419" s="61" t="s">
        <v>54</v>
      </c>
      <c r="G1419" s="113">
        <f t="shared" si="161"/>
        <v>0</v>
      </c>
      <c r="H1419" s="61">
        <v>9219</v>
      </c>
      <c r="I1419" s="61" t="s">
        <v>1143</v>
      </c>
      <c r="J1419" s="112">
        <f t="shared" si="162"/>
        <v>1382.85</v>
      </c>
      <c r="K1419" s="112">
        <f t="shared" si="163"/>
        <v>1382.85</v>
      </c>
    </row>
    <row r="1420" s="103" customFormat="1" ht="37.2" spans="1:11">
      <c r="A1420" s="108">
        <v>1417</v>
      </c>
      <c r="B1420" s="111" t="s">
        <v>3778</v>
      </c>
      <c r="C1420" s="119" t="s">
        <v>3779</v>
      </c>
      <c r="D1420" s="76" t="s">
        <v>15</v>
      </c>
      <c r="E1420" s="61">
        <v>0</v>
      </c>
      <c r="F1420" s="61" t="s">
        <v>54</v>
      </c>
      <c r="G1420" s="113">
        <f t="shared" si="161"/>
        <v>0</v>
      </c>
      <c r="H1420" s="61">
        <v>7325</v>
      </c>
      <c r="I1420" s="61" t="s">
        <v>1143</v>
      </c>
      <c r="J1420" s="112">
        <f t="shared" si="162"/>
        <v>1098.75</v>
      </c>
      <c r="K1420" s="112">
        <f t="shared" si="163"/>
        <v>1098.75</v>
      </c>
    </row>
    <row r="1421" s="103" customFormat="1" ht="37.2" spans="1:11">
      <c r="A1421" s="108">
        <v>1418</v>
      </c>
      <c r="B1421" s="111" t="s">
        <v>3780</v>
      </c>
      <c r="C1421" s="119" t="s">
        <v>3781</v>
      </c>
      <c r="D1421" s="76" t="s">
        <v>15</v>
      </c>
      <c r="E1421" s="61">
        <v>0</v>
      </c>
      <c r="F1421" s="61" t="s">
        <v>54</v>
      </c>
      <c r="G1421" s="113">
        <f t="shared" si="161"/>
        <v>0</v>
      </c>
      <c r="H1421" s="61">
        <v>10637</v>
      </c>
      <c r="I1421" s="61" t="s">
        <v>1143</v>
      </c>
      <c r="J1421" s="112">
        <f t="shared" si="162"/>
        <v>1595.55</v>
      </c>
      <c r="K1421" s="112">
        <f t="shared" si="163"/>
        <v>1595.55</v>
      </c>
    </row>
    <row r="1422" s="103" customFormat="1" ht="25.2" spans="1:11">
      <c r="A1422" s="108">
        <v>1419</v>
      </c>
      <c r="B1422" s="111" t="s">
        <v>3782</v>
      </c>
      <c r="C1422" s="119" t="s">
        <v>3783</v>
      </c>
      <c r="D1422" s="76" t="s">
        <v>15</v>
      </c>
      <c r="E1422" s="61">
        <v>0</v>
      </c>
      <c r="F1422" s="61" t="s">
        <v>54</v>
      </c>
      <c r="G1422" s="113">
        <f t="shared" si="161"/>
        <v>0</v>
      </c>
      <c r="H1422" s="61">
        <v>19514</v>
      </c>
      <c r="I1422" s="61" t="s">
        <v>1143</v>
      </c>
      <c r="J1422" s="112">
        <f t="shared" si="162"/>
        <v>2927.1</v>
      </c>
      <c r="K1422" s="112">
        <f t="shared" si="163"/>
        <v>2927.1</v>
      </c>
    </row>
    <row r="1423" s="103" customFormat="1" ht="37.2" spans="1:11">
      <c r="A1423" s="108">
        <v>1420</v>
      </c>
      <c r="B1423" s="111" t="s">
        <v>3784</v>
      </c>
      <c r="C1423" s="119" t="s">
        <v>3785</v>
      </c>
      <c r="D1423" s="76" t="s">
        <v>15</v>
      </c>
      <c r="E1423" s="61">
        <v>0</v>
      </c>
      <c r="F1423" s="61" t="s">
        <v>54</v>
      </c>
      <c r="G1423" s="113">
        <f t="shared" si="161"/>
        <v>0</v>
      </c>
      <c r="H1423" s="61">
        <v>5562</v>
      </c>
      <c r="I1423" s="61" t="s">
        <v>1143</v>
      </c>
      <c r="J1423" s="112">
        <f t="shared" si="162"/>
        <v>834.3</v>
      </c>
      <c r="K1423" s="112">
        <f t="shared" si="163"/>
        <v>834.3</v>
      </c>
    </row>
    <row r="1424" s="103" customFormat="1" ht="37.2" spans="1:11">
      <c r="A1424" s="108">
        <v>1421</v>
      </c>
      <c r="B1424" s="111" t="s">
        <v>3786</v>
      </c>
      <c r="C1424" s="119" t="s">
        <v>3787</v>
      </c>
      <c r="D1424" s="76" t="s">
        <v>15</v>
      </c>
      <c r="E1424" s="61">
        <v>0</v>
      </c>
      <c r="F1424" s="61" t="s">
        <v>54</v>
      </c>
      <c r="G1424" s="113">
        <f t="shared" si="161"/>
        <v>0</v>
      </c>
      <c r="H1424" s="61">
        <v>5375</v>
      </c>
      <c r="I1424" s="61" t="s">
        <v>1143</v>
      </c>
      <c r="J1424" s="112">
        <f t="shared" si="162"/>
        <v>806.25</v>
      </c>
      <c r="K1424" s="112">
        <f t="shared" si="163"/>
        <v>806.25</v>
      </c>
    </row>
    <row r="1425" s="103" customFormat="1" ht="37.2" spans="1:11">
      <c r="A1425" s="108">
        <v>1422</v>
      </c>
      <c r="B1425" s="111" t="s">
        <v>3788</v>
      </c>
      <c r="C1425" s="119" t="s">
        <v>3789</v>
      </c>
      <c r="D1425" s="76" t="s">
        <v>15</v>
      </c>
      <c r="E1425" s="61">
        <v>0</v>
      </c>
      <c r="F1425" s="61" t="s">
        <v>54</v>
      </c>
      <c r="G1425" s="113">
        <f t="shared" si="161"/>
        <v>0</v>
      </c>
      <c r="H1425" s="61">
        <v>8266</v>
      </c>
      <c r="I1425" s="61" t="s">
        <v>1143</v>
      </c>
      <c r="J1425" s="112">
        <f t="shared" si="162"/>
        <v>1239.9</v>
      </c>
      <c r="K1425" s="112">
        <f t="shared" si="163"/>
        <v>1239.9</v>
      </c>
    </row>
    <row r="1426" s="103" customFormat="1" ht="37.2" spans="1:11">
      <c r="A1426" s="108">
        <v>1423</v>
      </c>
      <c r="B1426" s="111" t="s">
        <v>3790</v>
      </c>
      <c r="C1426" s="119" t="s">
        <v>3791</v>
      </c>
      <c r="D1426" s="76" t="s">
        <v>15</v>
      </c>
      <c r="E1426" s="61">
        <v>0</v>
      </c>
      <c r="F1426" s="61" t="s">
        <v>54</v>
      </c>
      <c r="G1426" s="113">
        <f t="shared" si="161"/>
        <v>0</v>
      </c>
      <c r="H1426" s="61">
        <v>11381</v>
      </c>
      <c r="I1426" s="61" t="s">
        <v>1143</v>
      </c>
      <c r="J1426" s="112">
        <f t="shared" si="162"/>
        <v>1707.15</v>
      </c>
      <c r="K1426" s="112">
        <f t="shared" si="163"/>
        <v>1707.15</v>
      </c>
    </row>
    <row r="1427" s="103" customFormat="1" ht="37.2" spans="1:11">
      <c r="A1427" s="108">
        <v>1424</v>
      </c>
      <c r="B1427" s="111" t="s">
        <v>3792</v>
      </c>
      <c r="C1427" s="119" t="s">
        <v>3793</v>
      </c>
      <c r="D1427" s="76" t="s">
        <v>15</v>
      </c>
      <c r="E1427" s="61">
        <v>0</v>
      </c>
      <c r="F1427" s="61" t="s">
        <v>54</v>
      </c>
      <c r="G1427" s="113">
        <f t="shared" si="161"/>
        <v>0</v>
      </c>
      <c r="H1427" s="61">
        <v>10040</v>
      </c>
      <c r="I1427" s="61" t="s">
        <v>1143</v>
      </c>
      <c r="J1427" s="112">
        <f t="shared" si="162"/>
        <v>1506</v>
      </c>
      <c r="K1427" s="112">
        <f t="shared" si="163"/>
        <v>1506</v>
      </c>
    </row>
    <row r="1428" s="103" customFormat="1" ht="25.2" spans="1:11">
      <c r="A1428" s="108">
        <v>1425</v>
      </c>
      <c r="B1428" s="111" t="s">
        <v>3794</v>
      </c>
      <c r="C1428" s="119" t="s">
        <v>3795</v>
      </c>
      <c r="D1428" s="76" t="s">
        <v>15</v>
      </c>
      <c r="E1428" s="61">
        <v>0</v>
      </c>
      <c r="F1428" s="61" t="s">
        <v>54</v>
      </c>
      <c r="G1428" s="113">
        <f t="shared" si="161"/>
        <v>0</v>
      </c>
      <c r="H1428" s="61">
        <v>6486</v>
      </c>
      <c r="I1428" s="61" t="s">
        <v>1143</v>
      </c>
      <c r="J1428" s="112">
        <f t="shared" si="162"/>
        <v>972.9</v>
      </c>
      <c r="K1428" s="112">
        <f t="shared" si="163"/>
        <v>972.9</v>
      </c>
    </row>
    <row r="1429" s="103" customFormat="1" ht="37.2" spans="1:11">
      <c r="A1429" s="108">
        <v>1426</v>
      </c>
      <c r="B1429" s="111" t="s">
        <v>3796</v>
      </c>
      <c r="C1429" s="119" t="s">
        <v>3797</v>
      </c>
      <c r="D1429" s="76" t="s">
        <v>15</v>
      </c>
      <c r="E1429" s="61">
        <v>0</v>
      </c>
      <c r="F1429" s="61" t="s">
        <v>54</v>
      </c>
      <c r="G1429" s="113">
        <f t="shared" si="161"/>
        <v>0</v>
      </c>
      <c r="H1429" s="61">
        <v>19699</v>
      </c>
      <c r="I1429" s="61" t="s">
        <v>1143</v>
      </c>
      <c r="J1429" s="112">
        <f t="shared" si="162"/>
        <v>2954.85</v>
      </c>
      <c r="K1429" s="112">
        <f t="shared" si="163"/>
        <v>2954.85</v>
      </c>
    </row>
    <row r="1430" s="103" customFormat="1" ht="37.2" spans="1:11">
      <c r="A1430" s="108">
        <v>1427</v>
      </c>
      <c r="B1430" s="111" t="s">
        <v>3798</v>
      </c>
      <c r="C1430" s="119" t="s">
        <v>3799</v>
      </c>
      <c r="D1430" s="76" t="s">
        <v>15</v>
      </c>
      <c r="E1430" s="61">
        <v>0</v>
      </c>
      <c r="F1430" s="61" t="s">
        <v>54</v>
      </c>
      <c r="G1430" s="113">
        <f t="shared" si="161"/>
        <v>0</v>
      </c>
      <c r="H1430" s="61">
        <v>9734</v>
      </c>
      <c r="I1430" s="61" t="s">
        <v>1143</v>
      </c>
      <c r="J1430" s="112">
        <f t="shared" si="162"/>
        <v>1460.1</v>
      </c>
      <c r="K1430" s="112">
        <f t="shared" si="163"/>
        <v>1460.1</v>
      </c>
    </row>
    <row r="1431" s="103" customFormat="1" ht="37.2" spans="1:11">
      <c r="A1431" s="108">
        <v>1428</v>
      </c>
      <c r="B1431" s="111" t="s">
        <v>3800</v>
      </c>
      <c r="C1431" s="119" t="s">
        <v>3801</v>
      </c>
      <c r="D1431" s="76" t="s">
        <v>15</v>
      </c>
      <c r="E1431" s="61">
        <v>0</v>
      </c>
      <c r="F1431" s="61" t="s">
        <v>54</v>
      </c>
      <c r="G1431" s="113">
        <f t="shared" si="161"/>
        <v>0</v>
      </c>
      <c r="H1431" s="61">
        <v>11904</v>
      </c>
      <c r="I1431" s="61" t="s">
        <v>1143</v>
      </c>
      <c r="J1431" s="112">
        <f t="shared" si="162"/>
        <v>1785.6</v>
      </c>
      <c r="K1431" s="112">
        <f t="shared" si="163"/>
        <v>1785.6</v>
      </c>
    </row>
    <row r="1432" s="103" customFormat="1" ht="25.2" spans="1:11">
      <c r="A1432" s="108">
        <v>1429</v>
      </c>
      <c r="B1432" s="111" t="s">
        <v>2828</v>
      </c>
      <c r="C1432" s="119" t="s">
        <v>3802</v>
      </c>
      <c r="D1432" s="76" t="s">
        <v>15</v>
      </c>
      <c r="E1432" s="61">
        <v>0</v>
      </c>
      <c r="F1432" s="61" t="s">
        <v>54</v>
      </c>
      <c r="G1432" s="113">
        <f t="shared" si="161"/>
        <v>0</v>
      </c>
      <c r="H1432" s="61">
        <v>10494</v>
      </c>
      <c r="I1432" s="61" t="s">
        <v>1143</v>
      </c>
      <c r="J1432" s="112">
        <f t="shared" si="162"/>
        <v>1574.1</v>
      </c>
      <c r="K1432" s="112">
        <f t="shared" si="163"/>
        <v>1574.1</v>
      </c>
    </row>
    <row r="1433" s="103" customFormat="1" ht="37.2" spans="1:11">
      <c r="A1433" s="108">
        <v>1430</v>
      </c>
      <c r="B1433" s="111" t="s">
        <v>3803</v>
      </c>
      <c r="C1433" s="119" t="s">
        <v>3804</v>
      </c>
      <c r="D1433" s="76" t="s">
        <v>15</v>
      </c>
      <c r="E1433" s="61">
        <v>0</v>
      </c>
      <c r="F1433" s="61" t="s">
        <v>54</v>
      </c>
      <c r="G1433" s="113">
        <f t="shared" si="161"/>
        <v>0</v>
      </c>
      <c r="H1433" s="61">
        <v>12890</v>
      </c>
      <c r="I1433" s="61" t="s">
        <v>1143</v>
      </c>
      <c r="J1433" s="112">
        <f t="shared" si="162"/>
        <v>1933.5</v>
      </c>
      <c r="K1433" s="112">
        <f t="shared" si="163"/>
        <v>1933.5</v>
      </c>
    </row>
    <row r="1434" s="103" customFormat="1" ht="37.2" spans="1:11">
      <c r="A1434" s="108">
        <v>1431</v>
      </c>
      <c r="B1434" s="111" t="s">
        <v>3805</v>
      </c>
      <c r="C1434" s="119" t="s">
        <v>3806</v>
      </c>
      <c r="D1434" s="76" t="s">
        <v>15</v>
      </c>
      <c r="E1434" s="61">
        <v>0</v>
      </c>
      <c r="F1434" s="61" t="s">
        <v>54</v>
      </c>
      <c r="G1434" s="113">
        <f t="shared" si="161"/>
        <v>0</v>
      </c>
      <c r="H1434" s="61">
        <v>3410</v>
      </c>
      <c r="I1434" s="61" t="s">
        <v>1143</v>
      </c>
      <c r="J1434" s="112">
        <f t="shared" si="162"/>
        <v>511.5</v>
      </c>
      <c r="K1434" s="112">
        <f t="shared" si="163"/>
        <v>511.5</v>
      </c>
    </row>
    <row r="1435" s="103" customFormat="1" ht="37.2" spans="1:11">
      <c r="A1435" s="108">
        <v>1432</v>
      </c>
      <c r="B1435" s="111" t="s">
        <v>3807</v>
      </c>
      <c r="C1435" s="119" t="s">
        <v>3808</v>
      </c>
      <c r="D1435" s="76" t="s">
        <v>15</v>
      </c>
      <c r="E1435" s="61">
        <v>0</v>
      </c>
      <c r="F1435" s="61" t="s">
        <v>54</v>
      </c>
      <c r="G1435" s="113">
        <f t="shared" si="161"/>
        <v>0</v>
      </c>
      <c r="H1435" s="61">
        <v>9158</v>
      </c>
      <c r="I1435" s="61" t="s">
        <v>1143</v>
      </c>
      <c r="J1435" s="112">
        <f t="shared" si="162"/>
        <v>1373.7</v>
      </c>
      <c r="K1435" s="112">
        <f t="shared" si="163"/>
        <v>1373.7</v>
      </c>
    </row>
    <row r="1436" s="103" customFormat="1" ht="25.2" spans="1:11">
      <c r="A1436" s="108">
        <v>1433</v>
      </c>
      <c r="B1436" s="111" t="s">
        <v>3809</v>
      </c>
      <c r="C1436" s="119" t="s">
        <v>3810</v>
      </c>
      <c r="D1436" s="76" t="s">
        <v>15</v>
      </c>
      <c r="E1436" s="61">
        <v>0</v>
      </c>
      <c r="F1436" s="61" t="s">
        <v>54</v>
      </c>
      <c r="G1436" s="113">
        <f t="shared" si="161"/>
        <v>0</v>
      </c>
      <c r="H1436" s="61">
        <v>8951</v>
      </c>
      <c r="I1436" s="61" t="s">
        <v>1143</v>
      </c>
      <c r="J1436" s="112">
        <f t="shared" si="162"/>
        <v>1342.65</v>
      </c>
      <c r="K1436" s="112">
        <f t="shared" si="163"/>
        <v>1342.65</v>
      </c>
    </row>
    <row r="1437" s="103" customFormat="1" ht="37.2" spans="1:11">
      <c r="A1437" s="108">
        <v>1434</v>
      </c>
      <c r="B1437" s="111" t="s">
        <v>3811</v>
      </c>
      <c r="C1437" s="119" t="s">
        <v>3812</v>
      </c>
      <c r="D1437" s="76" t="s">
        <v>15</v>
      </c>
      <c r="E1437" s="61">
        <v>0</v>
      </c>
      <c r="F1437" s="61" t="s">
        <v>54</v>
      </c>
      <c r="G1437" s="113">
        <f t="shared" si="161"/>
        <v>0</v>
      </c>
      <c r="H1437" s="61">
        <v>7571</v>
      </c>
      <c r="I1437" s="61" t="s">
        <v>1143</v>
      </c>
      <c r="J1437" s="112">
        <f t="shared" si="162"/>
        <v>1135.65</v>
      </c>
      <c r="K1437" s="112">
        <f t="shared" si="163"/>
        <v>1135.65</v>
      </c>
    </row>
    <row r="1438" s="103" customFormat="1" ht="25.2" spans="1:11">
      <c r="A1438" s="108">
        <v>1435</v>
      </c>
      <c r="B1438" s="111" t="s">
        <v>3718</v>
      </c>
      <c r="C1438" s="119" t="s">
        <v>3813</v>
      </c>
      <c r="D1438" s="76" t="s">
        <v>3814</v>
      </c>
      <c r="E1438" s="61">
        <v>0</v>
      </c>
      <c r="F1438" s="61" t="s">
        <v>54</v>
      </c>
      <c r="G1438" s="113">
        <f t="shared" si="161"/>
        <v>0</v>
      </c>
      <c r="H1438" s="61">
        <v>968568</v>
      </c>
      <c r="I1438" s="61" t="s">
        <v>1143</v>
      </c>
      <c r="J1438" s="112">
        <f t="shared" si="162"/>
        <v>145285.2</v>
      </c>
      <c r="K1438" s="112">
        <f t="shared" si="163"/>
        <v>145285.2</v>
      </c>
    </row>
    <row r="1439" s="103" customFormat="1" ht="37.2" spans="1:11">
      <c r="A1439" s="108">
        <v>1436</v>
      </c>
      <c r="B1439" s="111" t="s">
        <v>3815</v>
      </c>
      <c r="C1439" s="119" t="s">
        <v>3816</v>
      </c>
      <c r="D1439" s="76" t="s">
        <v>15</v>
      </c>
      <c r="E1439" s="61">
        <v>0</v>
      </c>
      <c r="F1439" s="61" t="s">
        <v>54</v>
      </c>
      <c r="G1439" s="113">
        <f t="shared" si="161"/>
        <v>0</v>
      </c>
      <c r="H1439" s="61">
        <v>10422</v>
      </c>
      <c r="I1439" s="61" t="s">
        <v>1143</v>
      </c>
      <c r="J1439" s="112">
        <f t="shared" si="162"/>
        <v>1563.3</v>
      </c>
      <c r="K1439" s="112">
        <f t="shared" si="163"/>
        <v>1563.3</v>
      </c>
    </row>
    <row r="1440" s="103" customFormat="1" ht="37.2" spans="1:11">
      <c r="A1440" s="108">
        <v>1437</v>
      </c>
      <c r="B1440" s="111" t="s">
        <v>3817</v>
      </c>
      <c r="C1440" s="119" t="s">
        <v>3818</v>
      </c>
      <c r="D1440" s="76" t="s">
        <v>15</v>
      </c>
      <c r="E1440" s="61">
        <v>0</v>
      </c>
      <c r="F1440" s="61" t="s">
        <v>54</v>
      </c>
      <c r="G1440" s="113">
        <f t="shared" si="161"/>
        <v>0</v>
      </c>
      <c r="H1440" s="61">
        <v>3000</v>
      </c>
      <c r="I1440" s="61" t="s">
        <v>1143</v>
      </c>
      <c r="J1440" s="112">
        <f t="shared" si="162"/>
        <v>450</v>
      </c>
      <c r="K1440" s="112">
        <f t="shared" si="163"/>
        <v>450</v>
      </c>
    </row>
    <row r="1441" s="103" customFormat="1" ht="37.2" spans="1:11">
      <c r="A1441" s="108">
        <v>1438</v>
      </c>
      <c r="B1441" s="111" t="s">
        <v>3819</v>
      </c>
      <c r="C1441" s="119" t="s">
        <v>3820</v>
      </c>
      <c r="D1441" s="76" t="s">
        <v>15</v>
      </c>
      <c r="E1441" s="61">
        <v>0</v>
      </c>
      <c r="F1441" s="61" t="s">
        <v>54</v>
      </c>
      <c r="G1441" s="113">
        <f t="shared" si="161"/>
        <v>0</v>
      </c>
      <c r="H1441" s="61">
        <v>8166</v>
      </c>
      <c r="I1441" s="61" t="s">
        <v>1143</v>
      </c>
      <c r="J1441" s="112">
        <f t="shared" si="162"/>
        <v>1224.9</v>
      </c>
      <c r="K1441" s="112">
        <f t="shared" si="163"/>
        <v>1224.9</v>
      </c>
    </row>
    <row r="1442" s="103" customFormat="1" ht="25.2" spans="1:11">
      <c r="A1442" s="108">
        <v>1439</v>
      </c>
      <c r="B1442" s="111" t="s">
        <v>3821</v>
      </c>
      <c r="C1442" s="119" t="s">
        <v>3822</v>
      </c>
      <c r="D1442" s="76" t="s">
        <v>15</v>
      </c>
      <c r="E1442" s="61">
        <v>0</v>
      </c>
      <c r="F1442" s="61" t="s">
        <v>54</v>
      </c>
      <c r="G1442" s="113">
        <f t="shared" si="161"/>
        <v>0</v>
      </c>
      <c r="H1442" s="61">
        <v>17156</v>
      </c>
      <c r="I1442" s="61" t="s">
        <v>1143</v>
      </c>
      <c r="J1442" s="112">
        <f t="shared" si="162"/>
        <v>2573.4</v>
      </c>
      <c r="K1442" s="112">
        <f t="shared" si="163"/>
        <v>2573.4</v>
      </c>
    </row>
    <row r="1443" s="103" customFormat="1" ht="37.2" spans="1:11">
      <c r="A1443" s="108">
        <v>1440</v>
      </c>
      <c r="B1443" s="111" t="s">
        <v>3823</v>
      </c>
      <c r="C1443" s="119" t="s">
        <v>3824</v>
      </c>
      <c r="D1443" s="76" t="s">
        <v>15</v>
      </c>
      <c r="E1443" s="61">
        <v>0</v>
      </c>
      <c r="F1443" s="61" t="s">
        <v>54</v>
      </c>
      <c r="G1443" s="113">
        <f t="shared" si="161"/>
        <v>0</v>
      </c>
      <c r="H1443" s="61">
        <v>11102</v>
      </c>
      <c r="I1443" s="61" t="s">
        <v>1143</v>
      </c>
      <c r="J1443" s="112">
        <f t="shared" si="162"/>
        <v>1665.3</v>
      </c>
      <c r="K1443" s="112">
        <f t="shared" si="163"/>
        <v>1665.3</v>
      </c>
    </row>
    <row r="1444" s="103" customFormat="1" ht="37.2" spans="1:11">
      <c r="A1444" s="108">
        <v>1441</v>
      </c>
      <c r="B1444" s="111" t="s">
        <v>3825</v>
      </c>
      <c r="C1444" s="119" t="s">
        <v>3826</v>
      </c>
      <c r="D1444" s="76" t="s">
        <v>15</v>
      </c>
      <c r="E1444" s="61">
        <v>0</v>
      </c>
      <c r="F1444" s="61" t="s">
        <v>54</v>
      </c>
      <c r="G1444" s="113">
        <f t="shared" si="161"/>
        <v>0</v>
      </c>
      <c r="H1444" s="61">
        <v>12771</v>
      </c>
      <c r="I1444" s="61" t="s">
        <v>1143</v>
      </c>
      <c r="J1444" s="112">
        <f t="shared" si="162"/>
        <v>1915.65</v>
      </c>
      <c r="K1444" s="112">
        <f t="shared" si="163"/>
        <v>1915.65</v>
      </c>
    </row>
    <row r="1445" s="103" customFormat="1" ht="37.2" spans="1:11">
      <c r="A1445" s="108">
        <v>1442</v>
      </c>
      <c r="B1445" s="111" t="s">
        <v>3827</v>
      </c>
      <c r="C1445" s="119" t="s">
        <v>3828</v>
      </c>
      <c r="D1445" s="76" t="s">
        <v>15</v>
      </c>
      <c r="E1445" s="61">
        <v>0</v>
      </c>
      <c r="F1445" s="61" t="s">
        <v>54</v>
      </c>
      <c r="G1445" s="113">
        <f t="shared" si="161"/>
        <v>0</v>
      </c>
      <c r="H1445" s="61">
        <v>11970</v>
      </c>
      <c r="I1445" s="61" t="s">
        <v>1143</v>
      </c>
      <c r="J1445" s="112">
        <f t="shared" si="162"/>
        <v>1795.5</v>
      </c>
      <c r="K1445" s="112">
        <f t="shared" si="163"/>
        <v>1795.5</v>
      </c>
    </row>
    <row r="1446" s="103" customFormat="1" ht="48" spans="1:11">
      <c r="A1446" s="108">
        <v>1443</v>
      </c>
      <c r="B1446" s="76" t="s">
        <v>3718</v>
      </c>
      <c r="C1446" s="119" t="s">
        <v>3829</v>
      </c>
      <c r="D1446" s="76" t="s">
        <v>3814</v>
      </c>
      <c r="E1446" s="61">
        <v>0</v>
      </c>
      <c r="F1446" s="61" t="s">
        <v>54</v>
      </c>
      <c r="G1446" s="113">
        <f t="shared" si="161"/>
        <v>0</v>
      </c>
      <c r="H1446" s="61">
        <v>1564304</v>
      </c>
      <c r="I1446" s="61" t="s">
        <v>1143</v>
      </c>
      <c r="J1446" s="112">
        <f t="shared" si="162"/>
        <v>234645.6</v>
      </c>
      <c r="K1446" s="112">
        <f t="shared" si="163"/>
        <v>234645.6</v>
      </c>
    </row>
    <row r="1447" s="103" customFormat="1" ht="25.2" spans="1:11">
      <c r="A1447" s="108">
        <v>1444</v>
      </c>
      <c r="B1447" s="111" t="s">
        <v>3830</v>
      </c>
      <c r="C1447" s="119" t="s">
        <v>3831</v>
      </c>
      <c r="D1447" s="76" t="s">
        <v>15</v>
      </c>
      <c r="E1447" s="61">
        <v>0</v>
      </c>
      <c r="F1447" s="61" t="s">
        <v>54</v>
      </c>
      <c r="G1447" s="113">
        <f t="shared" si="161"/>
        <v>0</v>
      </c>
      <c r="H1447" s="61">
        <v>7762</v>
      </c>
      <c r="I1447" s="61" t="s">
        <v>1143</v>
      </c>
      <c r="J1447" s="112">
        <f t="shared" si="162"/>
        <v>1164.3</v>
      </c>
      <c r="K1447" s="112">
        <f t="shared" si="163"/>
        <v>1164.3</v>
      </c>
    </row>
    <row r="1448" s="103" customFormat="1" ht="25.2" spans="1:11">
      <c r="A1448" s="108">
        <v>1445</v>
      </c>
      <c r="B1448" s="111" t="s">
        <v>3832</v>
      </c>
      <c r="C1448" s="119" t="s">
        <v>3833</v>
      </c>
      <c r="D1448" s="76" t="s">
        <v>15</v>
      </c>
      <c r="E1448" s="61">
        <v>0</v>
      </c>
      <c r="F1448" s="61" t="s">
        <v>54</v>
      </c>
      <c r="G1448" s="113">
        <f t="shared" si="161"/>
        <v>0</v>
      </c>
      <c r="H1448" s="61">
        <v>5292</v>
      </c>
      <c r="I1448" s="61" t="s">
        <v>1143</v>
      </c>
      <c r="J1448" s="112">
        <f t="shared" si="162"/>
        <v>793.8</v>
      </c>
      <c r="K1448" s="112">
        <f t="shared" si="163"/>
        <v>793.8</v>
      </c>
    </row>
    <row r="1449" s="103" customFormat="1" ht="38.4" spans="1:11">
      <c r="A1449" s="108">
        <v>1446</v>
      </c>
      <c r="B1449" s="111" t="s">
        <v>3834</v>
      </c>
      <c r="C1449" s="119" t="s">
        <v>3835</v>
      </c>
      <c r="D1449" s="76" t="s">
        <v>15</v>
      </c>
      <c r="E1449" s="61">
        <v>0</v>
      </c>
      <c r="F1449" s="61" t="s">
        <v>54</v>
      </c>
      <c r="G1449" s="113">
        <f t="shared" si="161"/>
        <v>0</v>
      </c>
      <c r="H1449" s="61">
        <v>3386</v>
      </c>
      <c r="I1449" s="61" t="s">
        <v>1143</v>
      </c>
      <c r="J1449" s="112">
        <f t="shared" si="162"/>
        <v>507.9</v>
      </c>
      <c r="K1449" s="112">
        <f t="shared" si="163"/>
        <v>507.9</v>
      </c>
    </row>
    <row r="1450" s="103" customFormat="1" ht="37.2" spans="1:11">
      <c r="A1450" s="108">
        <v>1447</v>
      </c>
      <c r="B1450" s="111" t="s">
        <v>3836</v>
      </c>
      <c r="C1450" s="119" t="s">
        <v>3837</v>
      </c>
      <c r="D1450" s="76" t="s">
        <v>15</v>
      </c>
      <c r="E1450" s="61">
        <v>0</v>
      </c>
      <c r="F1450" s="61" t="s">
        <v>54</v>
      </c>
      <c r="G1450" s="113">
        <f t="shared" si="161"/>
        <v>0</v>
      </c>
      <c r="H1450" s="61">
        <v>4776</v>
      </c>
      <c r="I1450" s="61" t="s">
        <v>1143</v>
      </c>
      <c r="J1450" s="112">
        <f t="shared" si="162"/>
        <v>716.4</v>
      </c>
      <c r="K1450" s="112">
        <f t="shared" si="163"/>
        <v>716.4</v>
      </c>
    </row>
    <row r="1451" s="103" customFormat="1" ht="25.2" spans="1:11">
      <c r="A1451" s="108">
        <v>1448</v>
      </c>
      <c r="B1451" s="111" t="s">
        <v>3838</v>
      </c>
      <c r="C1451" s="119" t="s">
        <v>3839</v>
      </c>
      <c r="D1451" s="76" t="s">
        <v>15</v>
      </c>
      <c r="E1451" s="61">
        <v>0</v>
      </c>
      <c r="F1451" s="61" t="s">
        <v>54</v>
      </c>
      <c r="G1451" s="113">
        <f t="shared" ref="G1451:G1514" si="164">E1451*1000000</f>
        <v>0</v>
      </c>
      <c r="H1451" s="61">
        <v>5368</v>
      </c>
      <c r="I1451" s="61" t="s">
        <v>1143</v>
      </c>
      <c r="J1451" s="112">
        <f t="shared" si="162"/>
        <v>805.2</v>
      </c>
      <c r="K1451" s="112">
        <f t="shared" si="163"/>
        <v>805.2</v>
      </c>
    </row>
    <row r="1452" s="103" customFormat="1" ht="25.2" spans="1:11">
      <c r="A1452" s="108">
        <v>1449</v>
      </c>
      <c r="B1452" s="111" t="s">
        <v>3840</v>
      </c>
      <c r="C1452" s="119" t="s">
        <v>3841</v>
      </c>
      <c r="D1452" s="76" t="s">
        <v>15</v>
      </c>
      <c r="E1452" s="61">
        <v>0</v>
      </c>
      <c r="F1452" s="61" t="s">
        <v>54</v>
      </c>
      <c r="G1452" s="113">
        <f t="shared" si="164"/>
        <v>0</v>
      </c>
      <c r="H1452" s="61">
        <v>5356</v>
      </c>
      <c r="I1452" s="61" t="s">
        <v>1143</v>
      </c>
      <c r="J1452" s="112">
        <f t="shared" si="162"/>
        <v>803.4</v>
      </c>
      <c r="K1452" s="112">
        <f t="shared" si="163"/>
        <v>803.4</v>
      </c>
    </row>
    <row r="1453" s="103" customFormat="1" ht="37.2" spans="1:11">
      <c r="A1453" s="108">
        <v>1450</v>
      </c>
      <c r="B1453" s="111" t="s">
        <v>3842</v>
      </c>
      <c r="C1453" s="119" t="s">
        <v>3843</v>
      </c>
      <c r="D1453" s="76" t="s">
        <v>15</v>
      </c>
      <c r="E1453" s="61">
        <v>0</v>
      </c>
      <c r="F1453" s="61" t="s">
        <v>54</v>
      </c>
      <c r="G1453" s="113">
        <f t="shared" si="164"/>
        <v>0</v>
      </c>
      <c r="H1453" s="61">
        <v>5501</v>
      </c>
      <c r="I1453" s="61" t="s">
        <v>1143</v>
      </c>
      <c r="J1453" s="112">
        <f t="shared" si="162"/>
        <v>825.15</v>
      </c>
      <c r="K1453" s="112">
        <f t="shared" si="163"/>
        <v>825.15</v>
      </c>
    </row>
    <row r="1454" s="103" customFormat="1" ht="25.2" spans="1:11">
      <c r="A1454" s="108">
        <v>1451</v>
      </c>
      <c r="B1454" s="111" t="s">
        <v>3844</v>
      </c>
      <c r="C1454" s="119" t="s">
        <v>3845</v>
      </c>
      <c r="D1454" s="76" t="s">
        <v>15</v>
      </c>
      <c r="E1454" s="61">
        <v>0</v>
      </c>
      <c r="F1454" s="61" t="s">
        <v>54</v>
      </c>
      <c r="G1454" s="113">
        <f t="shared" si="164"/>
        <v>0</v>
      </c>
      <c r="H1454" s="61">
        <v>5588</v>
      </c>
      <c r="I1454" s="61" t="s">
        <v>1143</v>
      </c>
      <c r="J1454" s="112">
        <f t="shared" si="162"/>
        <v>838.2</v>
      </c>
      <c r="K1454" s="112">
        <f t="shared" si="163"/>
        <v>838.2</v>
      </c>
    </row>
    <row r="1455" s="103" customFormat="1" ht="25.2" spans="1:11">
      <c r="A1455" s="108">
        <v>1452</v>
      </c>
      <c r="B1455" s="111" t="s">
        <v>3846</v>
      </c>
      <c r="C1455" s="119" t="s">
        <v>3847</v>
      </c>
      <c r="D1455" s="76" t="s">
        <v>15</v>
      </c>
      <c r="E1455" s="61">
        <v>0</v>
      </c>
      <c r="F1455" s="61" t="s">
        <v>54</v>
      </c>
      <c r="G1455" s="113">
        <f t="shared" si="164"/>
        <v>0</v>
      </c>
      <c r="H1455" s="61">
        <v>21865</v>
      </c>
      <c r="I1455" s="61" t="s">
        <v>1143</v>
      </c>
      <c r="J1455" s="112">
        <f t="shared" si="162"/>
        <v>3279.75</v>
      </c>
      <c r="K1455" s="112">
        <f t="shared" si="163"/>
        <v>3279.75</v>
      </c>
    </row>
    <row r="1456" s="103" customFormat="1" ht="37.2" spans="1:11">
      <c r="A1456" s="108">
        <v>1453</v>
      </c>
      <c r="B1456" s="111" t="s">
        <v>3848</v>
      </c>
      <c r="C1456" s="119" t="s">
        <v>3849</v>
      </c>
      <c r="D1456" s="76" t="s">
        <v>15</v>
      </c>
      <c r="E1456" s="61">
        <v>0</v>
      </c>
      <c r="F1456" s="61" t="s">
        <v>54</v>
      </c>
      <c r="G1456" s="113">
        <f t="shared" si="164"/>
        <v>0</v>
      </c>
      <c r="H1456" s="61">
        <v>19997</v>
      </c>
      <c r="I1456" s="61" t="s">
        <v>1143</v>
      </c>
      <c r="J1456" s="112">
        <f t="shared" si="162"/>
        <v>2999.55</v>
      </c>
      <c r="K1456" s="112">
        <f t="shared" si="163"/>
        <v>2999.55</v>
      </c>
    </row>
    <row r="1457" s="103" customFormat="1" ht="37.2" spans="1:11">
      <c r="A1457" s="108">
        <v>1454</v>
      </c>
      <c r="B1457" s="111" t="s">
        <v>3850</v>
      </c>
      <c r="C1457" s="119" t="s">
        <v>3851</v>
      </c>
      <c r="D1457" s="76" t="s">
        <v>15</v>
      </c>
      <c r="E1457" s="61">
        <v>0</v>
      </c>
      <c r="F1457" s="61" t="s">
        <v>54</v>
      </c>
      <c r="G1457" s="113">
        <f t="shared" si="164"/>
        <v>0</v>
      </c>
      <c r="H1457" s="61">
        <v>10130</v>
      </c>
      <c r="I1457" s="61" t="s">
        <v>1143</v>
      </c>
      <c r="J1457" s="112">
        <f t="shared" si="162"/>
        <v>1519.5</v>
      </c>
      <c r="K1457" s="112">
        <f t="shared" si="163"/>
        <v>1519.5</v>
      </c>
    </row>
    <row r="1458" s="103" customFormat="1" ht="26.4" spans="1:11">
      <c r="A1458" s="108">
        <v>1455</v>
      </c>
      <c r="B1458" s="111" t="s">
        <v>3852</v>
      </c>
      <c r="C1458" s="119" t="s">
        <v>3853</v>
      </c>
      <c r="D1458" s="76" t="s">
        <v>15</v>
      </c>
      <c r="E1458" s="61">
        <v>0</v>
      </c>
      <c r="F1458" s="61" t="s">
        <v>54</v>
      </c>
      <c r="G1458" s="113">
        <f t="shared" si="164"/>
        <v>0</v>
      </c>
      <c r="H1458" s="61">
        <v>9796</v>
      </c>
      <c r="I1458" s="61" t="s">
        <v>1143</v>
      </c>
      <c r="J1458" s="112">
        <f t="shared" si="162"/>
        <v>1469.4</v>
      </c>
      <c r="K1458" s="112">
        <f t="shared" si="163"/>
        <v>1469.4</v>
      </c>
    </row>
    <row r="1459" s="103" customFormat="1" ht="25.2" spans="1:11">
      <c r="A1459" s="108">
        <v>1456</v>
      </c>
      <c r="B1459" s="111" t="s">
        <v>3854</v>
      </c>
      <c r="C1459" s="119" t="s">
        <v>3855</v>
      </c>
      <c r="D1459" s="76" t="s">
        <v>15</v>
      </c>
      <c r="E1459" s="61">
        <v>0</v>
      </c>
      <c r="F1459" s="61" t="s">
        <v>54</v>
      </c>
      <c r="G1459" s="113">
        <f t="shared" si="164"/>
        <v>0</v>
      </c>
      <c r="H1459" s="61">
        <v>11960</v>
      </c>
      <c r="I1459" s="61" t="s">
        <v>1143</v>
      </c>
      <c r="J1459" s="112">
        <f t="shared" si="162"/>
        <v>1794</v>
      </c>
      <c r="K1459" s="112">
        <f t="shared" si="163"/>
        <v>1794</v>
      </c>
    </row>
    <row r="1460" s="103" customFormat="1" ht="37.2" spans="1:11">
      <c r="A1460" s="108">
        <v>1457</v>
      </c>
      <c r="B1460" s="111" t="s">
        <v>3856</v>
      </c>
      <c r="C1460" s="119" t="s">
        <v>3857</v>
      </c>
      <c r="D1460" s="76" t="s">
        <v>15</v>
      </c>
      <c r="E1460" s="61">
        <v>0</v>
      </c>
      <c r="F1460" s="61" t="s">
        <v>54</v>
      </c>
      <c r="G1460" s="113">
        <f t="shared" si="164"/>
        <v>0</v>
      </c>
      <c r="H1460" s="61">
        <v>5832</v>
      </c>
      <c r="I1460" s="61" t="s">
        <v>1143</v>
      </c>
      <c r="J1460" s="112">
        <f t="shared" si="162"/>
        <v>874.8</v>
      </c>
      <c r="K1460" s="112">
        <f t="shared" si="163"/>
        <v>874.8</v>
      </c>
    </row>
    <row r="1461" s="103" customFormat="1" ht="25.2" spans="1:11">
      <c r="A1461" s="108">
        <v>1458</v>
      </c>
      <c r="B1461" s="111" t="s">
        <v>3858</v>
      </c>
      <c r="C1461" s="119" t="s">
        <v>3859</v>
      </c>
      <c r="D1461" s="76" t="s">
        <v>15</v>
      </c>
      <c r="E1461" s="61">
        <v>0</v>
      </c>
      <c r="F1461" s="61" t="s">
        <v>54</v>
      </c>
      <c r="G1461" s="113">
        <f t="shared" si="164"/>
        <v>0</v>
      </c>
      <c r="H1461" s="61">
        <v>3966</v>
      </c>
      <c r="I1461" s="61" t="s">
        <v>1143</v>
      </c>
      <c r="J1461" s="112">
        <f t="shared" si="162"/>
        <v>594.9</v>
      </c>
      <c r="K1461" s="112">
        <f t="shared" si="163"/>
        <v>594.9</v>
      </c>
    </row>
    <row r="1462" s="103" customFormat="1" ht="37.2" spans="1:11">
      <c r="A1462" s="108">
        <v>1459</v>
      </c>
      <c r="B1462" s="111" t="s">
        <v>3860</v>
      </c>
      <c r="C1462" s="119" t="s">
        <v>3861</v>
      </c>
      <c r="D1462" s="76" t="s">
        <v>15</v>
      </c>
      <c r="E1462" s="61">
        <v>0</v>
      </c>
      <c r="F1462" s="61" t="s">
        <v>54</v>
      </c>
      <c r="G1462" s="113">
        <f t="shared" si="164"/>
        <v>0</v>
      </c>
      <c r="H1462" s="61">
        <v>10751</v>
      </c>
      <c r="I1462" s="61" t="s">
        <v>1143</v>
      </c>
      <c r="J1462" s="112">
        <f t="shared" si="162"/>
        <v>1612.65</v>
      </c>
      <c r="K1462" s="112">
        <f t="shared" si="163"/>
        <v>1612.65</v>
      </c>
    </row>
    <row r="1463" s="103" customFormat="1" ht="37.2" spans="1:11">
      <c r="A1463" s="108">
        <v>1460</v>
      </c>
      <c r="B1463" s="111" t="s">
        <v>3862</v>
      </c>
      <c r="C1463" s="119" t="s">
        <v>3863</v>
      </c>
      <c r="D1463" s="76" t="s">
        <v>15</v>
      </c>
      <c r="E1463" s="61">
        <v>0</v>
      </c>
      <c r="F1463" s="61" t="s">
        <v>54</v>
      </c>
      <c r="G1463" s="113">
        <f t="shared" si="164"/>
        <v>0</v>
      </c>
      <c r="H1463" s="61">
        <v>12589</v>
      </c>
      <c r="I1463" s="61" t="s">
        <v>1143</v>
      </c>
      <c r="J1463" s="112">
        <f t="shared" si="162"/>
        <v>1888.35</v>
      </c>
      <c r="K1463" s="112">
        <f t="shared" si="163"/>
        <v>1888.35</v>
      </c>
    </row>
    <row r="1464" s="103" customFormat="1" ht="37.2" spans="1:11">
      <c r="A1464" s="108">
        <v>1461</v>
      </c>
      <c r="B1464" s="111" t="s">
        <v>3864</v>
      </c>
      <c r="C1464" s="119" t="s">
        <v>3865</v>
      </c>
      <c r="D1464" s="76" t="s">
        <v>15</v>
      </c>
      <c r="E1464" s="61">
        <v>0</v>
      </c>
      <c r="F1464" s="61" t="s">
        <v>54</v>
      </c>
      <c r="G1464" s="113">
        <f t="shared" si="164"/>
        <v>0</v>
      </c>
      <c r="H1464" s="61">
        <v>6643</v>
      </c>
      <c r="I1464" s="61" t="s">
        <v>1143</v>
      </c>
      <c r="J1464" s="112">
        <f t="shared" si="162"/>
        <v>996.45</v>
      </c>
      <c r="K1464" s="112">
        <f t="shared" si="163"/>
        <v>996.45</v>
      </c>
    </row>
    <row r="1465" s="103" customFormat="1" ht="25.2" spans="1:11">
      <c r="A1465" s="108">
        <v>1462</v>
      </c>
      <c r="B1465" s="111" t="s">
        <v>3866</v>
      </c>
      <c r="C1465" s="119" t="s">
        <v>3867</v>
      </c>
      <c r="D1465" s="76" t="s">
        <v>15</v>
      </c>
      <c r="E1465" s="61">
        <v>0</v>
      </c>
      <c r="F1465" s="61" t="s">
        <v>54</v>
      </c>
      <c r="G1465" s="113">
        <f t="shared" si="164"/>
        <v>0</v>
      </c>
      <c r="H1465" s="61">
        <v>4682</v>
      </c>
      <c r="I1465" s="61" t="s">
        <v>1143</v>
      </c>
      <c r="J1465" s="112">
        <f t="shared" si="162"/>
        <v>702.3</v>
      </c>
      <c r="K1465" s="112">
        <f t="shared" si="163"/>
        <v>702.3</v>
      </c>
    </row>
    <row r="1466" s="103" customFormat="1" ht="37.2" spans="1:11">
      <c r="A1466" s="108">
        <v>1463</v>
      </c>
      <c r="B1466" s="111" t="s">
        <v>3868</v>
      </c>
      <c r="C1466" s="119" t="s">
        <v>3869</v>
      </c>
      <c r="D1466" s="76" t="s">
        <v>15</v>
      </c>
      <c r="E1466" s="61">
        <v>0</v>
      </c>
      <c r="F1466" s="61" t="s">
        <v>54</v>
      </c>
      <c r="G1466" s="113">
        <f t="shared" si="164"/>
        <v>0</v>
      </c>
      <c r="H1466" s="61">
        <v>27101</v>
      </c>
      <c r="I1466" s="61" t="s">
        <v>1143</v>
      </c>
      <c r="J1466" s="112">
        <f t="shared" si="162"/>
        <v>4065.15</v>
      </c>
      <c r="K1466" s="112">
        <f t="shared" si="163"/>
        <v>4065.15</v>
      </c>
    </row>
    <row r="1467" s="103" customFormat="1" ht="37.2" spans="1:11">
      <c r="A1467" s="108">
        <v>1464</v>
      </c>
      <c r="B1467" s="111" t="s">
        <v>3870</v>
      </c>
      <c r="C1467" s="119" t="s">
        <v>3871</v>
      </c>
      <c r="D1467" s="76" t="s">
        <v>15</v>
      </c>
      <c r="E1467" s="61">
        <v>0</v>
      </c>
      <c r="F1467" s="61" t="s">
        <v>54</v>
      </c>
      <c r="G1467" s="113">
        <f t="shared" si="164"/>
        <v>0</v>
      </c>
      <c r="H1467" s="61">
        <v>15091</v>
      </c>
      <c r="I1467" s="61" t="s">
        <v>1143</v>
      </c>
      <c r="J1467" s="112">
        <f t="shared" si="162"/>
        <v>2263.65</v>
      </c>
      <c r="K1467" s="112">
        <f t="shared" si="163"/>
        <v>2263.65</v>
      </c>
    </row>
    <row r="1468" s="103" customFormat="1" ht="37.2" spans="1:11">
      <c r="A1468" s="108">
        <v>1465</v>
      </c>
      <c r="B1468" s="111" t="s">
        <v>3872</v>
      </c>
      <c r="C1468" s="119" t="s">
        <v>3873</v>
      </c>
      <c r="D1468" s="76" t="s">
        <v>15</v>
      </c>
      <c r="E1468" s="61">
        <v>0</v>
      </c>
      <c r="F1468" s="61" t="s">
        <v>54</v>
      </c>
      <c r="G1468" s="113">
        <f t="shared" si="164"/>
        <v>0</v>
      </c>
      <c r="H1468" s="61">
        <v>5018</v>
      </c>
      <c r="I1468" s="61" t="s">
        <v>1143</v>
      </c>
      <c r="J1468" s="112">
        <f t="shared" si="162"/>
        <v>752.7</v>
      </c>
      <c r="K1468" s="112">
        <f t="shared" si="163"/>
        <v>752.7</v>
      </c>
    </row>
    <row r="1469" s="103" customFormat="1" ht="26.4" spans="1:11">
      <c r="A1469" s="108">
        <v>1466</v>
      </c>
      <c r="B1469" s="111" t="s">
        <v>3244</v>
      </c>
      <c r="C1469" s="119" t="s">
        <v>3874</v>
      </c>
      <c r="D1469" s="76" t="s">
        <v>15</v>
      </c>
      <c r="E1469" s="61">
        <v>0</v>
      </c>
      <c r="F1469" s="61" t="s">
        <v>54</v>
      </c>
      <c r="G1469" s="113">
        <f t="shared" si="164"/>
        <v>0</v>
      </c>
      <c r="H1469" s="61">
        <v>29649</v>
      </c>
      <c r="I1469" s="61" t="s">
        <v>1143</v>
      </c>
      <c r="J1469" s="112">
        <f t="shared" si="162"/>
        <v>4447.35</v>
      </c>
      <c r="K1469" s="112">
        <f t="shared" si="163"/>
        <v>4447.35</v>
      </c>
    </row>
    <row r="1470" s="103" customFormat="1" ht="37.2" spans="1:11">
      <c r="A1470" s="108">
        <v>1467</v>
      </c>
      <c r="B1470" s="111" t="s">
        <v>3875</v>
      </c>
      <c r="C1470" s="119" t="s">
        <v>3876</v>
      </c>
      <c r="D1470" s="76" t="s">
        <v>15</v>
      </c>
      <c r="E1470" s="61">
        <v>0</v>
      </c>
      <c r="F1470" s="61" t="s">
        <v>54</v>
      </c>
      <c r="G1470" s="113">
        <f t="shared" si="164"/>
        <v>0</v>
      </c>
      <c r="H1470" s="61">
        <v>18218</v>
      </c>
      <c r="I1470" s="61" t="s">
        <v>1143</v>
      </c>
      <c r="J1470" s="112">
        <f t="shared" si="162"/>
        <v>2732.7</v>
      </c>
      <c r="K1470" s="112">
        <f t="shared" si="163"/>
        <v>2732.7</v>
      </c>
    </row>
    <row r="1471" s="103" customFormat="1" ht="37.2" spans="1:11">
      <c r="A1471" s="108">
        <v>1468</v>
      </c>
      <c r="B1471" s="111" t="s">
        <v>3877</v>
      </c>
      <c r="C1471" s="119" t="s">
        <v>3878</v>
      </c>
      <c r="D1471" s="76" t="s">
        <v>15</v>
      </c>
      <c r="E1471" s="61">
        <v>0</v>
      </c>
      <c r="F1471" s="61" t="s">
        <v>54</v>
      </c>
      <c r="G1471" s="113">
        <f t="shared" si="164"/>
        <v>0</v>
      </c>
      <c r="H1471" s="61">
        <v>18264</v>
      </c>
      <c r="I1471" s="61" t="s">
        <v>1143</v>
      </c>
      <c r="J1471" s="112">
        <f t="shared" si="162"/>
        <v>2739.6</v>
      </c>
      <c r="K1471" s="112">
        <f t="shared" si="163"/>
        <v>2739.6</v>
      </c>
    </row>
    <row r="1472" s="103" customFormat="1" ht="37.2" spans="1:11">
      <c r="A1472" s="108">
        <v>1469</v>
      </c>
      <c r="B1472" s="111" t="s">
        <v>3879</v>
      </c>
      <c r="C1472" s="119" t="s">
        <v>3880</v>
      </c>
      <c r="D1472" s="76" t="s">
        <v>15</v>
      </c>
      <c r="E1472" s="61">
        <v>0</v>
      </c>
      <c r="F1472" s="61" t="s">
        <v>54</v>
      </c>
      <c r="G1472" s="113">
        <f t="shared" si="164"/>
        <v>0</v>
      </c>
      <c r="H1472" s="61">
        <v>15894</v>
      </c>
      <c r="I1472" s="61" t="s">
        <v>1143</v>
      </c>
      <c r="J1472" s="112">
        <f t="shared" si="162"/>
        <v>2384.1</v>
      </c>
      <c r="K1472" s="112">
        <f t="shared" si="163"/>
        <v>2384.1</v>
      </c>
    </row>
    <row r="1473" s="103" customFormat="1" ht="37.2" spans="1:11">
      <c r="A1473" s="108">
        <v>1470</v>
      </c>
      <c r="B1473" s="111" t="s">
        <v>3881</v>
      </c>
      <c r="C1473" s="119" t="s">
        <v>3882</v>
      </c>
      <c r="D1473" s="76" t="s">
        <v>15</v>
      </c>
      <c r="E1473" s="61">
        <v>0</v>
      </c>
      <c r="F1473" s="61" t="s">
        <v>54</v>
      </c>
      <c r="G1473" s="113">
        <f t="shared" si="164"/>
        <v>0</v>
      </c>
      <c r="H1473" s="61">
        <v>6303</v>
      </c>
      <c r="I1473" s="61" t="s">
        <v>1143</v>
      </c>
      <c r="J1473" s="112">
        <f t="shared" si="162"/>
        <v>945.45</v>
      </c>
      <c r="K1473" s="112">
        <f t="shared" si="163"/>
        <v>945.45</v>
      </c>
    </row>
    <row r="1474" s="103" customFormat="1" ht="37.2" spans="1:11">
      <c r="A1474" s="108">
        <v>1471</v>
      </c>
      <c r="B1474" s="111" t="s">
        <v>3883</v>
      </c>
      <c r="C1474" s="119" t="s">
        <v>3884</v>
      </c>
      <c r="D1474" s="76" t="s">
        <v>15</v>
      </c>
      <c r="E1474" s="61">
        <v>0</v>
      </c>
      <c r="F1474" s="61" t="s">
        <v>54</v>
      </c>
      <c r="G1474" s="113">
        <f t="shared" si="164"/>
        <v>0</v>
      </c>
      <c r="H1474" s="61">
        <v>7672</v>
      </c>
      <c r="I1474" s="61" t="s">
        <v>1143</v>
      </c>
      <c r="J1474" s="112">
        <f t="shared" si="162"/>
        <v>1150.8</v>
      </c>
      <c r="K1474" s="112">
        <f t="shared" si="163"/>
        <v>1150.8</v>
      </c>
    </row>
    <row r="1475" s="103" customFormat="1" ht="37.2" spans="1:11">
      <c r="A1475" s="108">
        <v>1472</v>
      </c>
      <c r="B1475" s="111" t="s">
        <v>3885</v>
      </c>
      <c r="C1475" s="119" t="s">
        <v>3886</v>
      </c>
      <c r="D1475" s="76" t="s">
        <v>15</v>
      </c>
      <c r="E1475" s="61">
        <v>0</v>
      </c>
      <c r="F1475" s="61" t="s">
        <v>54</v>
      </c>
      <c r="G1475" s="113">
        <f t="shared" si="164"/>
        <v>0</v>
      </c>
      <c r="H1475" s="61">
        <v>16103</v>
      </c>
      <c r="I1475" s="61" t="s">
        <v>1143</v>
      </c>
      <c r="J1475" s="112">
        <f t="shared" si="162"/>
        <v>2415.45</v>
      </c>
      <c r="K1475" s="112">
        <f t="shared" si="163"/>
        <v>2415.45</v>
      </c>
    </row>
    <row r="1476" s="103" customFormat="1" ht="25.2" spans="1:11">
      <c r="A1476" s="108">
        <v>1473</v>
      </c>
      <c r="B1476" s="111" t="s">
        <v>3887</v>
      </c>
      <c r="C1476" s="119" t="s">
        <v>3888</v>
      </c>
      <c r="D1476" s="76" t="s">
        <v>15</v>
      </c>
      <c r="E1476" s="61">
        <v>0</v>
      </c>
      <c r="F1476" s="61" t="s">
        <v>54</v>
      </c>
      <c r="G1476" s="113">
        <f t="shared" si="164"/>
        <v>0</v>
      </c>
      <c r="H1476" s="61">
        <v>8987</v>
      </c>
      <c r="I1476" s="61" t="s">
        <v>1143</v>
      </c>
      <c r="J1476" s="112">
        <f t="shared" ref="J1476:J1539" si="165">H1476*0.15</f>
        <v>1348.05</v>
      </c>
      <c r="K1476" s="112">
        <f t="shared" ref="K1476:K1539" si="166">G1476+J1476</f>
        <v>1348.05</v>
      </c>
    </row>
    <row r="1477" s="103" customFormat="1" ht="25.2" spans="1:11">
      <c r="A1477" s="108">
        <v>1474</v>
      </c>
      <c r="B1477" s="111" t="s">
        <v>3889</v>
      </c>
      <c r="C1477" s="119" t="s">
        <v>3890</v>
      </c>
      <c r="D1477" s="76" t="s">
        <v>15</v>
      </c>
      <c r="E1477" s="61">
        <v>0</v>
      </c>
      <c r="F1477" s="61" t="s">
        <v>54</v>
      </c>
      <c r="G1477" s="113">
        <f t="shared" si="164"/>
        <v>0</v>
      </c>
      <c r="H1477" s="61">
        <v>9469</v>
      </c>
      <c r="I1477" s="61" t="s">
        <v>1143</v>
      </c>
      <c r="J1477" s="112">
        <f t="shared" si="165"/>
        <v>1420.35</v>
      </c>
      <c r="K1477" s="112">
        <f t="shared" si="166"/>
        <v>1420.35</v>
      </c>
    </row>
    <row r="1478" s="103" customFormat="1" ht="37.2" spans="1:11">
      <c r="A1478" s="108">
        <v>1475</v>
      </c>
      <c r="B1478" s="111" t="s">
        <v>3868</v>
      </c>
      <c r="C1478" s="119" t="s">
        <v>3891</v>
      </c>
      <c r="D1478" s="76" t="s">
        <v>15</v>
      </c>
      <c r="E1478" s="61">
        <v>0</v>
      </c>
      <c r="F1478" s="61" t="s">
        <v>54</v>
      </c>
      <c r="G1478" s="113">
        <f t="shared" si="164"/>
        <v>0</v>
      </c>
      <c r="H1478" s="61">
        <v>26877</v>
      </c>
      <c r="I1478" s="61" t="s">
        <v>1143</v>
      </c>
      <c r="J1478" s="112">
        <f t="shared" si="165"/>
        <v>4031.55</v>
      </c>
      <c r="K1478" s="112">
        <f t="shared" si="166"/>
        <v>4031.55</v>
      </c>
    </row>
    <row r="1479" s="103" customFormat="1" ht="37.2" spans="1:11">
      <c r="A1479" s="108">
        <v>1476</v>
      </c>
      <c r="B1479" s="111" t="s">
        <v>3892</v>
      </c>
      <c r="C1479" s="119" t="s">
        <v>3893</v>
      </c>
      <c r="D1479" s="76" t="s">
        <v>15</v>
      </c>
      <c r="E1479" s="61">
        <v>0</v>
      </c>
      <c r="F1479" s="61" t="s">
        <v>54</v>
      </c>
      <c r="G1479" s="113">
        <f t="shared" si="164"/>
        <v>0</v>
      </c>
      <c r="H1479" s="61">
        <v>42187</v>
      </c>
      <c r="I1479" s="61" t="s">
        <v>1143</v>
      </c>
      <c r="J1479" s="112">
        <f t="shared" si="165"/>
        <v>6328.05</v>
      </c>
      <c r="K1479" s="112">
        <f t="shared" si="166"/>
        <v>6328.05</v>
      </c>
    </row>
    <row r="1480" s="103" customFormat="1" ht="25.2" spans="1:11">
      <c r="A1480" s="108">
        <v>1477</v>
      </c>
      <c r="B1480" s="111" t="s">
        <v>3894</v>
      </c>
      <c r="C1480" s="119" t="s">
        <v>3895</v>
      </c>
      <c r="D1480" s="76" t="s">
        <v>15</v>
      </c>
      <c r="E1480" s="61">
        <v>0</v>
      </c>
      <c r="F1480" s="61" t="s">
        <v>54</v>
      </c>
      <c r="G1480" s="113">
        <f t="shared" si="164"/>
        <v>0</v>
      </c>
      <c r="H1480" s="61">
        <v>15408</v>
      </c>
      <c r="I1480" s="61" t="s">
        <v>1143</v>
      </c>
      <c r="J1480" s="112">
        <f t="shared" si="165"/>
        <v>2311.2</v>
      </c>
      <c r="K1480" s="112">
        <f t="shared" si="166"/>
        <v>2311.2</v>
      </c>
    </row>
    <row r="1481" s="103" customFormat="1" ht="25.2" spans="1:11">
      <c r="A1481" s="108">
        <v>1478</v>
      </c>
      <c r="B1481" s="111" t="s">
        <v>3896</v>
      </c>
      <c r="C1481" s="119" t="s">
        <v>3897</v>
      </c>
      <c r="D1481" s="76" t="s">
        <v>15</v>
      </c>
      <c r="E1481" s="61">
        <v>0</v>
      </c>
      <c r="F1481" s="61" t="s">
        <v>54</v>
      </c>
      <c r="G1481" s="113">
        <f t="shared" si="164"/>
        <v>0</v>
      </c>
      <c r="H1481" s="61">
        <v>9650</v>
      </c>
      <c r="I1481" s="61" t="s">
        <v>1143</v>
      </c>
      <c r="J1481" s="112">
        <f t="shared" si="165"/>
        <v>1447.5</v>
      </c>
      <c r="K1481" s="112">
        <f t="shared" si="166"/>
        <v>1447.5</v>
      </c>
    </row>
    <row r="1482" s="103" customFormat="1" ht="37.2" spans="1:11">
      <c r="A1482" s="108">
        <v>1479</v>
      </c>
      <c r="B1482" s="111" t="s">
        <v>3898</v>
      </c>
      <c r="C1482" s="119" t="s">
        <v>3899</v>
      </c>
      <c r="D1482" s="76" t="s">
        <v>15</v>
      </c>
      <c r="E1482" s="61">
        <v>0</v>
      </c>
      <c r="F1482" s="61" t="s">
        <v>54</v>
      </c>
      <c r="G1482" s="113">
        <f t="shared" si="164"/>
        <v>0</v>
      </c>
      <c r="H1482" s="61">
        <v>14494</v>
      </c>
      <c r="I1482" s="61" t="s">
        <v>1143</v>
      </c>
      <c r="J1482" s="112">
        <f t="shared" si="165"/>
        <v>2174.1</v>
      </c>
      <c r="K1482" s="112">
        <f t="shared" si="166"/>
        <v>2174.1</v>
      </c>
    </row>
    <row r="1483" s="103" customFormat="1" ht="25.2" spans="1:11">
      <c r="A1483" s="108">
        <v>1480</v>
      </c>
      <c r="B1483" s="111" t="s">
        <v>3900</v>
      </c>
      <c r="C1483" s="119" t="s">
        <v>3901</v>
      </c>
      <c r="D1483" s="76" t="s">
        <v>15</v>
      </c>
      <c r="E1483" s="61">
        <v>0</v>
      </c>
      <c r="F1483" s="61" t="s">
        <v>54</v>
      </c>
      <c r="G1483" s="113">
        <f t="shared" si="164"/>
        <v>0</v>
      </c>
      <c r="H1483" s="61">
        <v>18453</v>
      </c>
      <c r="I1483" s="61" t="s">
        <v>1143</v>
      </c>
      <c r="J1483" s="112">
        <f t="shared" si="165"/>
        <v>2767.95</v>
      </c>
      <c r="K1483" s="112">
        <f t="shared" si="166"/>
        <v>2767.95</v>
      </c>
    </row>
    <row r="1484" s="103" customFormat="1" ht="25.2" spans="1:11">
      <c r="A1484" s="108">
        <v>1481</v>
      </c>
      <c r="B1484" s="111" t="s">
        <v>3902</v>
      </c>
      <c r="C1484" s="119" t="s">
        <v>3903</v>
      </c>
      <c r="D1484" s="76" t="s">
        <v>15</v>
      </c>
      <c r="E1484" s="61">
        <v>0</v>
      </c>
      <c r="F1484" s="61" t="s">
        <v>54</v>
      </c>
      <c r="G1484" s="113">
        <f t="shared" si="164"/>
        <v>0</v>
      </c>
      <c r="H1484" s="61">
        <v>8330</v>
      </c>
      <c r="I1484" s="61" t="s">
        <v>1143</v>
      </c>
      <c r="J1484" s="112">
        <f t="shared" si="165"/>
        <v>1249.5</v>
      </c>
      <c r="K1484" s="112">
        <f t="shared" si="166"/>
        <v>1249.5</v>
      </c>
    </row>
    <row r="1485" s="103" customFormat="1" ht="37.2" spans="1:11">
      <c r="A1485" s="108">
        <v>1482</v>
      </c>
      <c r="B1485" s="111" t="s">
        <v>3904</v>
      </c>
      <c r="C1485" s="119" t="s">
        <v>3905</v>
      </c>
      <c r="D1485" s="76" t="s">
        <v>15</v>
      </c>
      <c r="E1485" s="61">
        <v>0</v>
      </c>
      <c r="F1485" s="61" t="s">
        <v>54</v>
      </c>
      <c r="G1485" s="113">
        <f t="shared" si="164"/>
        <v>0</v>
      </c>
      <c r="H1485" s="61">
        <v>3629</v>
      </c>
      <c r="I1485" s="61" t="s">
        <v>1143</v>
      </c>
      <c r="J1485" s="112">
        <f t="shared" si="165"/>
        <v>544.35</v>
      </c>
      <c r="K1485" s="112">
        <f t="shared" si="166"/>
        <v>544.35</v>
      </c>
    </row>
    <row r="1486" s="103" customFormat="1" ht="25.2" spans="1:11">
      <c r="A1486" s="108">
        <v>1483</v>
      </c>
      <c r="B1486" s="111" t="s">
        <v>3906</v>
      </c>
      <c r="C1486" s="119" t="s">
        <v>3907</v>
      </c>
      <c r="D1486" s="76" t="s">
        <v>15</v>
      </c>
      <c r="E1486" s="61">
        <v>0</v>
      </c>
      <c r="F1486" s="61" t="s">
        <v>54</v>
      </c>
      <c r="G1486" s="113">
        <f t="shared" si="164"/>
        <v>0</v>
      </c>
      <c r="H1486" s="61">
        <v>18519</v>
      </c>
      <c r="I1486" s="61" t="s">
        <v>1143</v>
      </c>
      <c r="J1486" s="112">
        <f t="shared" si="165"/>
        <v>2777.85</v>
      </c>
      <c r="K1486" s="112">
        <f t="shared" si="166"/>
        <v>2777.85</v>
      </c>
    </row>
    <row r="1487" s="103" customFormat="1" ht="38.4" spans="1:11">
      <c r="A1487" s="108">
        <v>1484</v>
      </c>
      <c r="B1487" s="111" t="s">
        <v>3908</v>
      </c>
      <c r="C1487" s="119" t="s">
        <v>3909</v>
      </c>
      <c r="D1487" s="76" t="s">
        <v>15</v>
      </c>
      <c r="E1487" s="61">
        <v>0</v>
      </c>
      <c r="F1487" s="61" t="s">
        <v>54</v>
      </c>
      <c r="G1487" s="113">
        <f t="shared" si="164"/>
        <v>0</v>
      </c>
      <c r="H1487" s="61">
        <v>33493</v>
      </c>
      <c r="I1487" s="61" t="s">
        <v>1143</v>
      </c>
      <c r="J1487" s="112">
        <f t="shared" si="165"/>
        <v>5023.95</v>
      </c>
      <c r="K1487" s="112">
        <f t="shared" si="166"/>
        <v>5023.95</v>
      </c>
    </row>
    <row r="1488" s="103" customFormat="1" ht="37.2" spans="1:11">
      <c r="A1488" s="108">
        <v>1485</v>
      </c>
      <c r="B1488" s="111" t="s">
        <v>3910</v>
      </c>
      <c r="C1488" s="119" t="s">
        <v>3911</v>
      </c>
      <c r="D1488" s="76" t="s">
        <v>15</v>
      </c>
      <c r="E1488" s="61">
        <v>0</v>
      </c>
      <c r="F1488" s="61" t="s">
        <v>54</v>
      </c>
      <c r="G1488" s="113">
        <f t="shared" si="164"/>
        <v>0</v>
      </c>
      <c r="H1488" s="61">
        <v>26274</v>
      </c>
      <c r="I1488" s="61" t="s">
        <v>1143</v>
      </c>
      <c r="J1488" s="112">
        <f t="shared" si="165"/>
        <v>3941.1</v>
      </c>
      <c r="K1488" s="112">
        <f t="shared" si="166"/>
        <v>3941.1</v>
      </c>
    </row>
    <row r="1489" s="103" customFormat="1" ht="37.2" spans="1:11">
      <c r="A1489" s="108">
        <v>1486</v>
      </c>
      <c r="B1489" s="111" t="s">
        <v>3912</v>
      </c>
      <c r="C1489" s="119" t="s">
        <v>3913</v>
      </c>
      <c r="D1489" s="76" t="s">
        <v>15</v>
      </c>
      <c r="E1489" s="61">
        <v>0</v>
      </c>
      <c r="F1489" s="61" t="s">
        <v>54</v>
      </c>
      <c r="G1489" s="113">
        <f t="shared" si="164"/>
        <v>0</v>
      </c>
      <c r="H1489" s="61">
        <v>10264</v>
      </c>
      <c r="I1489" s="61" t="s">
        <v>1143</v>
      </c>
      <c r="J1489" s="112">
        <f t="shared" si="165"/>
        <v>1539.6</v>
      </c>
      <c r="K1489" s="112">
        <f t="shared" si="166"/>
        <v>1539.6</v>
      </c>
    </row>
    <row r="1490" s="103" customFormat="1" ht="37.2" spans="1:11">
      <c r="A1490" s="108">
        <v>1487</v>
      </c>
      <c r="B1490" s="111" t="s">
        <v>3914</v>
      </c>
      <c r="C1490" s="119" t="s">
        <v>3915</v>
      </c>
      <c r="D1490" s="76" t="s">
        <v>15</v>
      </c>
      <c r="E1490" s="61">
        <v>0</v>
      </c>
      <c r="F1490" s="61" t="s">
        <v>54</v>
      </c>
      <c r="G1490" s="113">
        <f t="shared" si="164"/>
        <v>0</v>
      </c>
      <c r="H1490" s="61">
        <v>12062</v>
      </c>
      <c r="I1490" s="61" t="s">
        <v>1143</v>
      </c>
      <c r="J1490" s="112">
        <f t="shared" si="165"/>
        <v>1809.3</v>
      </c>
      <c r="K1490" s="112">
        <f t="shared" si="166"/>
        <v>1809.3</v>
      </c>
    </row>
    <row r="1491" s="103" customFormat="1" ht="25.2" spans="1:11">
      <c r="A1491" s="108">
        <v>1488</v>
      </c>
      <c r="B1491" s="111" t="s">
        <v>3916</v>
      </c>
      <c r="C1491" s="119" t="s">
        <v>3917</v>
      </c>
      <c r="D1491" s="76" t="s">
        <v>15</v>
      </c>
      <c r="E1491" s="61">
        <v>0</v>
      </c>
      <c r="F1491" s="61" t="s">
        <v>54</v>
      </c>
      <c r="G1491" s="113">
        <f t="shared" si="164"/>
        <v>0</v>
      </c>
      <c r="H1491" s="61">
        <v>17473</v>
      </c>
      <c r="I1491" s="61" t="s">
        <v>1143</v>
      </c>
      <c r="J1491" s="112">
        <f t="shared" si="165"/>
        <v>2620.95</v>
      </c>
      <c r="K1491" s="112">
        <f t="shared" si="166"/>
        <v>2620.95</v>
      </c>
    </row>
    <row r="1492" s="103" customFormat="1" ht="38.4" spans="1:11">
      <c r="A1492" s="108">
        <v>1489</v>
      </c>
      <c r="B1492" s="111" t="s">
        <v>3918</v>
      </c>
      <c r="C1492" s="119" t="s">
        <v>3919</v>
      </c>
      <c r="D1492" s="76" t="s">
        <v>15</v>
      </c>
      <c r="E1492" s="61">
        <v>0</v>
      </c>
      <c r="F1492" s="61" t="s">
        <v>54</v>
      </c>
      <c r="G1492" s="113">
        <f t="shared" si="164"/>
        <v>0</v>
      </c>
      <c r="H1492" s="61">
        <v>4508</v>
      </c>
      <c r="I1492" s="61" t="s">
        <v>1143</v>
      </c>
      <c r="J1492" s="112">
        <f t="shared" si="165"/>
        <v>676.2</v>
      </c>
      <c r="K1492" s="112">
        <f t="shared" si="166"/>
        <v>676.2</v>
      </c>
    </row>
    <row r="1493" s="103" customFormat="1" ht="25.2" spans="1:11">
      <c r="A1493" s="108">
        <v>1490</v>
      </c>
      <c r="B1493" s="111" t="s">
        <v>3920</v>
      </c>
      <c r="C1493" s="119" t="s">
        <v>3921</v>
      </c>
      <c r="D1493" s="76" t="s">
        <v>15</v>
      </c>
      <c r="E1493" s="61">
        <v>0</v>
      </c>
      <c r="F1493" s="61" t="s">
        <v>54</v>
      </c>
      <c r="G1493" s="113">
        <f t="shared" si="164"/>
        <v>0</v>
      </c>
      <c r="H1493" s="61">
        <v>13733</v>
      </c>
      <c r="I1493" s="61" t="s">
        <v>1143</v>
      </c>
      <c r="J1493" s="112">
        <f t="shared" si="165"/>
        <v>2059.95</v>
      </c>
      <c r="K1493" s="112">
        <f t="shared" si="166"/>
        <v>2059.95</v>
      </c>
    </row>
    <row r="1494" s="103" customFormat="1" ht="25.2" spans="1:11">
      <c r="A1494" s="108">
        <v>1491</v>
      </c>
      <c r="B1494" s="111" t="s">
        <v>3922</v>
      </c>
      <c r="C1494" s="119" t="s">
        <v>3923</v>
      </c>
      <c r="D1494" s="76" t="s">
        <v>15</v>
      </c>
      <c r="E1494" s="61">
        <v>0</v>
      </c>
      <c r="F1494" s="61" t="s">
        <v>54</v>
      </c>
      <c r="G1494" s="113">
        <f t="shared" si="164"/>
        <v>0</v>
      </c>
      <c r="H1494" s="61">
        <v>6938</v>
      </c>
      <c r="I1494" s="61" t="s">
        <v>1143</v>
      </c>
      <c r="J1494" s="112">
        <f t="shared" si="165"/>
        <v>1040.7</v>
      </c>
      <c r="K1494" s="112">
        <f t="shared" si="166"/>
        <v>1040.7</v>
      </c>
    </row>
    <row r="1495" s="103" customFormat="1" ht="25.2" spans="1:11">
      <c r="A1495" s="108">
        <v>1492</v>
      </c>
      <c r="B1495" s="111" t="s">
        <v>3924</v>
      </c>
      <c r="C1495" s="119" t="s">
        <v>3925</v>
      </c>
      <c r="D1495" s="76" t="s">
        <v>15</v>
      </c>
      <c r="E1495" s="61">
        <v>0</v>
      </c>
      <c r="F1495" s="61" t="s">
        <v>54</v>
      </c>
      <c r="G1495" s="113">
        <f t="shared" si="164"/>
        <v>0</v>
      </c>
      <c r="H1495" s="61">
        <v>4536</v>
      </c>
      <c r="I1495" s="61" t="s">
        <v>1143</v>
      </c>
      <c r="J1495" s="112">
        <f t="shared" si="165"/>
        <v>680.4</v>
      </c>
      <c r="K1495" s="112">
        <f t="shared" si="166"/>
        <v>680.4</v>
      </c>
    </row>
    <row r="1496" s="103" customFormat="1" ht="25.2" spans="1:11">
      <c r="A1496" s="108">
        <v>1493</v>
      </c>
      <c r="B1496" s="111" t="s">
        <v>3926</v>
      </c>
      <c r="C1496" s="119" t="s">
        <v>3927</v>
      </c>
      <c r="D1496" s="76" t="s">
        <v>15</v>
      </c>
      <c r="E1496" s="61">
        <v>0</v>
      </c>
      <c r="F1496" s="61" t="s">
        <v>54</v>
      </c>
      <c r="G1496" s="113">
        <f t="shared" si="164"/>
        <v>0</v>
      </c>
      <c r="H1496" s="61">
        <v>11117</v>
      </c>
      <c r="I1496" s="61" t="s">
        <v>1143</v>
      </c>
      <c r="J1496" s="112">
        <f t="shared" si="165"/>
        <v>1667.55</v>
      </c>
      <c r="K1496" s="112">
        <f t="shared" si="166"/>
        <v>1667.55</v>
      </c>
    </row>
    <row r="1497" s="103" customFormat="1" ht="25.2" spans="1:11">
      <c r="A1497" s="108">
        <v>1494</v>
      </c>
      <c r="B1497" s="111" t="s">
        <v>3928</v>
      </c>
      <c r="C1497" s="119" t="s">
        <v>3929</v>
      </c>
      <c r="D1497" s="76" t="s">
        <v>15</v>
      </c>
      <c r="E1497" s="61">
        <v>0</v>
      </c>
      <c r="F1497" s="61" t="s">
        <v>54</v>
      </c>
      <c r="G1497" s="113">
        <f t="shared" si="164"/>
        <v>0</v>
      </c>
      <c r="H1497" s="61">
        <v>10478</v>
      </c>
      <c r="I1497" s="61" t="s">
        <v>1143</v>
      </c>
      <c r="J1497" s="112">
        <f t="shared" si="165"/>
        <v>1571.7</v>
      </c>
      <c r="K1497" s="112">
        <f t="shared" si="166"/>
        <v>1571.7</v>
      </c>
    </row>
    <row r="1498" s="103" customFormat="1" ht="37.2" spans="1:11">
      <c r="A1498" s="108">
        <v>1495</v>
      </c>
      <c r="B1498" s="111" t="s">
        <v>3930</v>
      </c>
      <c r="C1498" s="119" t="s">
        <v>3931</v>
      </c>
      <c r="D1498" s="76" t="s">
        <v>15</v>
      </c>
      <c r="E1498" s="61">
        <v>0</v>
      </c>
      <c r="F1498" s="61" t="s">
        <v>54</v>
      </c>
      <c r="G1498" s="113">
        <f t="shared" si="164"/>
        <v>0</v>
      </c>
      <c r="H1498" s="61">
        <v>14064</v>
      </c>
      <c r="I1498" s="61" t="s">
        <v>1143</v>
      </c>
      <c r="J1498" s="112">
        <f t="shared" si="165"/>
        <v>2109.6</v>
      </c>
      <c r="K1498" s="112">
        <f t="shared" si="166"/>
        <v>2109.6</v>
      </c>
    </row>
    <row r="1499" s="103" customFormat="1" ht="37.2" spans="1:11">
      <c r="A1499" s="108">
        <v>1496</v>
      </c>
      <c r="B1499" s="111" t="s">
        <v>3932</v>
      </c>
      <c r="C1499" s="119" t="s">
        <v>3933</v>
      </c>
      <c r="D1499" s="76" t="s">
        <v>15</v>
      </c>
      <c r="E1499" s="61">
        <v>0</v>
      </c>
      <c r="F1499" s="61" t="s">
        <v>54</v>
      </c>
      <c r="G1499" s="113">
        <f t="shared" si="164"/>
        <v>0</v>
      </c>
      <c r="H1499" s="61">
        <v>10653</v>
      </c>
      <c r="I1499" s="61" t="s">
        <v>1143</v>
      </c>
      <c r="J1499" s="112">
        <f t="shared" si="165"/>
        <v>1597.95</v>
      </c>
      <c r="K1499" s="112">
        <f t="shared" si="166"/>
        <v>1597.95</v>
      </c>
    </row>
    <row r="1500" s="103" customFormat="1" ht="25.2" spans="1:11">
      <c r="A1500" s="108">
        <v>1497</v>
      </c>
      <c r="B1500" s="111" t="s">
        <v>3934</v>
      </c>
      <c r="C1500" s="119" t="s">
        <v>3935</v>
      </c>
      <c r="D1500" s="76" t="s">
        <v>15</v>
      </c>
      <c r="E1500" s="61">
        <v>0</v>
      </c>
      <c r="F1500" s="61" t="s">
        <v>54</v>
      </c>
      <c r="G1500" s="113">
        <f t="shared" si="164"/>
        <v>0</v>
      </c>
      <c r="H1500" s="61">
        <v>12868</v>
      </c>
      <c r="I1500" s="61" t="s">
        <v>1143</v>
      </c>
      <c r="J1500" s="112">
        <f t="shared" si="165"/>
        <v>1930.2</v>
      </c>
      <c r="K1500" s="112">
        <f t="shared" si="166"/>
        <v>1930.2</v>
      </c>
    </row>
    <row r="1501" s="103" customFormat="1" ht="37.2" spans="1:11">
      <c r="A1501" s="108">
        <v>1498</v>
      </c>
      <c r="B1501" s="111" t="s">
        <v>3215</v>
      </c>
      <c r="C1501" s="119" t="s">
        <v>3936</v>
      </c>
      <c r="D1501" s="76" t="s">
        <v>15</v>
      </c>
      <c r="E1501" s="61">
        <v>0</v>
      </c>
      <c r="F1501" s="61" t="s">
        <v>54</v>
      </c>
      <c r="G1501" s="113">
        <f t="shared" si="164"/>
        <v>0</v>
      </c>
      <c r="H1501" s="61">
        <v>5220</v>
      </c>
      <c r="I1501" s="61" t="s">
        <v>1143</v>
      </c>
      <c r="J1501" s="112">
        <f t="shared" si="165"/>
        <v>783</v>
      </c>
      <c r="K1501" s="112">
        <f t="shared" si="166"/>
        <v>783</v>
      </c>
    </row>
    <row r="1502" s="103" customFormat="1" ht="37.2" spans="1:11">
      <c r="A1502" s="108">
        <v>1499</v>
      </c>
      <c r="B1502" s="111" t="s">
        <v>3937</v>
      </c>
      <c r="C1502" s="119" t="s">
        <v>3938</v>
      </c>
      <c r="D1502" s="76" t="s">
        <v>15</v>
      </c>
      <c r="E1502" s="61">
        <v>0</v>
      </c>
      <c r="F1502" s="61" t="s">
        <v>54</v>
      </c>
      <c r="G1502" s="113">
        <f t="shared" si="164"/>
        <v>0</v>
      </c>
      <c r="H1502" s="61">
        <v>10674</v>
      </c>
      <c r="I1502" s="61" t="s">
        <v>1143</v>
      </c>
      <c r="J1502" s="112">
        <f t="shared" si="165"/>
        <v>1601.1</v>
      </c>
      <c r="K1502" s="112">
        <f t="shared" si="166"/>
        <v>1601.1</v>
      </c>
    </row>
    <row r="1503" s="103" customFormat="1" ht="25.2" spans="1:11">
      <c r="A1503" s="108">
        <v>1500</v>
      </c>
      <c r="B1503" s="111" t="s">
        <v>3939</v>
      </c>
      <c r="C1503" s="119" t="s">
        <v>3940</v>
      </c>
      <c r="D1503" s="76" t="s">
        <v>15</v>
      </c>
      <c r="E1503" s="61">
        <v>0</v>
      </c>
      <c r="F1503" s="61" t="s">
        <v>54</v>
      </c>
      <c r="G1503" s="113">
        <f t="shared" si="164"/>
        <v>0</v>
      </c>
      <c r="H1503" s="61">
        <v>18040</v>
      </c>
      <c r="I1503" s="61" t="s">
        <v>1143</v>
      </c>
      <c r="J1503" s="112">
        <f t="shared" si="165"/>
        <v>2706</v>
      </c>
      <c r="K1503" s="112">
        <f t="shared" si="166"/>
        <v>2706</v>
      </c>
    </row>
    <row r="1504" s="103" customFormat="1" ht="37.2" spans="1:11">
      <c r="A1504" s="108">
        <v>1501</v>
      </c>
      <c r="B1504" s="111" t="s">
        <v>3941</v>
      </c>
      <c r="C1504" s="119" t="s">
        <v>3942</v>
      </c>
      <c r="D1504" s="76" t="s">
        <v>15</v>
      </c>
      <c r="E1504" s="61">
        <v>0</v>
      </c>
      <c r="F1504" s="61" t="s">
        <v>54</v>
      </c>
      <c r="G1504" s="113">
        <f t="shared" si="164"/>
        <v>0</v>
      </c>
      <c r="H1504" s="61">
        <v>8479</v>
      </c>
      <c r="I1504" s="61" t="s">
        <v>1143</v>
      </c>
      <c r="J1504" s="112">
        <f t="shared" si="165"/>
        <v>1271.85</v>
      </c>
      <c r="K1504" s="112">
        <f t="shared" si="166"/>
        <v>1271.85</v>
      </c>
    </row>
    <row r="1505" s="103" customFormat="1" ht="48" spans="1:11">
      <c r="A1505" s="108">
        <v>1502</v>
      </c>
      <c r="B1505" s="76" t="s">
        <v>3943</v>
      </c>
      <c r="C1505" s="119" t="s">
        <v>3944</v>
      </c>
      <c r="D1505" s="76" t="s">
        <v>3814</v>
      </c>
      <c r="E1505" s="61">
        <v>0</v>
      </c>
      <c r="F1505" s="61" t="s">
        <v>54</v>
      </c>
      <c r="G1505" s="113">
        <f t="shared" si="164"/>
        <v>0</v>
      </c>
      <c r="H1505" s="61">
        <v>153131</v>
      </c>
      <c r="I1505" s="61" t="s">
        <v>1143</v>
      </c>
      <c r="J1505" s="112">
        <f t="shared" si="165"/>
        <v>22969.65</v>
      </c>
      <c r="K1505" s="112">
        <f t="shared" si="166"/>
        <v>22969.65</v>
      </c>
    </row>
    <row r="1506" s="103" customFormat="1" ht="60" spans="1:11">
      <c r="A1506" s="108">
        <v>1503</v>
      </c>
      <c r="B1506" s="76" t="s">
        <v>3945</v>
      </c>
      <c r="C1506" s="119" t="s">
        <v>3946</v>
      </c>
      <c r="D1506" s="76" t="s">
        <v>3814</v>
      </c>
      <c r="E1506" s="61">
        <v>0</v>
      </c>
      <c r="F1506" s="61" t="s">
        <v>54</v>
      </c>
      <c r="G1506" s="113">
        <f t="shared" si="164"/>
        <v>0</v>
      </c>
      <c r="H1506" s="61">
        <v>18428</v>
      </c>
      <c r="I1506" s="61" t="s">
        <v>1143</v>
      </c>
      <c r="J1506" s="112">
        <f t="shared" si="165"/>
        <v>2764.2</v>
      </c>
      <c r="K1506" s="112">
        <f t="shared" si="166"/>
        <v>2764.2</v>
      </c>
    </row>
    <row r="1507" s="103" customFormat="1" ht="25.2" spans="1:11">
      <c r="A1507" s="108">
        <v>1504</v>
      </c>
      <c r="B1507" s="111" t="s">
        <v>3947</v>
      </c>
      <c r="C1507" s="119" t="s">
        <v>3948</v>
      </c>
      <c r="D1507" s="76" t="s">
        <v>15</v>
      </c>
      <c r="E1507" s="61">
        <v>0</v>
      </c>
      <c r="F1507" s="61" t="s">
        <v>54</v>
      </c>
      <c r="G1507" s="113">
        <f t="shared" si="164"/>
        <v>0</v>
      </c>
      <c r="H1507" s="61">
        <v>11775</v>
      </c>
      <c r="I1507" s="61" t="s">
        <v>1143</v>
      </c>
      <c r="J1507" s="112">
        <f t="shared" si="165"/>
        <v>1766.25</v>
      </c>
      <c r="K1507" s="112">
        <f t="shared" si="166"/>
        <v>1766.25</v>
      </c>
    </row>
    <row r="1508" s="103" customFormat="1" ht="37.2" spans="1:11">
      <c r="A1508" s="108">
        <v>1505</v>
      </c>
      <c r="B1508" s="111" t="s">
        <v>3949</v>
      </c>
      <c r="C1508" s="119" t="s">
        <v>3950</v>
      </c>
      <c r="D1508" s="76" t="s">
        <v>15</v>
      </c>
      <c r="E1508" s="61">
        <v>0</v>
      </c>
      <c r="F1508" s="61" t="s">
        <v>54</v>
      </c>
      <c r="G1508" s="113">
        <f t="shared" si="164"/>
        <v>0</v>
      </c>
      <c r="H1508" s="61">
        <v>5159</v>
      </c>
      <c r="I1508" s="61" t="s">
        <v>1143</v>
      </c>
      <c r="J1508" s="112">
        <f t="shared" si="165"/>
        <v>773.85</v>
      </c>
      <c r="K1508" s="112">
        <f t="shared" si="166"/>
        <v>773.85</v>
      </c>
    </row>
    <row r="1509" s="103" customFormat="1" ht="25.2" spans="1:11">
      <c r="A1509" s="108">
        <v>1506</v>
      </c>
      <c r="B1509" s="111" t="s">
        <v>3951</v>
      </c>
      <c r="C1509" s="119" t="s">
        <v>3952</v>
      </c>
      <c r="D1509" s="76" t="s">
        <v>15</v>
      </c>
      <c r="E1509" s="61">
        <v>0</v>
      </c>
      <c r="F1509" s="61" t="s">
        <v>54</v>
      </c>
      <c r="G1509" s="113">
        <f t="shared" si="164"/>
        <v>0</v>
      </c>
      <c r="H1509" s="61">
        <v>7443</v>
      </c>
      <c r="I1509" s="61" t="s">
        <v>1143</v>
      </c>
      <c r="J1509" s="112">
        <f t="shared" si="165"/>
        <v>1116.45</v>
      </c>
      <c r="K1509" s="112">
        <f t="shared" si="166"/>
        <v>1116.45</v>
      </c>
    </row>
    <row r="1510" s="103" customFormat="1" ht="38.4" spans="1:11">
      <c r="A1510" s="108">
        <v>1507</v>
      </c>
      <c r="B1510" s="111" t="s">
        <v>3953</v>
      </c>
      <c r="C1510" s="119" t="s">
        <v>3954</v>
      </c>
      <c r="D1510" s="76" t="s">
        <v>15</v>
      </c>
      <c r="E1510" s="61">
        <v>0</v>
      </c>
      <c r="F1510" s="61" t="s">
        <v>54</v>
      </c>
      <c r="G1510" s="113">
        <f t="shared" si="164"/>
        <v>0</v>
      </c>
      <c r="H1510" s="61">
        <v>6408</v>
      </c>
      <c r="I1510" s="61" t="s">
        <v>1143</v>
      </c>
      <c r="J1510" s="112">
        <f t="shared" si="165"/>
        <v>961.2</v>
      </c>
      <c r="K1510" s="112">
        <f t="shared" si="166"/>
        <v>961.2</v>
      </c>
    </row>
    <row r="1511" s="103" customFormat="1" ht="38.4" spans="1:11">
      <c r="A1511" s="108">
        <v>1508</v>
      </c>
      <c r="B1511" s="111" t="s">
        <v>3955</v>
      </c>
      <c r="C1511" s="119" t="s">
        <v>3956</v>
      </c>
      <c r="D1511" s="76" t="s">
        <v>15</v>
      </c>
      <c r="E1511" s="61">
        <v>0</v>
      </c>
      <c r="F1511" s="128" t="s">
        <v>16</v>
      </c>
      <c r="G1511" s="113">
        <f t="shared" si="164"/>
        <v>0</v>
      </c>
      <c r="H1511" s="128">
        <v>6278</v>
      </c>
      <c r="I1511" s="128" t="s">
        <v>3452</v>
      </c>
      <c r="J1511" s="112">
        <f t="shared" si="165"/>
        <v>941.7</v>
      </c>
      <c r="K1511" s="129">
        <f t="shared" si="166"/>
        <v>941.7</v>
      </c>
    </row>
    <row r="1512" s="103" customFormat="1" ht="37.2" spans="1:11">
      <c r="A1512" s="108">
        <v>1509</v>
      </c>
      <c r="B1512" s="111" t="s">
        <v>3957</v>
      </c>
      <c r="C1512" s="119" t="s">
        <v>3958</v>
      </c>
      <c r="D1512" s="76" t="s">
        <v>15</v>
      </c>
      <c r="E1512" s="61">
        <v>0</v>
      </c>
      <c r="F1512" s="61" t="s">
        <v>54</v>
      </c>
      <c r="G1512" s="113">
        <f t="shared" si="164"/>
        <v>0</v>
      </c>
      <c r="H1512" s="61">
        <v>1805</v>
      </c>
      <c r="I1512" s="61" t="s">
        <v>1143</v>
      </c>
      <c r="J1512" s="112">
        <f t="shared" si="165"/>
        <v>270.75</v>
      </c>
      <c r="K1512" s="112">
        <f t="shared" si="166"/>
        <v>270.75</v>
      </c>
    </row>
    <row r="1513" s="103" customFormat="1" ht="37.2" spans="1:11">
      <c r="A1513" s="108">
        <v>1510</v>
      </c>
      <c r="B1513" s="111" t="s">
        <v>3959</v>
      </c>
      <c r="C1513" s="119" t="s">
        <v>3960</v>
      </c>
      <c r="D1513" s="76" t="s">
        <v>15</v>
      </c>
      <c r="E1513" s="61">
        <v>0</v>
      </c>
      <c r="F1513" s="61" t="s">
        <v>54</v>
      </c>
      <c r="G1513" s="113">
        <f t="shared" si="164"/>
        <v>0</v>
      </c>
      <c r="H1513" s="61">
        <v>11848</v>
      </c>
      <c r="I1513" s="61" t="s">
        <v>1143</v>
      </c>
      <c r="J1513" s="112">
        <f t="shared" si="165"/>
        <v>1777.2</v>
      </c>
      <c r="K1513" s="112">
        <f t="shared" si="166"/>
        <v>1777.2</v>
      </c>
    </row>
    <row r="1514" s="103" customFormat="1" ht="37.2" spans="1:11">
      <c r="A1514" s="108">
        <v>1511</v>
      </c>
      <c r="B1514" s="111" t="s">
        <v>3961</v>
      </c>
      <c r="C1514" s="119" t="s">
        <v>3962</v>
      </c>
      <c r="D1514" s="76" t="s">
        <v>15</v>
      </c>
      <c r="E1514" s="61">
        <v>0</v>
      </c>
      <c r="F1514" s="61" t="s">
        <v>54</v>
      </c>
      <c r="G1514" s="113">
        <f t="shared" si="164"/>
        <v>0</v>
      </c>
      <c r="H1514" s="61">
        <v>10421</v>
      </c>
      <c r="I1514" s="61" t="s">
        <v>1143</v>
      </c>
      <c r="J1514" s="112">
        <f t="shared" si="165"/>
        <v>1563.15</v>
      </c>
      <c r="K1514" s="112">
        <f t="shared" si="166"/>
        <v>1563.15</v>
      </c>
    </row>
    <row r="1515" s="103" customFormat="1" ht="25.2" spans="1:11">
      <c r="A1515" s="108">
        <v>1512</v>
      </c>
      <c r="B1515" s="111" t="s">
        <v>3963</v>
      </c>
      <c r="C1515" s="119" t="s">
        <v>3964</v>
      </c>
      <c r="D1515" s="76" t="s">
        <v>15</v>
      </c>
      <c r="E1515" s="61">
        <v>0</v>
      </c>
      <c r="F1515" s="61" t="s">
        <v>54</v>
      </c>
      <c r="G1515" s="113">
        <f t="shared" ref="G1515:G1563" si="167">E1515*1000000</f>
        <v>0</v>
      </c>
      <c r="H1515" s="61">
        <v>13370</v>
      </c>
      <c r="I1515" s="61" t="s">
        <v>1143</v>
      </c>
      <c r="J1515" s="112">
        <f t="shared" si="165"/>
        <v>2005.5</v>
      </c>
      <c r="K1515" s="112">
        <f t="shared" si="166"/>
        <v>2005.5</v>
      </c>
    </row>
    <row r="1516" s="103" customFormat="1" ht="25.2" spans="1:11">
      <c r="A1516" s="108">
        <v>1513</v>
      </c>
      <c r="B1516" s="111" t="s">
        <v>3965</v>
      </c>
      <c r="C1516" s="119" t="s">
        <v>3966</v>
      </c>
      <c r="D1516" s="76" t="s">
        <v>15</v>
      </c>
      <c r="E1516" s="61">
        <v>0</v>
      </c>
      <c r="F1516" s="61" t="s">
        <v>54</v>
      </c>
      <c r="G1516" s="113">
        <f t="shared" si="167"/>
        <v>0</v>
      </c>
      <c r="H1516" s="61">
        <v>3259</v>
      </c>
      <c r="I1516" s="61" t="s">
        <v>1143</v>
      </c>
      <c r="J1516" s="112">
        <f t="shared" si="165"/>
        <v>488.85</v>
      </c>
      <c r="K1516" s="112">
        <f t="shared" si="166"/>
        <v>488.85</v>
      </c>
    </row>
    <row r="1517" s="103" customFormat="1" ht="37.2" spans="1:11">
      <c r="A1517" s="108">
        <v>1514</v>
      </c>
      <c r="B1517" s="111" t="s">
        <v>3967</v>
      </c>
      <c r="C1517" s="119" t="s">
        <v>3968</v>
      </c>
      <c r="D1517" s="76" t="s">
        <v>15</v>
      </c>
      <c r="E1517" s="61">
        <v>0</v>
      </c>
      <c r="F1517" s="61" t="s">
        <v>54</v>
      </c>
      <c r="G1517" s="113">
        <f t="shared" si="167"/>
        <v>0</v>
      </c>
      <c r="H1517" s="61">
        <v>7662</v>
      </c>
      <c r="I1517" s="61" t="s">
        <v>1143</v>
      </c>
      <c r="J1517" s="112">
        <f t="shared" si="165"/>
        <v>1149.3</v>
      </c>
      <c r="K1517" s="112">
        <f t="shared" si="166"/>
        <v>1149.3</v>
      </c>
    </row>
    <row r="1518" s="103" customFormat="1" ht="37.2" spans="1:11">
      <c r="A1518" s="108">
        <v>1515</v>
      </c>
      <c r="B1518" s="111" t="s">
        <v>3969</v>
      </c>
      <c r="C1518" s="119" t="s">
        <v>3970</v>
      </c>
      <c r="D1518" s="76" t="s">
        <v>15</v>
      </c>
      <c r="E1518" s="61">
        <v>0</v>
      </c>
      <c r="F1518" s="61" t="s">
        <v>54</v>
      </c>
      <c r="G1518" s="113">
        <f t="shared" si="167"/>
        <v>0</v>
      </c>
      <c r="H1518" s="61">
        <v>11198</v>
      </c>
      <c r="I1518" s="61" t="s">
        <v>1143</v>
      </c>
      <c r="J1518" s="112">
        <f t="shared" si="165"/>
        <v>1679.7</v>
      </c>
      <c r="K1518" s="112">
        <f t="shared" si="166"/>
        <v>1679.7</v>
      </c>
    </row>
    <row r="1519" s="103" customFormat="1" ht="25.2" spans="1:11">
      <c r="A1519" s="108">
        <v>1516</v>
      </c>
      <c r="B1519" s="111" t="s">
        <v>3971</v>
      </c>
      <c r="C1519" s="119" t="s">
        <v>3972</v>
      </c>
      <c r="D1519" s="76" t="s">
        <v>15</v>
      </c>
      <c r="E1519" s="61">
        <v>0</v>
      </c>
      <c r="F1519" s="61" t="s">
        <v>54</v>
      </c>
      <c r="G1519" s="113">
        <f t="shared" si="167"/>
        <v>0</v>
      </c>
      <c r="H1519" s="61">
        <v>4818</v>
      </c>
      <c r="I1519" s="61" t="s">
        <v>1143</v>
      </c>
      <c r="J1519" s="112">
        <f t="shared" si="165"/>
        <v>722.7</v>
      </c>
      <c r="K1519" s="112">
        <f t="shared" si="166"/>
        <v>722.7</v>
      </c>
    </row>
    <row r="1520" s="103" customFormat="1" ht="37.2" spans="1:11">
      <c r="A1520" s="108">
        <v>1517</v>
      </c>
      <c r="B1520" s="111" t="s">
        <v>3973</v>
      </c>
      <c r="C1520" s="119" t="s">
        <v>3974</v>
      </c>
      <c r="D1520" s="76" t="s">
        <v>15</v>
      </c>
      <c r="E1520" s="61">
        <v>0</v>
      </c>
      <c r="F1520" s="61" t="s">
        <v>54</v>
      </c>
      <c r="G1520" s="113">
        <f t="shared" si="167"/>
        <v>0</v>
      </c>
      <c r="H1520" s="61">
        <v>11140</v>
      </c>
      <c r="I1520" s="61" t="s">
        <v>1143</v>
      </c>
      <c r="J1520" s="112">
        <f t="shared" si="165"/>
        <v>1671</v>
      </c>
      <c r="K1520" s="112">
        <f t="shared" si="166"/>
        <v>1671</v>
      </c>
    </row>
    <row r="1521" s="103" customFormat="1" ht="48" spans="1:11">
      <c r="A1521" s="108">
        <v>1518</v>
      </c>
      <c r="B1521" s="76" t="s">
        <v>3718</v>
      </c>
      <c r="C1521" s="119" t="s">
        <v>3975</v>
      </c>
      <c r="D1521" s="76" t="s">
        <v>3814</v>
      </c>
      <c r="E1521" s="61">
        <v>0</v>
      </c>
      <c r="F1521" s="61" t="s">
        <v>54</v>
      </c>
      <c r="G1521" s="113">
        <f t="shared" si="167"/>
        <v>0</v>
      </c>
      <c r="H1521" s="61">
        <v>1764400</v>
      </c>
      <c r="I1521" s="61" t="s">
        <v>1143</v>
      </c>
      <c r="J1521" s="112">
        <f t="shared" si="165"/>
        <v>264660</v>
      </c>
      <c r="K1521" s="112">
        <f t="shared" si="166"/>
        <v>264660</v>
      </c>
    </row>
    <row r="1522" s="103" customFormat="1" ht="25.2" spans="1:11">
      <c r="A1522" s="108">
        <v>1519</v>
      </c>
      <c r="B1522" s="111" t="s">
        <v>3976</v>
      </c>
      <c r="C1522" s="119" t="s">
        <v>3977</v>
      </c>
      <c r="D1522" s="76" t="s">
        <v>15</v>
      </c>
      <c r="E1522" s="61">
        <v>0</v>
      </c>
      <c r="F1522" s="61" t="s">
        <v>54</v>
      </c>
      <c r="G1522" s="113">
        <f t="shared" si="167"/>
        <v>0</v>
      </c>
      <c r="H1522" s="61">
        <v>5266</v>
      </c>
      <c r="I1522" s="61" t="s">
        <v>1143</v>
      </c>
      <c r="J1522" s="112">
        <f t="shared" si="165"/>
        <v>789.9</v>
      </c>
      <c r="K1522" s="112">
        <f t="shared" si="166"/>
        <v>789.9</v>
      </c>
    </row>
    <row r="1523" s="103" customFormat="1" ht="37.2" spans="1:11">
      <c r="A1523" s="108">
        <v>1520</v>
      </c>
      <c r="B1523" s="111" t="s">
        <v>3978</v>
      </c>
      <c r="C1523" s="119" t="s">
        <v>3979</v>
      </c>
      <c r="D1523" s="76" t="s">
        <v>15</v>
      </c>
      <c r="E1523" s="61">
        <v>0</v>
      </c>
      <c r="F1523" s="61" t="s">
        <v>54</v>
      </c>
      <c r="G1523" s="113">
        <f t="shared" si="167"/>
        <v>0</v>
      </c>
      <c r="H1523" s="61">
        <v>5296</v>
      </c>
      <c r="I1523" s="61" t="s">
        <v>1143</v>
      </c>
      <c r="J1523" s="112">
        <f t="shared" si="165"/>
        <v>794.4</v>
      </c>
      <c r="K1523" s="112">
        <f t="shared" si="166"/>
        <v>794.4</v>
      </c>
    </row>
    <row r="1524" s="103" customFormat="1" ht="37.2" spans="1:11">
      <c r="A1524" s="108">
        <v>1521</v>
      </c>
      <c r="B1524" s="111" t="s">
        <v>3980</v>
      </c>
      <c r="C1524" s="119" t="s">
        <v>3981</v>
      </c>
      <c r="D1524" s="76" t="s">
        <v>15</v>
      </c>
      <c r="E1524" s="61">
        <v>0</v>
      </c>
      <c r="F1524" s="61" t="s">
        <v>54</v>
      </c>
      <c r="G1524" s="113">
        <f t="shared" si="167"/>
        <v>0</v>
      </c>
      <c r="H1524" s="61">
        <v>11034</v>
      </c>
      <c r="I1524" s="61" t="s">
        <v>1143</v>
      </c>
      <c r="J1524" s="112">
        <f t="shared" si="165"/>
        <v>1655.1</v>
      </c>
      <c r="K1524" s="112">
        <f t="shared" si="166"/>
        <v>1655.1</v>
      </c>
    </row>
    <row r="1525" s="103" customFormat="1" ht="37.2" spans="1:11">
      <c r="A1525" s="108">
        <v>1522</v>
      </c>
      <c r="B1525" s="111" t="s">
        <v>3982</v>
      </c>
      <c r="C1525" s="119" t="s">
        <v>3983</v>
      </c>
      <c r="D1525" s="76" t="s">
        <v>15</v>
      </c>
      <c r="E1525" s="61">
        <v>0</v>
      </c>
      <c r="F1525" s="61" t="s">
        <v>54</v>
      </c>
      <c r="G1525" s="113">
        <f t="shared" si="167"/>
        <v>0</v>
      </c>
      <c r="H1525" s="61">
        <v>11989</v>
      </c>
      <c r="I1525" s="61" t="s">
        <v>1143</v>
      </c>
      <c r="J1525" s="112">
        <f t="shared" si="165"/>
        <v>1798.35</v>
      </c>
      <c r="K1525" s="112">
        <f t="shared" si="166"/>
        <v>1798.35</v>
      </c>
    </row>
    <row r="1526" s="103" customFormat="1" ht="25.2" spans="1:11">
      <c r="A1526" s="108">
        <v>1523</v>
      </c>
      <c r="B1526" s="111" t="s">
        <v>3984</v>
      </c>
      <c r="C1526" s="119" t="s">
        <v>3985</v>
      </c>
      <c r="D1526" s="76" t="s">
        <v>15</v>
      </c>
      <c r="E1526" s="61">
        <v>0</v>
      </c>
      <c r="F1526" s="61" t="s">
        <v>54</v>
      </c>
      <c r="G1526" s="113">
        <f t="shared" si="167"/>
        <v>0</v>
      </c>
      <c r="H1526" s="61">
        <v>6951</v>
      </c>
      <c r="I1526" s="61" t="s">
        <v>1143</v>
      </c>
      <c r="J1526" s="112">
        <f t="shared" si="165"/>
        <v>1042.65</v>
      </c>
      <c r="K1526" s="112">
        <f t="shared" si="166"/>
        <v>1042.65</v>
      </c>
    </row>
    <row r="1527" s="103" customFormat="1" ht="37.2" spans="1:11">
      <c r="A1527" s="108">
        <v>1524</v>
      </c>
      <c r="B1527" s="111" t="s">
        <v>3986</v>
      </c>
      <c r="C1527" s="119" t="s">
        <v>3987</v>
      </c>
      <c r="D1527" s="76" t="s">
        <v>15</v>
      </c>
      <c r="E1527" s="61">
        <v>0</v>
      </c>
      <c r="F1527" s="61" t="s">
        <v>54</v>
      </c>
      <c r="G1527" s="113">
        <f t="shared" si="167"/>
        <v>0</v>
      </c>
      <c r="H1527" s="61">
        <v>18034</v>
      </c>
      <c r="I1527" s="61" t="s">
        <v>1143</v>
      </c>
      <c r="J1527" s="112">
        <f t="shared" si="165"/>
        <v>2705.1</v>
      </c>
      <c r="K1527" s="112">
        <f t="shared" si="166"/>
        <v>2705.1</v>
      </c>
    </row>
    <row r="1528" s="103" customFormat="1" ht="25.2" spans="1:11">
      <c r="A1528" s="108">
        <v>1525</v>
      </c>
      <c r="B1528" s="111" t="s">
        <v>3988</v>
      </c>
      <c r="C1528" s="119" t="s">
        <v>3989</v>
      </c>
      <c r="D1528" s="76" t="s">
        <v>15</v>
      </c>
      <c r="E1528" s="61">
        <v>0</v>
      </c>
      <c r="F1528" s="61" t="s">
        <v>54</v>
      </c>
      <c r="G1528" s="113">
        <f t="shared" si="167"/>
        <v>0</v>
      </c>
      <c r="H1528" s="61">
        <v>4631</v>
      </c>
      <c r="I1528" s="61" t="s">
        <v>1143</v>
      </c>
      <c r="J1528" s="112">
        <f t="shared" si="165"/>
        <v>694.65</v>
      </c>
      <c r="K1528" s="112">
        <f t="shared" si="166"/>
        <v>694.65</v>
      </c>
    </row>
    <row r="1529" s="103" customFormat="1" ht="37.2" spans="1:11">
      <c r="A1529" s="108">
        <v>1526</v>
      </c>
      <c r="B1529" s="111" t="s">
        <v>3990</v>
      </c>
      <c r="C1529" s="119" t="s">
        <v>3991</v>
      </c>
      <c r="D1529" s="76" t="s">
        <v>15</v>
      </c>
      <c r="E1529" s="61">
        <v>0</v>
      </c>
      <c r="F1529" s="61" t="s">
        <v>54</v>
      </c>
      <c r="G1529" s="113">
        <f t="shared" si="167"/>
        <v>0</v>
      </c>
      <c r="H1529" s="61">
        <v>11775</v>
      </c>
      <c r="I1529" s="61" t="s">
        <v>1143</v>
      </c>
      <c r="J1529" s="112">
        <f t="shared" si="165"/>
        <v>1766.25</v>
      </c>
      <c r="K1529" s="112">
        <f t="shared" si="166"/>
        <v>1766.25</v>
      </c>
    </row>
    <row r="1530" s="103" customFormat="1" ht="37.2" spans="1:11">
      <c r="A1530" s="108">
        <v>1527</v>
      </c>
      <c r="B1530" s="111" t="s">
        <v>3992</v>
      </c>
      <c r="C1530" s="119" t="s">
        <v>3993</v>
      </c>
      <c r="D1530" s="76" t="s">
        <v>15</v>
      </c>
      <c r="E1530" s="61">
        <v>0</v>
      </c>
      <c r="F1530" s="61" t="s">
        <v>54</v>
      </c>
      <c r="G1530" s="113">
        <f t="shared" si="167"/>
        <v>0</v>
      </c>
      <c r="H1530" s="61">
        <v>4073</v>
      </c>
      <c r="I1530" s="61" t="s">
        <v>1143</v>
      </c>
      <c r="J1530" s="112">
        <f t="shared" si="165"/>
        <v>610.95</v>
      </c>
      <c r="K1530" s="112">
        <f t="shared" si="166"/>
        <v>610.95</v>
      </c>
    </row>
    <row r="1531" s="103" customFormat="1" ht="37.2" spans="1:11">
      <c r="A1531" s="108">
        <v>1528</v>
      </c>
      <c r="B1531" s="111" t="s">
        <v>3994</v>
      </c>
      <c r="C1531" s="119" t="s">
        <v>3995</v>
      </c>
      <c r="D1531" s="76" t="s">
        <v>15</v>
      </c>
      <c r="E1531" s="61">
        <v>0</v>
      </c>
      <c r="F1531" s="61" t="s">
        <v>54</v>
      </c>
      <c r="G1531" s="113">
        <f t="shared" si="167"/>
        <v>0</v>
      </c>
      <c r="H1531" s="61">
        <v>19014</v>
      </c>
      <c r="I1531" s="61" t="s">
        <v>1143</v>
      </c>
      <c r="J1531" s="112">
        <f t="shared" si="165"/>
        <v>2852.1</v>
      </c>
      <c r="K1531" s="112">
        <f t="shared" si="166"/>
        <v>2852.1</v>
      </c>
    </row>
    <row r="1532" s="103" customFormat="1" ht="37.2" spans="1:11">
      <c r="A1532" s="108">
        <v>1529</v>
      </c>
      <c r="B1532" s="111" t="s">
        <v>3996</v>
      </c>
      <c r="C1532" s="119" t="s">
        <v>3997</v>
      </c>
      <c r="D1532" s="76" t="s">
        <v>15</v>
      </c>
      <c r="E1532" s="61">
        <v>0</v>
      </c>
      <c r="F1532" s="61" t="s">
        <v>54</v>
      </c>
      <c r="G1532" s="113">
        <f t="shared" si="167"/>
        <v>0</v>
      </c>
      <c r="H1532" s="61">
        <v>4583</v>
      </c>
      <c r="I1532" s="61" t="s">
        <v>1143</v>
      </c>
      <c r="J1532" s="112">
        <f t="shared" si="165"/>
        <v>687.45</v>
      </c>
      <c r="K1532" s="112">
        <f t="shared" si="166"/>
        <v>687.45</v>
      </c>
    </row>
    <row r="1533" s="103" customFormat="1" ht="37.2" spans="1:11">
      <c r="A1533" s="108">
        <v>1530</v>
      </c>
      <c r="B1533" s="111" t="s">
        <v>3998</v>
      </c>
      <c r="C1533" s="119" t="s">
        <v>3999</v>
      </c>
      <c r="D1533" s="76" t="s">
        <v>15</v>
      </c>
      <c r="E1533" s="61">
        <v>0</v>
      </c>
      <c r="F1533" s="61" t="s">
        <v>54</v>
      </c>
      <c r="G1533" s="113">
        <f t="shared" si="167"/>
        <v>0</v>
      </c>
      <c r="H1533" s="61">
        <v>8515</v>
      </c>
      <c r="I1533" s="61" t="s">
        <v>1143</v>
      </c>
      <c r="J1533" s="112">
        <f t="shared" si="165"/>
        <v>1277.25</v>
      </c>
      <c r="K1533" s="112">
        <f t="shared" si="166"/>
        <v>1277.25</v>
      </c>
    </row>
    <row r="1534" s="103" customFormat="1" ht="37.2" spans="1:11">
      <c r="A1534" s="108">
        <v>1531</v>
      </c>
      <c r="B1534" s="111" t="s">
        <v>4000</v>
      </c>
      <c r="C1534" s="119" t="s">
        <v>4001</v>
      </c>
      <c r="D1534" s="76" t="s">
        <v>15</v>
      </c>
      <c r="E1534" s="61">
        <v>0</v>
      </c>
      <c r="F1534" s="61" t="s">
        <v>54</v>
      </c>
      <c r="G1534" s="113">
        <f t="shared" si="167"/>
        <v>0</v>
      </c>
      <c r="H1534" s="61">
        <v>6083</v>
      </c>
      <c r="I1534" s="61" t="s">
        <v>1143</v>
      </c>
      <c r="J1534" s="112">
        <f t="shared" si="165"/>
        <v>912.45</v>
      </c>
      <c r="K1534" s="112">
        <f t="shared" si="166"/>
        <v>912.45</v>
      </c>
    </row>
    <row r="1535" s="103" customFormat="1" ht="37.2" spans="1:11">
      <c r="A1535" s="108">
        <v>1532</v>
      </c>
      <c r="B1535" s="111" t="s">
        <v>4002</v>
      </c>
      <c r="C1535" s="119" t="s">
        <v>4003</v>
      </c>
      <c r="D1535" s="76" t="s">
        <v>15</v>
      </c>
      <c r="E1535" s="61">
        <v>0</v>
      </c>
      <c r="F1535" s="61" t="s">
        <v>54</v>
      </c>
      <c r="G1535" s="113">
        <f t="shared" si="167"/>
        <v>0</v>
      </c>
      <c r="H1535" s="61">
        <v>6321</v>
      </c>
      <c r="I1535" s="61" t="s">
        <v>1143</v>
      </c>
      <c r="J1535" s="112">
        <f t="shared" si="165"/>
        <v>948.15</v>
      </c>
      <c r="K1535" s="112">
        <f t="shared" si="166"/>
        <v>948.15</v>
      </c>
    </row>
    <row r="1536" s="103" customFormat="1" ht="37.2" spans="1:11">
      <c r="A1536" s="108">
        <v>1533</v>
      </c>
      <c r="B1536" s="111" t="s">
        <v>4004</v>
      </c>
      <c r="C1536" s="119" t="s">
        <v>4005</v>
      </c>
      <c r="D1536" s="76" t="s">
        <v>15</v>
      </c>
      <c r="E1536" s="61">
        <v>0</v>
      </c>
      <c r="F1536" s="61" t="s">
        <v>54</v>
      </c>
      <c r="G1536" s="113">
        <f t="shared" si="167"/>
        <v>0</v>
      </c>
      <c r="H1536" s="61">
        <v>8549</v>
      </c>
      <c r="I1536" s="61" t="s">
        <v>1143</v>
      </c>
      <c r="J1536" s="112">
        <f t="shared" si="165"/>
        <v>1282.35</v>
      </c>
      <c r="K1536" s="112">
        <f t="shared" si="166"/>
        <v>1282.35</v>
      </c>
    </row>
    <row r="1537" s="103" customFormat="1" ht="37.2" spans="1:11">
      <c r="A1537" s="108">
        <v>1534</v>
      </c>
      <c r="B1537" s="111" t="s">
        <v>4006</v>
      </c>
      <c r="C1537" s="119" t="s">
        <v>4007</v>
      </c>
      <c r="D1537" s="76" t="s">
        <v>15</v>
      </c>
      <c r="E1537" s="61">
        <v>0</v>
      </c>
      <c r="F1537" s="61" t="s">
        <v>54</v>
      </c>
      <c r="G1537" s="113">
        <f t="shared" si="167"/>
        <v>0</v>
      </c>
      <c r="H1537" s="61">
        <v>6783</v>
      </c>
      <c r="I1537" s="61" t="s">
        <v>1143</v>
      </c>
      <c r="J1537" s="112">
        <f t="shared" si="165"/>
        <v>1017.45</v>
      </c>
      <c r="K1537" s="112">
        <f t="shared" si="166"/>
        <v>1017.45</v>
      </c>
    </row>
    <row r="1538" s="103" customFormat="1" ht="25.2" spans="1:11">
      <c r="A1538" s="108">
        <v>1535</v>
      </c>
      <c r="B1538" s="111" t="s">
        <v>4008</v>
      </c>
      <c r="C1538" s="119" t="s">
        <v>4009</v>
      </c>
      <c r="D1538" s="76" t="s">
        <v>15</v>
      </c>
      <c r="E1538" s="61">
        <v>0</v>
      </c>
      <c r="F1538" s="61" t="s">
        <v>54</v>
      </c>
      <c r="G1538" s="113">
        <f t="shared" si="167"/>
        <v>0</v>
      </c>
      <c r="H1538" s="61">
        <v>5374</v>
      </c>
      <c r="I1538" s="61" t="s">
        <v>1143</v>
      </c>
      <c r="J1538" s="112">
        <f t="shared" si="165"/>
        <v>806.1</v>
      </c>
      <c r="K1538" s="112">
        <f t="shared" si="166"/>
        <v>806.1</v>
      </c>
    </row>
    <row r="1539" s="103" customFormat="1" ht="37.2" spans="1:11">
      <c r="A1539" s="108">
        <v>1536</v>
      </c>
      <c r="B1539" s="111" t="s">
        <v>4010</v>
      </c>
      <c r="C1539" s="119" t="s">
        <v>4011</v>
      </c>
      <c r="D1539" s="76" t="s">
        <v>15</v>
      </c>
      <c r="E1539" s="61">
        <v>0</v>
      </c>
      <c r="F1539" s="61" t="s">
        <v>54</v>
      </c>
      <c r="G1539" s="113">
        <f t="shared" si="167"/>
        <v>0</v>
      </c>
      <c r="H1539" s="61">
        <v>10261</v>
      </c>
      <c r="I1539" s="61" t="s">
        <v>1143</v>
      </c>
      <c r="J1539" s="112">
        <f t="shared" si="165"/>
        <v>1539.15</v>
      </c>
      <c r="K1539" s="112">
        <f t="shared" si="166"/>
        <v>1539.15</v>
      </c>
    </row>
    <row r="1540" s="103" customFormat="1" ht="25.2" spans="1:11">
      <c r="A1540" s="108">
        <v>1537</v>
      </c>
      <c r="B1540" s="111" t="s">
        <v>4012</v>
      </c>
      <c r="C1540" s="119" t="s">
        <v>4013</v>
      </c>
      <c r="D1540" s="76" t="s">
        <v>15</v>
      </c>
      <c r="E1540" s="61">
        <v>0</v>
      </c>
      <c r="F1540" s="61" t="s">
        <v>54</v>
      </c>
      <c r="G1540" s="113">
        <f t="shared" si="167"/>
        <v>0</v>
      </c>
      <c r="H1540" s="61">
        <v>5321</v>
      </c>
      <c r="I1540" s="61" t="s">
        <v>1143</v>
      </c>
      <c r="J1540" s="112">
        <f t="shared" ref="J1540:J1563" si="168">H1540*0.15</f>
        <v>798.15</v>
      </c>
      <c r="K1540" s="112">
        <f t="shared" ref="K1540:K1563" si="169">G1540+J1540</f>
        <v>798.15</v>
      </c>
    </row>
    <row r="1541" s="103" customFormat="1" ht="37.2" spans="1:11">
      <c r="A1541" s="108">
        <v>1538</v>
      </c>
      <c r="B1541" s="111" t="s">
        <v>4014</v>
      </c>
      <c r="C1541" s="119" t="s">
        <v>4015</v>
      </c>
      <c r="D1541" s="76" t="s">
        <v>15</v>
      </c>
      <c r="E1541" s="61">
        <v>0</v>
      </c>
      <c r="F1541" s="61" t="s">
        <v>54</v>
      </c>
      <c r="G1541" s="113">
        <f t="shared" si="167"/>
        <v>0</v>
      </c>
      <c r="H1541" s="61">
        <v>2823</v>
      </c>
      <c r="I1541" s="61" t="s">
        <v>1143</v>
      </c>
      <c r="J1541" s="112">
        <f t="shared" si="168"/>
        <v>423.45</v>
      </c>
      <c r="K1541" s="112">
        <f t="shared" si="169"/>
        <v>423.45</v>
      </c>
    </row>
    <row r="1542" s="103" customFormat="1" ht="37.2" spans="1:11">
      <c r="A1542" s="108">
        <v>1539</v>
      </c>
      <c r="B1542" s="111" t="s">
        <v>4016</v>
      </c>
      <c r="C1542" s="119" t="s">
        <v>4017</v>
      </c>
      <c r="D1542" s="76" t="s">
        <v>15</v>
      </c>
      <c r="E1542" s="61">
        <v>0</v>
      </c>
      <c r="F1542" s="61" t="s">
        <v>54</v>
      </c>
      <c r="G1542" s="113">
        <f t="shared" si="167"/>
        <v>0</v>
      </c>
      <c r="H1542" s="61">
        <v>5239</v>
      </c>
      <c r="I1542" s="61" t="s">
        <v>1143</v>
      </c>
      <c r="J1542" s="112">
        <f t="shared" si="168"/>
        <v>785.85</v>
      </c>
      <c r="K1542" s="112">
        <f t="shared" si="169"/>
        <v>785.85</v>
      </c>
    </row>
    <row r="1543" s="103" customFormat="1" ht="37.2" spans="1:11">
      <c r="A1543" s="108">
        <v>1540</v>
      </c>
      <c r="B1543" s="111" t="s">
        <v>4018</v>
      </c>
      <c r="C1543" s="119" t="s">
        <v>4019</v>
      </c>
      <c r="D1543" s="76" t="s">
        <v>15</v>
      </c>
      <c r="E1543" s="61">
        <v>0</v>
      </c>
      <c r="F1543" s="61" t="s">
        <v>54</v>
      </c>
      <c r="G1543" s="113">
        <f t="shared" si="167"/>
        <v>0</v>
      </c>
      <c r="H1543" s="61">
        <v>5298</v>
      </c>
      <c r="I1543" s="61" t="s">
        <v>1143</v>
      </c>
      <c r="J1543" s="112">
        <f t="shared" si="168"/>
        <v>794.7</v>
      </c>
      <c r="K1543" s="112">
        <f t="shared" si="169"/>
        <v>794.7</v>
      </c>
    </row>
    <row r="1544" s="103" customFormat="1" ht="38.4" spans="1:11">
      <c r="A1544" s="108">
        <v>1541</v>
      </c>
      <c r="B1544" s="111" t="s">
        <v>4020</v>
      </c>
      <c r="C1544" s="119" t="s">
        <v>4021</v>
      </c>
      <c r="D1544" s="76" t="s">
        <v>15</v>
      </c>
      <c r="E1544" s="61">
        <v>0</v>
      </c>
      <c r="F1544" s="61" t="s">
        <v>54</v>
      </c>
      <c r="G1544" s="113">
        <f t="shared" si="167"/>
        <v>0</v>
      </c>
      <c r="H1544" s="61">
        <v>6170</v>
      </c>
      <c r="I1544" s="61" t="s">
        <v>1143</v>
      </c>
      <c r="J1544" s="112">
        <f t="shared" si="168"/>
        <v>925.5</v>
      </c>
      <c r="K1544" s="112">
        <f t="shared" si="169"/>
        <v>925.5</v>
      </c>
    </row>
    <row r="1545" s="103" customFormat="1" ht="37.2" spans="1:11">
      <c r="A1545" s="108">
        <v>1542</v>
      </c>
      <c r="B1545" s="111" t="s">
        <v>4022</v>
      </c>
      <c r="C1545" s="119" t="s">
        <v>4023</v>
      </c>
      <c r="D1545" s="76" t="s">
        <v>15</v>
      </c>
      <c r="E1545" s="61">
        <v>0</v>
      </c>
      <c r="F1545" s="61" t="s">
        <v>54</v>
      </c>
      <c r="G1545" s="113">
        <f t="shared" si="167"/>
        <v>0</v>
      </c>
      <c r="H1545" s="61">
        <v>8234</v>
      </c>
      <c r="I1545" s="61" t="s">
        <v>1143</v>
      </c>
      <c r="J1545" s="112">
        <f t="shared" si="168"/>
        <v>1235.1</v>
      </c>
      <c r="K1545" s="112">
        <f t="shared" si="169"/>
        <v>1235.1</v>
      </c>
    </row>
    <row r="1546" s="103" customFormat="1" ht="25.2" spans="1:11">
      <c r="A1546" s="108">
        <v>1543</v>
      </c>
      <c r="B1546" s="111" t="s">
        <v>4024</v>
      </c>
      <c r="C1546" s="119" t="s">
        <v>4025</v>
      </c>
      <c r="D1546" s="76" t="s">
        <v>15</v>
      </c>
      <c r="E1546" s="61">
        <v>0</v>
      </c>
      <c r="F1546" s="61" t="s">
        <v>54</v>
      </c>
      <c r="G1546" s="113">
        <f t="shared" si="167"/>
        <v>0</v>
      </c>
      <c r="H1546" s="61">
        <v>8370</v>
      </c>
      <c r="I1546" s="61" t="s">
        <v>1143</v>
      </c>
      <c r="J1546" s="112">
        <f t="shared" si="168"/>
        <v>1255.5</v>
      </c>
      <c r="K1546" s="112">
        <f t="shared" si="169"/>
        <v>1255.5</v>
      </c>
    </row>
    <row r="1547" s="103" customFormat="1" ht="37.2" spans="1:11">
      <c r="A1547" s="108">
        <v>1544</v>
      </c>
      <c r="B1547" s="111" t="s">
        <v>4026</v>
      </c>
      <c r="C1547" s="119" t="s">
        <v>4027</v>
      </c>
      <c r="D1547" s="76" t="s">
        <v>15</v>
      </c>
      <c r="E1547" s="61">
        <v>0</v>
      </c>
      <c r="F1547" s="61" t="s">
        <v>54</v>
      </c>
      <c r="G1547" s="113">
        <f t="shared" si="167"/>
        <v>0</v>
      </c>
      <c r="H1547" s="61">
        <v>9330</v>
      </c>
      <c r="I1547" s="61" t="s">
        <v>1143</v>
      </c>
      <c r="J1547" s="112">
        <f t="shared" si="168"/>
        <v>1399.5</v>
      </c>
      <c r="K1547" s="112">
        <f t="shared" si="169"/>
        <v>1399.5</v>
      </c>
    </row>
    <row r="1548" s="103" customFormat="1" ht="37.2" spans="1:11">
      <c r="A1548" s="108">
        <v>1545</v>
      </c>
      <c r="B1548" s="111" t="s">
        <v>4028</v>
      </c>
      <c r="C1548" s="119" t="s">
        <v>4029</v>
      </c>
      <c r="D1548" s="76" t="s">
        <v>15</v>
      </c>
      <c r="E1548" s="61">
        <v>0</v>
      </c>
      <c r="F1548" s="61" t="s">
        <v>54</v>
      </c>
      <c r="G1548" s="113">
        <f t="shared" si="167"/>
        <v>0</v>
      </c>
      <c r="H1548" s="61">
        <v>20610</v>
      </c>
      <c r="I1548" s="61" t="s">
        <v>1143</v>
      </c>
      <c r="J1548" s="112">
        <f t="shared" si="168"/>
        <v>3091.5</v>
      </c>
      <c r="K1548" s="112">
        <f t="shared" si="169"/>
        <v>3091.5</v>
      </c>
    </row>
    <row r="1549" s="103" customFormat="1" ht="37.2" spans="1:11">
      <c r="A1549" s="108">
        <v>1546</v>
      </c>
      <c r="B1549" s="111" t="s">
        <v>4030</v>
      </c>
      <c r="C1549" s="119" t="s">
        <v>4031</v>
      </c>
      <c r="D1549" s="76" t="s">
        <v>15</v>
      </c>
      <c r="E1549" s="61">
        <v>0</v>
      </c>
      <c r="F1549" s="61" t="s">
        <v>54</v>
      </c>
      <c r="G1549" s="113">
        <f t="shared" si="167"/>
        <v>0</v>
      </c>
      <c r="H1549" s="61">
        <v>5838</v>
      </c>
      <c r="I1549" s="61" t="s">
        <v>1143</v>
      </c>
      <c r="J1549" s="112">
        <f t="shared" si="168"/>
        <v>875.7</v>
      </c>
      <c r="K1549" s="112">
        <f t="shared" si="169"/>
        <v>875.7</v>
      </c>
    </row>
    <row r="1550" s="103" customFormat="1" ht="37.2" spans="1:11">
      <c r="A1550" s="108">
        <v>1547</v>
      </c>
      <c r="B1550" s="111" t="s">
        <v>4032</v>
      </c>
      <c r="C1550" s="119" t="s">
        <v>4033</v>
      </c>
      <c r="D1550" s="76" t="s">
        <v>15</v>
      </c>
      <c r="E1550" s="61">
        <v>0</v>
      </c>
      <c r="F1550" s="61" t="s">
        <v>54</v>
      </c>
      <c r="G1550" s="113">
        <f t="shared" si="167"/>
        <v>0</v>
      </c>
      <c r="H1550" s="61">
        <v>10269</v>
      </c>
      <c r="I1550" s="61" t="s">
        <v>1143</v>
      </c>
      <c r="J1550" s="112">
        <f t="shared" si="168"/>
        <v>1540.35</v>
      </c>
      <c r="K1550" s="112">
        <f t="shared" si="169"/>
        <v>1540.35</v>
      </c>
    </row>
    <row r="1551" s="103" customFormat="1" ht="37.2" spans="1:11">
      <c r="A1551" s="108">
        <v>1548</v>
      </c>
      <c r="B1551" s="111" t="s">
        <v>4032</v>
      </c>
      <c r="C1551" s="119" t="s">
        <v>4034</v>
      </c>
      <c r="D1551" s="76" t="s">
        <v>15</v>
      </c>
      <c r="E1551" s="61">
        <v>0</v>
      </c>
      <c r="F1551" s="61" t="s">
        <v>54</v>
      </c>
      <c r="G1551" s="113">
        <f t="shared" si="167"/>
        <v>0</v>
      </c>
      <c r="H1551" s="61">
        <v>3758</v>
      </c>
      <c r="I1551" s="61" t="s">
        <v>1143</v>
      </c>
      <c r="J1551" s="112">
        <f t="shared" si="168"/>
        <v>563.7</v>
      </c>
      <c r="K1551" s="112">
        <f t="shared" si="169"/>
        <v>563.7</v>
      </c>
    </row>
    <row r="1552" s="103" customFormat="1" ht="25.2" spans="1:11">
      <c r="A1552" s="108">
        <v>1549</v>
      </c>
      <c r="B1552" s="111" t="s">
        <v>4035</v>
      </c>
      <c r="C1552" s="119" t="s">
        <v>4036</v>
      </c>
      <c r="D1552" s="76" t="s">
        <v>15</v>
      </c>
      <c r="E1552" s="61">
        <v>0</v>
      </c>
      <c r="F1552" s="61" t="s">
        <v>54</v>
      </c>
      <c r="G1552" s="113">
        <f t="shared" si="167"/>
        <v>0</v>
      </c>
      <c r="H1552" s="61">
        <v>6305</v>
      </c>
      <c r="I1552" s="61" t="s">
        <v>1143</v>
      </c>
      <c r="J1552" s="112">
        <f t="shared" si="168"/>
        <v>945.75</v>
      </c>
      <c r="K1552" s="112">
        <f t="shared" si="169"/>
        <v>945.75</v>
      </c>
    </row>
    <row r="1553" s="105" customFormat="1" ht="25.2" spans="1:11">
      <c r="A1553" s="108">
        <v>1550</v>
      </c>
      <c r="B1553" s="111" t="s">
        <v>3786</v>
      </c>
      <c r="C1553" s="119" t="s">
        <v>4037</v>
      </c>
      <c r="D1553" s="76" t="s">
        <v>15</v>
      </c>
      <c r="E1553" s="61">
        <v>0</v>
      </c>
      <c r="F1553" s="61" t="s">
        <v>54</v>
      </c>
      <c r="G1553" s="113">
        <f t="shared" si="167"/>
        <v>0</v>
      </c>
      <c r="H1553" s="61">
        <v>8702</v>
      </c>
      <c r="I1553" s="61" t="s">
        <v>1143</v>
      </c>
      <c r="J1553" s="112">
        <f t="shared" si="168"/>
        <v>1305.3</v>
      </c>
      <c r="K1553" s="112">
        <f t="shared" si="169"/>
        <v>1305.3</v>
      </c>
    </row>
    <row r="1554" s="103" customFormat="1" ht="25.2" spans="1:11">
      <c r="A1554" s="108">
        <v>1551</v>
      </c>
      <c r="B1554" s="111" t="s">
        <v>4038</v>
      </c>
      <c r="C1554" s="119" t="s">
        <v>4039</v>
      </c>
      <c r="D1554" s="76" t="s">
        <v>15</v>
      </c>
      <c r="E1554" s="61">
        <v>0</v>
      </c>
      <c r="F1554" s="61" t="s">
        <v>54</v>
      </c>
      <c r="G1554" s="113">
        <f t="shared" si="167"/>
        <v>0</v>
      </c>
      <c r="H1554" s="61">
        <v>4260</v>
      </c>
      <c r="I1554" s="61" t="s">
        <v>1143</v>
      </c>
      <c r="J1554" s="112">
        <f t="shared" si="168"/>
        <v>639</v>
      </c>
      <c r="K1554" s="112">
        <f t="shared" si="169"/>
        <v>639</v>
      </c>
    </row>
    <row r="1555" s="105" customFormat="1" ht="25.2" spans="1:11">
      <c r="A1555" s="108">
        <v>1552</v>
      </c>
      <c r="B1555" s="111" t="s">
        <v>4040</v>
      </c>
      <c r="C1555" s="119" t="s">
        <v>4041</v>
      </c>
      <c r="D1555" s="76" t="s">
        <v>15</v>
      </c>
      <c r="E1555" s="61">
        <v>0</v>
      </c>
      <c r="F1555" s="61" t="s">
        <v>54</v>
      </c>
      <c r="G1555" s="113">
        <f t="shared" si="167"/>
        <v>0</v>
      </c>
      <c r="H1555" s="61">
        <v>11733</v>
      </c>
      <c r="I1555" s="61" t="s">
        <v>1143</v>
      </c>
      <c r="J1555" s="112">
        <f t="shared" si="168"/>
        <v>1759.95</v>
      </c>
      <c r="K1555" s="112">
        <f t="shared" si="169"/>
        <v>1759.95</v>
      </c>
    </row>
    <row r="1556" s="103" customFormat="1" ht="25.2" spans="1:11">
      <c r="A1556" s="108">
        <v>1553</v>
      </c>
      <c r="B1556" s="111" t="s">
        <v>4042</v>
      </c>
      <c r="C1556" s="119" t="s">
        <v>4043</v>
      </c>
      <c r="D1556" s="76" t="s">
        <v>15</v>
      </c>
      <c r="E1556" s="61">
        <v>0</v>
      </c>
      <c r="F1556" s="61" t="s">
        <v>54</v>
      </c>
      <c r="G1556" s="113">
        <f t="shared" si="167"/>
        <v>0</v>
      </c>
      <c r="H1556" s="61">
        <v>5479</v>
      </c>
      <c r="I1556" s="61" t="s">
        <v>1143</v>
      </c>
      <c r="J1556" s="112">
        <f t="shared" si="168"/>
        <v>821.85</v>
      </c>
      <c r="K1556" s="112">
        <f t="shared" si="169"/>
        <v>821.85</v>
      </c>
    </row>
    <row r="1557" s="103" customFormat="1" ht="26.4" spans="1:11">
      <c r="A1557" s="108">
        <v>1554</v>
      </c>
      <c r="B1557" s="111" t="s">
        <v>4044</v>
      </c>
      <c r="C1557" s="119" t="s">
        <v>4045</v>
      </c>
      <c r="D1557" s="76" t="s">
        <v>15</v>
      </c>
      <c r="E1557" s="61">
        <v>0</v>
      </c>
      <c r="F1557" s="128" t="s">
        <v>16</v>
      </c>
      <c r="G1557" s="113">
        <f t="shared" si="167"/>
        <v>0</v>
      </c>
      <c r="H1557" s="128">
        <v>5951</v>
      </c>
      <c r="I1557" s="128" t="s">
        <v>3452</v>
      </c>
      <c r="J1557" s="112">
        <f t="shared" si="168"/>
        <v>892.65</v>
      </c>
      <c r="K1557" s="129">
        <f t="shared" si="169"/>
        <v>892.65</v>
      </c>
    </row>
    <row r="1558" s="103" customFormat="1" ht="26.4" spans="1:11">
      <c r="A1558" s="108">
        <v>1555</v>
      </c>
      <c r="B1558" s="111" t="s">
        <v>4046</v>
      </c>
      <c r="C1558" s="119" t="s">
        <v>4047</v>
      </c>
      <c r="D1558" s="76" t="s">
        <v>15</v>
      </c>
      <c r="E1558" s="61">
        <v>0</v>
      </c>
      <c r="F1558" s="128" t="s">
        <v>16</v>
      </c>
      <c r="G1558" s="113">
        <f t="shared" si="167"/>
        <v>0</v>
      </c>
      <c r="H1558" s="128">
        <v>9682</v>
      </c>
      <c r="I1558" s="128" t="s">
        <v>3452</v>
      </c>
      <c r="J1558" s="112">
        <f t="shared" si="168"/>
        <v>1452.3</v>
      </c>
      <c r="K1558" s="129">
        <f t="shared" si="169"/>
        <v>1452.3</v>
      </c>
    </row>
    <row r="1559" s="103" customFormat="1" ht="25.2" spans="1:11">
      <c r="A1559" s="108">
        <v>1556</v>
      </c>
      <c r="B1559" s="111" t="s">
        <v>4048</v>
      </c>
      <c r="C1559" s="119" t="s">
        <v>4049</v>
      </c>
      <c r="D1559" s="76" t="s">
        <v>15</v>
      </c>
      <c r="E1559" s="61">
        <v>0</v>
      </c>
      <c r="F1559" s="61" t="s">
        <v>54</v>
      </c>
      <c r="G1559" s="113">
        <f t="shared" si="167"/>
        <v>0</v>
      </c>
      <c r="H1559" s="61">
        <v>718</v>
      </c>
      <c r="I1559" s="61" t="s">
        <v>1143</v>
      </c>
      <c r="J1559" s="112">
        <f t="shared" si="168"/>
        <v>107.7</v>
      </c>
      <c r="K1559" s="112">
        <f t="shared" si="169"/>
        <v>107.7</v>
      </c>
    </row>
    <row r="1560" s="103" customFormat="1" ht="38.4" spans="1:11">
      <c r="A1560" s="108">
        <v>1557</v>
      </c>
      <c r="B1560" s="111" t="s">
        <v>4050</v>
      </c>
      <c r="C1560" s="119" t="s">
        <v>4051</v>
      </c>
      <c r="D1560" s="76" t="s">
        <v>15</v>
      </c>
      <c r="E1560" s="61">
        <v>0</v>
      </c>
      <c r="F1560" s="61" t="s">
        <v>54</v>
      </c>
      <c r="G1560" s="113">
        <f t="shared" si="167"/>
        <v>0</v>
      </c>
      <c r="H1560" s="61">
        <v>19738</v>
      </c>
      <c r="I1560" s="61" t="s">
        <v>1143</v>
      </c>
      <c r="J1560" s="112">
        <f t="shared" si="168"/>
        <v>2960.7</v>
      </c>
      <c r="K1560" s="112">
        <f t="shared" si="169"/>
        <v>2960.7</v>
      </c>
    </row>
    <row r="1561" s="103" customFormat="1" ht="25.2" spans="1:11">
      <c r="A1561" s="108">
        <v>1558</v>
      </c>
      <c r="B1561" s="111" t="s">
        <v>4052</v>
      </c>
      <c r="C1561" s="119" t="s">
        <v>4053</v>
      </c>
      <c r="D1561" s="76" t="s">
        <v>15</v>
      </c>
      <c r="E1561" s="61">
        <v>0</v>
      </c>
      <c r="F1561" s="61" t="s">
        <v>54</v>
      </c>
      <c r="G1561" s="113">
        <f t="shared" si="167"/>
        <v>0</v>
      </c>
      <c r="H1561" s="61">
        <v>9431</v>
      </c>
      <c r="I1561" s="61" t="s">
        <v>1143</v>
      </c>
      <c r="J1561" s="112">
        <f t="shared" si="168"/>
        <v>1414.65</v>
      </c>
      <c r="K1561" s="112">
        <f t="shared" si="169"/>
        <v>1414.65</v>
      </c>
    </row>
    <row r="1562" s="103" customFormat="1" ht="25.2" spans="1:11">
      <c r="A1562" s="108">
        <v>1559</v>
      </c>
      <c r="B1562" s="111" t="s">
        <v>4054</v>
      </c>
      <c r="C1562" s="119" t="s">
        <v>4055</v>
      </c>
      <c r="D1562" s="76" t="s">
        <v>15</v>
      </c>
      <c r="E1562" s="61">
        <v>0</v>
      </c>
      <c r="F1562" s="61" t="s">
        <v>54</v>
      </c>
      <c r="G1562" s="113">
        <f t="shared" si="167"/>
        <v>0</v>
      </c>
      <c r="H1562" s="61">
        <v>5626</v>
      </c>
      <c r="I1562" s="61" t="s">
        <v>1143</v>
      </c>
      <c r="J1562" s="112">
        <f t="shared" si="168"/>
        <v>843.9</v>
      </c>
      <c r="K1562" s="112">
        <f t="shared" si="169"/>
        <v>843.9</v>
      </c>
    </row>
    <row r="1563" s="103" customFormat="1" ht="25.2" spans="1:11">
      <c r="A1563" s="108">
        <v>1560</v>
      </c>
      <c r="B1563" s="111" t="s">
        <v>4056</v>
      </c>
      <c r="C1563" s="119" t="s">
        <v>4057</v>
      </c>
      <c r="D1563" s="76" t="s">
        <v>15</v>
      </c>
      <c r="E1563" s="132">
        <v>0</v>
      </c>
      <c r="F1563" s="132" t="s">
        <v>54</v>
      </c>
      <c r="G1563" s="113">
        <f t="shared" si="167"/>
        <v>0</v>
      </c>
      <c r="H1563" s="132">
        <v>3632</v>
      </c>
      <c r="I1563" s="61" t="s">
        <v>1143</v>
      </c>
      <c r="J1563" s="112">
        <f t="shared" si="168"/>
        <v>544.8</v>
      </c>
      <c r="K1563" s="112">
        <f t="shared" si="169"/>
        <v>544.8</v>
      </c>
    </row>
    <row r="1564" s="101" customFormat="1" ht="27.75" customHeight="1" spans="1:11">
      <c r="A1564" s="133" t="s">
        <v>4058</v>
      </c>
      <c r="B1564" s="134"/>
      <c r="C1564" s="135"/>
      <c r="D1564" s="8" t="s">
        <v>4059</v>
      </c>
      <c r="E1564" s="8" t="s">
        <v>4059</v>
      </c>
      <c r="F1564" s="8" t="s">
        <v>4059</v>
      </c>
      <c r="G1564" s="85">
        <f>SUM(G4:G1563)</f>
        <v>15633401.4</v>
      </c>
      <c r="H1564" s="8" t="s">
        <v>4059</v>
      </c>
      <c r="I1564" s="136"/>
      <c r="J1564" s="85">
        <f>SUM(J4:J1563)</f>
        <v>1890682.5</v>
      </c>
      <c r="K1564" s="85">
        <f>SUM(K4:K1563)</f>
        <v>17524083.9</v>
      </c>
    </row>
  </sheetData>
  <mergeCells count="9">
    <mergeCell ref="A1:K1"/>
    <mergeCell ref="E2:G2"/>
    <mergeCell ref="H2:J2"/>
    <mergeCell ref="A1564:C1564"/>
    <mergeCell ref="A2:A3"/>
    <mergeCell ref="B2:B3"/>
    <mergeCell ref="C2:C3"/>
    <mergeCell ref="D2:D3"/>
    <mergeCell ref="K2:K3"/>
  </mergeCells>
  <pageMargins left="0.699305555555556" right="0.699305555555556" top="0.75" bottom="0.75" header="0.3" footer="0.3"/>
  <pageSetup paperSize="9" orientation="portrait"/>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2059"/>
  <sheetViews>
    <sheetView zoomScale="90" zoomScaleNormal="90" topLeftCell="A2047" workbookViewId="0">
      <selection activeCell="G2053" sqref="J2053 G2053"/>
    </sheetView>
  </sheetViews>
  <sheetFormatPr defaultColWidth="9.72222222222222" defaultRowHeight="51" customHeight="1"/>
  <cols>
    <col min="1" max="1" width="7.08333333333333" style="53" customWidth="1"/>
    <col min="2" max="2" width="10" style="55" customWidth="1"/>
    <col min="3" max="3" width="25.2777777777778" style="55" customWidth="1"/>
    <col min="4" max="4" width="10" style="53" customWidth="1"/>
    <col min="5" max="5" width="10.6944444444444" style="53" customWidth="1"/>
    <col min="6" max="6" width="9.02777777777778" style="53" customWidth="1"/>
    <col min="7" max="7" width="13.1944444444444" style="53" customWidth="1"/>
    <col min="8" max="8" width="12.6388888888889" style="53" customWidth="1"/>
    <col min="9" max="9" width="9.72222222222222" style="53"/>
    <col min="10" max="10" width="15.1388888888889" style="53" customWidth="1"/>
    <col min="11" max="11" width="14.5833333333333" style="53" customWidth="1"/>
    <col min="12" max="16368" width="9.72222222222222" style="71"/>
    <col min="16369" max="16384" width="9.72222222222222" style="51"/>
  </cols>
  <sheetData>
    <row r="1" s="71" customFormat="1" ht="33" customHeight="1" spans="1:11">
      <c r="A1" s="72" t="s">
        <v>4060</v>
      </c>
      <c r="B1" s="72"/>
      <c r="C1" s="72"/>
      <c r="D1" s="72"/>
      <c r="E1" s="72"/>
      <c r="F1" s="72"/>
      <c r="G1" s="72"/>
      <c r="H1" s="72"/>
      <c r="I1" s="72"/>
      <c r="J1" s="72"/>
      <c r="K1" s="72"/>
    </row>
    <row r="2" s="51" customFormat="1" ht="32" customHeight="1" spans="1:11">
      <c r="A2" s="73" t="s">
        <v>1</v>
      </c>
      <c r="B2" s="74" t="s">
        <v>2</v>
      </c>
      <c r="C2" s="74" t="s">
        <v>3</v>
      </c>
      <c r="D2" s="74" t="s">
        <v>4</v>
      </c>
      <c r="E2" s="75" t="s">
        <v>5</v>
      </c>
      <c r="F2" s="6"/>
      <c r="G2" s="6"/>
      <c r="H2" s="75" t="s">
        <v>6</v>
      </c>
      <c r="I2" s="6"/>
      <c r="J2" s="6"/>
      <c r="K2" s="84" t="s">
        <v>7</v>
      </c>
    </row>
    <row r="3" s="51" customFormat="1" ht="33.75" customHeight="1" spans="1:11">
      <c r="A3" s="7"/>
      <c r="B3" s="59"/>
      <c r="C3" s="59"/>
      <c r="D3" s="59"/>
      <c r="E3" s="76" t="s">
        <v>8</v>
      </c>
      <c r="F3" s="77" t="s">
        <v>9</v>
      </c>
      <c r="G3" s="77" t="s">
        <v>10</v>
      </c>
      <c r="H3" s="77" t="s">
        <v>11</v>
      </c>
      <c r="I3" s="77" t="s">
        <v>12</v>
      </c>
      <c r="J3" s="77" t="s">
        <v>10</v>
      </c>
      <c r="K3" s="25"/>
    </row>
    <row r="4" s="71" customFormat="1" customHeight="1" spans="1:11">
      <c r="A4" s="78">
        <v>1</v>
      </c>
      <c r="B4" s="79" t="s">
        <v>4061</v>
      </c>
      <c r="C4" s="80" t="s">
        <v>4062</v>
      </c>
      <c r="D4" s="81" t="s">
        <v>15</v>
      </c>
      <c r="E4" s="82">
        <v>0.0112</v>
      </c>
      <c r="F4" s="78" t="s">
        <v>54</v>
      </c>
      <c r="G4" s="83">
        <f t="shared" ref="G4:G67" si="0">IF(E4*1000000&gt;20000,20000,E4*1000000)</f>
        <v>11200</v>
      </c>
      <c r="H4" s="78">
        <v>0</v>
      </c>
      <c r="I4" s="78" t="s">
        <v>1143</v>
      </c>
      <c r="J4" s="85">
        <f t="shared" ref="J4:J67" si="1">ROUND(H4*0.15,2)</f>
        <v>0</v>
      </c>
      <c r="K4" s="86">
        <f t="shared" ref="K4:K67" si="2">G4+J4</f>
        <v>11200</v>
      </c>
    </row>
    <row r="5" s="71" customFormat="1" customHeight="1" spans="1:11">
      <c r="A5" s="78">
        <v>2</v>
      </c>
      <c r="B5" s="79" t="s">
        <v>4063</v>
      </c>
      <c r="C5" s="80" t="s">
        <v>4064</v>
      </c>
      <c r="D5" s="81" t="s">
        <v>15</v>
      </c>
      <c r="E5" s="82">
        <v>0.0087</v>
      </c>
      <c r="F5" s="78" t="s">
        <v>54</v>
      </c>
      <c r="G5" s="83">
        <f t="shared" si="0"/>
        <v>8700</v>
      </c>
      <c r="H5" s="78">
        <v>6972</v>
      </c>
      <c r="I5" s="78" t="s">
        <v>1143</v>
      </c>
      <c r="J5" s="85">
        <f t="shared" si="1"/>
        <v>1045.8</v>
      </c>
      <c r="K5" s="86">
        <f t="shared" si="2"/>
        <v>9745.8</v>
      </c>
    </row>
    <row r="6" s="71" customFormat="1" customHeight="1" spans="1:11">
      <c r="A6" s="78">
        <v>3</v>
      </c>
      <c r="B6" s="79" t="s">
        <v>4065</v>
      </c>
      <c r="C6" s="80" t="s">
        <v>4066</v>
      </c>
      <c r="D6" s="81" t="s">
        <v>15</v>
      </c>
      <c r="E6" s="82">
        <v>0.02793</v>
      </c>
      <c r="F6" s="78" t="s">
        <v>54</v>
      </c>
      <c r="G6" s="83">
        <f t="shared" si="0"/>
        <v>20000</v>
      </c>
      <c r="H6" s="78">
        <v>0</v>
      </c>
      <c r="I6" s="78" t="s">
        <v>1143</v>
      </c>
      <c r="J6" s="85">
        <f t="shared" si="1"/>
        <v>0</v>
      </c>
      <c r="K6" s="86">
        <f t="shared" si="2"/>
        <v>20000</v>
      </c>
    </row>
    <row r="7" s="71" customFormat="1" customHeight="1" spans="1:11">
      <c r="A7" s="78">
        <v>4</v>
      </c>
      <c r="B7" s="79" t="s">
        <v>4067</v>
      </c>
      <c r="C7" s="80" t="s">
        <v>4068</v>
      </c>
      <c r="D7" s="81" t="s">
        <v>15</v>
      </c>
      <c r="E7" s="82">
        <v>0.01567</v>
      </c>
      <c r="F7" s="78" t="s">
        <v>54</v>
      </c>
      <c r="G7" s="83">
        <f t="shared" si="0"/>
        <v>15670</v>
      </c>
      <c r="H7" s="78">
        <v>0</v>
      </c>
      <c r="I7" s="78" t="s">
        <v>1143</v>
      </c>
      <c r="J7" s="85">
        <f t="shared" si="1"/>
        <v>0</v>
      </c>
      <c r="K7" s="86">
        <f t="shared" si="2"/>
        <v>15670</v>
      </c>
    </row>
    <row r="8" s="71" customFormat="1" customHeight="1" spans="1:11">
      <c r="A8" s="78">
        <v>5</v>
      </c>
      <c r="B8" s="79" t="s">
        <v>4069</v>
      </c>
      <c r="C8" s="80" t="s">
        <v>4070</v>
      </c>
      <c r="D8" s="81" t="s">
        <v>15</v>
      </c>
      <c r="E8" s="82">
        <v>0.0151</v>
      </c>
      <c r="F8" s="78" t="s">
        <v>54</v>
      </c>
      <c r="G8" s="83">
        <f t="shared" si="0"/>
        <v>15100</v>
      </c>
      <c r="H8" s="78">
        <v>0</v>
      </c>
      <c r="I8" s="78" t="s">
        <v>1143</v>
      </c>
      <c r="J8" s="85">
        <f t="shared" si="1"/>
        <v>0</v>
      </c>
      <c r="K8" s="86">
        <f t="shared" si="2"/>
        <v>15100</v>
      </c>
    </row>
    <row r="9" s="71" customFormat="1" customHeight="1" spans="1:11">
      <c r="A9" s="78">
        <v>6</v>
      </c>
      <c r="B9" s="79" t="s">
        <v>4071</v>
      </c>
      <c r="C9" s="80" t="s">
        <v>4072</v>
      </c>
      <c r="D9" s="81" t="s">
        <v>15</v>
      </c>
      <c r="E9" s="82">
        <v>0</v>
      </c>
      <c r="F9" s="78" t="s">
        <v>54</v>
      </c>
      <c r="G9" s="83">
        <f t="shared" si="0"/>
        <v>0</v>
      </c>
      <c r="H9" s="78">
        <v>7286</v>
      </c>
      <c r="I9" s="78" t="s">
        <v>1143</v>
      </c>
      <c r="J9" s="85">
        <f t="shared" si="1"/>
        <v>1092.9</v>
      </c>
      <c r="K9" s="86">
        <f t="shared" si="2"/>
        <v>1092.9</v>
      </c>
    </row>
    <row r="10" s="71" customFormat="1" customHeight="1" spans="1:11">
      <c r="A10" s="78">
        <v>7</v>
      </c>
      <c r="B10" s="79" t="s">
        <v>4073</v>
      </c>
      <c r="C10" s="80" t="s">
        <v>4074</v>
      </c>
      <c r="D10" s="81" t="s">
        <v>15</v>
      </c>
      <c r="E10" s="82">
        <v>0.0112</v>
      </c>
      <c r="F10" s="78" t="s">
        <v>54</v>
      </c>
      <c r="G10" s="83">
        <f t="shared" si="0"/>
        <v>11200</v>
      </c>
      <c r="H10" s="78">
        <v>5419</v>
      </c>
      <c r="I10" s="78" t="s">
        <v>1143</v>
      </c>
      <c r="J10" s="85">
        <f t="shared" si="1"/>
        <v>812.85</v>
      </c>
      <c r="K10" s="86">
        <f t="shared" si="2"/>
        <v>12012.85</v>
      </c>
    </row>
    <row r="11" s="71" customFormat="1" customHeight="1" spans="1:11">
      <c r="A11" s="78">
        <v>8</v>
      </c>
      <c r="B11" s="79" t="s">
        <v>4075</v>
      </c>
      <c r="C11" s="80" t="s">
        <v>4076</v>
      </c>
      <c r="D11" s="81" t="s">
        <v>15</v>
      </c>
      <c r="E11" s="82">
        <v>0.0118</v>
      </c>
      <c r="F11" s="78" t="s">
        <v>54</v>
      </c>
      <c r="G11" s="83">
        <f t="shared" si="0"/>
        <v>11800</v>
      </c>
      <c r="H11" s="78">
        <v>0</v>
      </c>
      <c r="I11" s="78" t="s">
        <v>1143</v>
      </c>
      <c r="J11" s="85">
        <f t="shared" si="1"/>
        <v>0</v>
      </c>
      <c r="K11" s="86">
        <f t="shared" si="2"/>
        <v>11800</v>
      </c>
    </row>
    <row r="12" s="71" customFormat="1" customHeight="1" spans="1:11">
      <c r="A12" s="78">
        <v>9</v>
      </c>
      <c r="B12" s="79" t="s">
        <v>4077</v>
      </c>
      <c r="C12" s="80" t="s">
        <v>4078</v>
      </c>
      <c r="D12" s="81" t="s">
        <v>15</v>
      </c>
      <c r="E12" s="82">
        <v>0.02016</v>
      </c>
      <c r="F12" s="78" t="s">
        <v>54</v>
      </c>
      <c r="G12" s="83">
        <f t="shared" si="0"/>
        <v>20000</v>
      </c>
      <c r="H12" s="78">
        <v>0</v>
      </c>
      <c r="I12" s="78" t="s">
        <v>1143</v>
      </c>
      <c r="J12" s="85">
        <f t="shared" si="1"/>
        <v>0</v>
      </c>
      <c r="K12" s="86">
        <f t="shared" si="2"/>
        <v>20000</v>
      </c>
    </row>
    <row r="13" s="71" customFormat="1" customHeight="1" spans="1:11">
      <c r="A13" s="78">
        <v>10</v>
      </c>
      <c r="B13" s="79" t="s">
        <v>4079</v>
      </c>
      <c r="C13" s="80" t="s">
        <v>4080</v>
      </c>
      <c r="D13" s="81" t="s">
        <v>15</v>
      </c>
      <c r="E13" s="82">
        <v>0</v>
      </c>
      <c r="F13" s="78" t="s">
        <v>54</v>
      </c>
      <c r="G13" s="83">
        <f t="shared" si="0"/>
        <v>0</v>
      </c>
      <c r="H13" s="78">
        <v>2181</v>
      </c>
      <c r="I13" s="78" t="s">
        <v>1143</v>
      </c>
      <c r="J13" s="85">
        <f t="shared" si="1"/>
        <v>327.15</v>
      </c>
      <c r="K13" s="86">
        <f t="shared" si="2"/>
        <v>327.15</v>
      </c>
    </row>
    <row r="14" s="71" customFormat="1" customHeight="1" spans="1:11">
      <c r="A14" s="78">
        <v>11</v>
      </c>
      <c r="B14" s="79" t="s">
        <v>4081</v>
      </c>
      <c r="C14" s="80" t="s">
        <v>4082</v>
      </c>
      <c r="D14" s="81" t="s">
        <v>15</v>
      </c>
      <c r="E14" s="82">
        <v>0</v>
      </c>
      <c r="F14" s="78" t="s">
        <v>54</v>
      </c>
      <c r="G14" s="83">
        <f t="shared" si="0"/>
        <v>0</v>
      </c>
      <c r="H14" s="78">
        <v>7665</v>
      </c>
      <c r="I14" s="78" t="s">
        <v>1143</v>
      </c>
      <c r="J14" s="85">
        <f t="shared" si="1"/>
        <v>1149.75</v>
      </c>
      <c r="K14" s="86">
        <f t="shared" si="2"/>
        <v>1149.75</v>
      </c>
    </row>
    <row r="15" s="71" customFormat="1" customHeight="1" spans="1:11">
      <c r="A15" s="78">
        <v>12</v>
      </c>
      <c r="B15" s="79" t="s">
        <v>4083</v>
      </c>
      <c r="C15" s="80" t="s">
        <v>4084</v>
      </c>
      <c r="D15" s="81" t="s">
        <v>15</v>
      </c>
      <c r="E15" s="82">
        <v>0</v>
      </c>
      <c r="F15" s="78" t="s">
        <v>54</v>
      </c>
      <c r="G15" s="83">
        <f t="shared" si="0"/>
        <v>0</v>
      </c>
      <c r="H15" s="78">
        <v>7086</v>
      </c>
      <c r="I15" s="78" t="s">
        <v>1143</v>
      </c>
      <c r="J15" s="85">
        <f t="shared" si="1"/>
        <v>1062.9</v>
      </c>
      <c r="K15" s="86">
        <f t="shared" si="2"/>
        <v>1062.9</v>
      </c>
    </row>
    <row r="16" s="71" customFormat="1" customHeight="1" spans="1:11">
      <c r="A16" s="78">
        <v>13</v>
      </c>
      <c r="B16" s="79" t="s">
        <v>4085</v>
      </c>
      <c r="C16" s="80" t="s">
        <v>4086</v>
      </c>
      <c r="D16" s="81" t="s">
        <v>15</v>
      </c>
      <c r="E16" s="82">
        <v>0.01176</v>
      </c>
      <c r="F16" s="78" t="s">
        <v>54</v>
      </c>
      <c r="G16" s="83">
        <f t="shared" si="0"/>
        <v>11760</v>
      </c>
      <c r="H16" s="78">
        <f>5027.96-3351.97</f>
        <v>1675.99</v>
      </c>
      <c r="I16" s="78" t="s">
        <v>1143</v>
      </c>
      <c r="J16" s="85">
        <f t="shared" si="1"/>
        <v>251.4</v>
      </c>
      <c r="K16" s="86">
        <f t="shared" si="2"/>
        <v>12011.4</v>
      </c>
    </row>
    <row r="17" s="71" customFormat="1" customHeight="1" spans="1:11">
      <c r="A17" s="78">
        <v>14</v>
      </c>
      <c r="B17" s="79" t="s">
        <v>4087</v>
      </c>
      <c r="C17" s="80" t="s">
        <v>4088</v>
      </c>
      <c r="D17" s="81" t="s">
        <v>15</v>
      </c>
      <c r="E17" s="82">
        <v>0.00522</v>
      </c>
      <c r="F17" s="78" t="s">
        <v>54</v>
      </c>
      <c r="G17" s="83">
        <f t="shared" si="0"/>
        <v>5220</v>
      </c>
      <c r="H17" s="78">
        <v>0</v>
      </c>
      <c r="I17" s="78" t="s">
        <v>1143</v>
      </c>
      <c r="J17" s="85">
        <f t="shared" si="1"/>
        <v>0</v>
      </c>
      <c r="K17" s="86">
        <f t="shared" si="2"/>
        <v>5220</v>
      </c>
    </row>
    <row r="18" s="71" customFormat="1" customHeight="1" spans="1:11">
      <c r="A18" s="78">
        <v>15</v>
      </c>
      <c r="B18" s="79" t="s">
        <v>4089</v>
      </c>
      <c r="C18" s="80" t="s">
        <v>4090</v>
      </c>
      <c r="D18" s="81" t="s">
        <v>15</v>
      </c>
      <c r="E18" s="82">
        <v>0.0198</v>
      </c>
      <c r="F18" s="78" t="s">
        <v>54</v>
      </c>
      <c r="G18" s="83">
        <f t="shared" si="0"/>
        <v>19800</v>
      </c>
      <c r="H18" s="78">
        <v>0</v>
      </c>
      <c r="I18" s="78" t="s">
        <v>1143</v>
      </c>
      <c r="J18" s="85">
        <f t="shared" si="1"/>
        <v>0</v>
      </c>
      <c r="K18" s="86">
        <f t="shared" si="2"/>
        <v>19800</v>
      </c>
    </row>
    <row r="19" s="71" customFormat="1" customHeight="1" spans="1:11">
      <c r="A19" s="78">
        <v>16</v>
      </c>
      <c r="B19" s="79" t="s">
        <v>4091</v>
      </c>
      <c r="C19" s="80" t="s">
        <v>4092</v>
      </c>
      <c r="D19" s="81" t="s">
        <v>15</v>
      </c>
      <c r="E19" s="82">
        <v>0.013</v>
      </c>
      <c r="F19" s="78" t="s">
        <v>54</v>
      </c>
      <c r="G19" s="83">
        <f t="shared" si="0"/>
        <v>13000</v>
      </c>
      <c r="H19" s="78">
        <v>0</v>
      </c>
      <c r="I19" s="78" t="s">
        <v>1143</v>
      </c>
      <c r="J19" s="85">
        <f t="shared" si="1"/>
        <v>0</v>
      </c>
      <c r="K19" s="86">
        <f t="shared" si="2"/>
        <v>13000</v>
      </c>
    </row>
    <row r="20" s="71" customFormat="1" customHeight="1" spans="1:11">
      <c r="A20" s="78">
        <v>17</v>
      </c>
      <c r="B20" s="79" t="s">
        <v>4093</v>
      </c>
      <c r="C20" s="80" t="s">
        <v>4094</v>
      </c>
      <c r="D20" s="81" t="s">
        <v>15</v>
      </c>
      <c r="E20" s="82">
        <v>0.01485</v>
      </c>
      <c r="F20" s="78" t="s">
        <v>54</v>
      </c>
      <c r="G20" s="83">
        <f t="shared" si="0"/>
        <v>14850</v>
      </c>
      <c r="H20" s="78">
        <v>0</v>
      </c>
      <c r="I20" s="78" t="s">
        <v>1143</v>
      </c>
      <c r="J20" s="85">
        <f t="shared" si="1"/>
        <v>0</v>
      </c>
      <c r="K20" s="86">
        <f t="shared" si="2"/>
        <v>14850</v>
      </c>
    </row>
    <row r="21" s="71" customFormat="1" customHeight="1" spans="1:11">
      <c r="A21" s="78">
        <v>18</v>
      </c>
      <c r="B21" s="79" t="s">
        <v>4095</v>
      </c>
      <c r="C21" s="80" t="s">
        <v>4096</v>
      </c>
      <c r="D21" s="81" t="s">
        <v>15</v>
      </c>
      <c r="E21" s="82">
        <v>0.00616</v>
      </c>
      <c r="F21" s="78" t="s">
        <v>54</v>
      </c>
      <c r="G21" s="83">
        <f t="shared" si="0"/>
        <v>6160</v>
      </c>
      <c r="H21" s="78">
        <v>0</v>
      </c>
      <c r="I21" s="78" t="s">
        <v>1143</v>
      </c>
      <c r="J21" s="85">
        <f t="shared" si="1"/>
        <v>0</v>
      </c>
      <c r="K21" s="86">
        <f t="shared" si="2"/>
        <v>6160</v>
      </c>
    </row>
    <row r="22" s="71" customFormat="1" customHeight="1" spans="1:11">
      <c r="A22" s="78">
        <v>19</v>
      </c>
      <c r="B22" s="79" t="s">
        <v>4097</v>
      </c>
      <c r="C22" s="80" t="s">
        <v>4098</v>
      </c>
      <c r="D22" s="81" t="s">
        <v>15</v>
      </c>
      <c r="E22" s="82">
        <v>0.01768</v>
      </c>
      <c r="F22" s="78" t="s">
        <v>54</v>
      </c>
      <c r="G22" s="83">
        <f t="shared" si="0"/>
        <v>17680</v>
      </c>
      <c r="H22" s="78">
        <v>11211.83</v>
      </c>
      <c r="I22" s="78" t="s">
        <v>1143</v>
      </c>
      <c r="J22" s="85">
        <f t="shared" si="1"/>
        <v>1681.77</v>
      </c>
      <c r="K22" s="86">
        <f t="shared" si="2"/>
        <v>19361.77</v>
      </c>
    </row>
    <row r="23" s="71" customFormat="1" customHeight="1" spans="1:11">
      <c r="A23" s="78">
        <v>20</v>
      </c>
      <c r="B23" s="79" t="s">
        <v>4099</v>
      </c>
      <c r="C23" s="80" t="s">
        <v>4100</v>
      </c>
      <c r="D23" s="81" t="s">
        <v>15</v>
      </c>
      <c r="E23" s="82">
        <v>0.01282</v>
      </c>
      <c r="F23" s="78" t="s">
        <v>54</v>
      </c>
      <c r="G23" s="83">
        <f t="shared" si="0"/>
        <v>12820</v>
      </c>
      <c r="H23" s="78">
        <v>0</v>
      </c>
      <c r="I23" s="78" t="s">
        <v>1143</v>
      </c>
      <c r="J23" s="85">
        <f t="shared" si="1"/>
        <v>0</v>
      </c>
      <c r="K23" s="86">
        <f t="shared" si="2"/>
        <v>12820</v>
      </c>
    </row>
    <row r="24" s="71" customFormat="1" ht="45.75" customHeight="1" spans="1:11">
      <c r="A24" s="78">
        <v>21</v>
      </c>
      <c r="B24" s="79" t="s">
        <v>4101</v>
      </c>
      <c r="C24" s="80" t="s">
        <v>4102</v>
      </c>
      <c r="D24" s="81" t="s">
        <v>15</v>
      </c>
      <c r="E24" s="82">
        <v>0.01007</v>
      </c>
      <c r="F24" s="78" t="s">
        <v>54</v>
      </c>
      <c r="G24" s="83">
        <f t="shared" si="0"/>
        <v>10070</v>
      </c>
      <c r="H24" s="78">
        <v>6013.83</v>
      </c>
      <c r="I24" s="78" t="s">
        <v>1143</v>
      </c>
      <c r="J24" s="85">
        <f t="shared" si="1"/>
        <v>902.07</v>
      </c>
      <c r="K24" s="86">
        <f t="shared" si="2"/>
        <v>10972.07</v>
      </c>
    </row>
    <row r="25" s="71" customFormat="1" customHeight="1" spans="1:11">
      <c r="A25" s="78">
        <v>22</v>
      </c>
      <c r="B25" s="79" t="s">
        <v>4103</v>
      </c>
      <c r="C25" s="80" t="s">
        <v>4104</v>
      </c>
      <c r="D25" s="81" t="s">
        <v>15</v>
      </c>
      <c r="E25" s="82">
        <v>0.03</v>
      </c>
      <c r="F25" s="78" t="s">
        <v>54</v>
      </c>
      <c r="G25" s="83">
        <f t="shared" si="0"/>
        <v>20000</v>
      </c>
      <c r="H25" s="78">
        <v>0</v>
      </c>
      <c r="I25" s="78" t="s">
        <v>1143</v>
      </c>
      <c r="J25" s="85">
        <f t="shared" si="1"/>
        <v>0</v>
      </c>
      <c r="K25" s="86">
        <f t="shared" si="2"/>
        <v>20000</v>
      </c>
    </row>
    <row r="26" s="71" customFormat="1" customHeight="1" spans="1:11">
      <c r="A26" s="78">
        <v>23</v>
      </c>
      <c r="B26" s="79" t="s">
        <v>4105</v>
      </c>
      <c r="C26" s="80" t="s">
        <v>4106</v>
      </c>
      <c r="D26" s="81" t="s">
        <v>15</v>
      </c>
      <c r="E26" s="82">
        <v>0.01</v>
      </c>
      <c r="F26" s="78" t="s">
        <v>54</v>
      </c>
      <c r="G26" s="83">
        <f t="shared" si="0"/>
        <v>10000</v>
      </c>
      <c r="H26" s="78">
        <v>5102.86</v>
      </c>
      <c r="I26" s="78" t="s">
        <v>1143</v>
      </c>
      <c r="J26" s="85">
        <f t="shared" si="1"/>
        <v>765.43</v>
      </c>
      <c r="K26" s="86">
        <f t="shared" si="2"/>
        <v>10765.43</v>
      </c>
    </row>
    <row r="27" s="71" customFormat="1" customHeight="1" spans="1:11">
      <c r="A27" s="78">
        <v>24</v>
      </c>
      <c r="B27" s="79" t="s">
        <v>4107</v>
      </c>
      <c r="C27" s="80" t="s">
        <v>4108</v>
      </c>
      <c r="D27" s="81" t="s">
        <v>15</v>
      </c>
      <c r="E27" s="82">
        <v>0.01265</v>
      </c>
      <c r="F27" s="78" t="s">
        <v>54</v>
      </c>
      <c r="G27" s="83">
        <f t="shared" si="0"/>
        <v>12650</v>
      </c>
      <c r="H27" s="78">
        <v>2906</v>
      </c>
      <c r="I27" s="78" t="s">
        <v>1143</v>
      </c>
      <c r="J27" s="85">
        <f t="shared" si="1"/>
        <v>435.9</v>
      </c>
      <c r="K27" s="86">
        <f t="shared" si="2"/>
        <v>13085.9</v>
      </c>
    </row>
    <row r="28" s="71" customFormat="1" customHeight="1" spans="1:11">
      <c r="A28" s="78">
        <v>25</v>
      </c>
      <c r="B28" s="79" t="s">
        <v>4109</v>
      </c>
      <c r="C28" s="80" t="s">
        <v>4110</v>
      </c>
      <c r="D28" s="81" t="s">
        <v>15</v>
      </c>
      <c r="E28" s="82">
        <v>0.01</v>
      </c>
      <c r="F28" s="78" t="s">
        <v>54</v>
      </c>
      <c r="G28" s="83">
        <f t="shared" si="0"/>
        <v>10000</v>
      </c>
      <c r="H28" s="78">
        <v>2704</v>
      </c>
      <c r="I28" s="78" t="s">
        <v>1143</v>
      </c>
      <c r="J28" s="85">
        <f t="shared" si="1"/>
        <v>405.6</v>
      </c>
      <c r="K28" s="86">
        <f t="shared" si="2"/>
        <v>10405.6</v>
      </c>
    </row>
    <row r="29" s="71" customFormat="1" customHeight="1" spans="1:11">
      <c r="A29" s="78">
        <v>26</v>
      </c>
      <c r="B29" s="79" t="s">
        <v>4111</v>
      </c>
      <c r="C29" s="80" t="s">
        <v>4112</v>
      </c>
      <c r="D29" s="81" t="s">
        <v>15</v>
      </c>
      <c r="E29" s="82">
        <v>0</v>
      </c>
      <c r="F29" s="78" t="s">
        <v>54</v>
      </c>
      <c r="G29" s="83">
        <f t="shared" si="0"/>
        <v>0</v>
      </c>
      <c r="H29" s="78">
        <v>17259</v>
      </c>
      <c r="I29" s="78" t="s">
        <v>1143</v>
      </c>
      <c r="J29" s="85">
        <f t="shared" si="1"/>
        <v>2588.85</v>
      </c>
      <c r="K29" s="86">
        <f t="shared" si="2"/>
        <v>2588.85</v>
      </c>
    </row>
    <row r="30" s="71" customFormat="1" customHeight="1" spans="1:11">
      <c r="A30" s="78">
        <v>27</v>
      </c>
      <c r="B30" s="79" t="s">
        <v>4113</v>
      </c>
      <c r="C30" s="80" t="s">
        <v>4114</v>
      </c>
      <c r="D30" s="81" t="s">
        <v>15</v>
      </c>
      <c r="E30" s="82">
        <v>0.015</v>
      </c>
      <c r="F30" s="78" t="s">
        <v>54</v>
      </c>
      <c r="G30" s="83">
        <f t="shared" si="0"/>
        <v>15000</v>
      </c>
      <c r="H30" s="78">
        <v>3300</v>
      </c>
      <c r="I30" s="78" t="s">
        <v>1143</v>
      </c>
      <c r="J30" s="85">
        <f t="shared" si="1"/>
        <v>495</v>
      </c>
      <c r="K30" s="86">
        <f t="shared" si="2"/>
        <v>15495</v>
      </c>
    </row>
    <row r="31" s="71" customFormat="1" customHeight="1" spans="1:11">
      <c r="A31" s="78">
        <v>28</v>
      </c>
      <c r="B31" s="79" t="s">
        <v>4115</v>
      </c>
      <c r="C31" s="80" t="s">
        <v>4116</v>
      </c>
      <c r="D31" s="81" t="s">
        <v>15</v>
      </c>
      <c r="E31" s="82">
        <v>0.008</v>
      </c>
      <c r="F31" s="78" t="s">
        <v>54</v>
      </c>
      <c r="G31" s="83">
        <f t="shared" si="0"/>
        <v>8000</v>
      </c>
      <c r="H31" s="78">
        <v>2971</v>
      </c>
      <c r="I31" s="78" t="s">
        <v>1143</v>
      </c>
      <c r="J31" s="85">
        <f t="shared" si="1"/>
        <v>445.65</v>
      </c>
      <c r="K31" s="86">
        <f t="shared" si="2"/>
        <v>8445.65</v>
      </c>
    </row>
    <row r="32" s="71" customFormat="1" customHeight="1" spans="1:11">
      <c r="A32" s="78">
        <v>29</v>
      </c>
      <c r="B32" s="79" t="s">
        <v>4117</v>
      </c>
      <c r="C32" s="80" t="s">
        <v>4118</v>
      </c>
      <c r="D32" s="81" t="s">
        <v>15</v>
      </c>
      <c r="E32" s="82">
        <v>0.01215</v>
      </c>
      <c r="F32" s="78" t="s">
        <v>54</v>
      </c>
      <c r="G32" s="83">
        <f t="shared" si="0"/>
        <v>12150</v>
      </c>
      <c r="H32" s="78">
        <v>0</v>
      </c>
      <c r="I32" s="78" t="s">
        <v>1143</v>
      </c>
      <c r="J32" s="85">
        <f t="shared" si="1"/>
        <v>0</v>
      </c>
      <c r="K32" s="86">
        <f t="shared" si="2"/>
        <v>12150</v>
      </c>
    </row>
    <row r="33" s="71" customFormat="1" customHeight="1" spans="1:11">
      <c r="A33" s="78">
        <v>30</v>
      </c>
      <c r="B33" s="79" t="s">
        <v>4119</v>
      </c>
      <c r="C33" s="80" t="s">
        <v>4120</v>
      </c>
      <c r="D33" s="81" t="s">
        <v>15</v>
      </c>
      <c r="E33" s="82">
        <v>0.00578</v>
      </c>
      <c r="F33" s="78" t="s">
        <v>54</v>
      </c>
      <c r="G33" s="83">
        <f t="shared" si="0"/>
        <v>5780</v>
      </c>
      <c r="H33" s="78">
        <v>3247</v>
      </c>
      <c r="I33" s="78" t="s">
        <v>1143</v>
      </c>
      <c r="J33" s="85">
        <f t="shared" si="1"/>
        <v>487.05</v>
      </c>
      <c r="K33" s="86">
        <f t="shared" si="2"/>
        <v>6267.05</v>
      </c>
    </row>
    <row r="34" s="71" customFormat="1" customHeight="1" spans="1:11">
      <c r="A34" s="78">
        <v>31</v>
      </c>
      <c r="B34" s="79" t="s">
        <v>4121</v>
      </c>
      <c r="C34" s="80" t="s">
        <v>4122</v>
      </c>
      <c r="D34" s="81" t="s">
        <v>15</v>
      </c>
      <c r="E34" s="82">
        <v>0.0055</v>
      </c>
      <c r="F34" s="78" t="s">
        <v>54</v>
      </c>
      <c r="G34" s="83">
        <f t="shared" si="0"/>
        <v>5500</v>
      </c>
      <c r="H34" s="78">
        <v>3278</v>
      </c>
      <c r="I34" s="78" t="s">
        <v>1143</v>
      </c>
      <c r="J34" s="85">
        <f t="shared" si="1"/>
        <v>491.7</v>
      </c>
      <c r="K34" s="86">
        <f t="shared" si="2"/>
        <v>5991.7</v>
      </c>
    </row>
    <row r="35" s="71" customFormat="1" customHeight="1" spans="1:11">
      <c r="A35" s="78">
        <v>32</v>
      </c>
      <c r="B35" s="79" t="s">
        <v>4123</v>
      </c>
      <c r="C35" s="80" t="s">
        <v>4124</v>
      </c>
      <c r="D35" s="81" t="s">
        <v>15</v>
      </c>
      <c r="E35" s="82">
        <v>0.0112</v>
      </c>
      <c r="F35" s="78" t="s">
        <v>54</v>
      </c>
      <c r="G35" s="83">
        <f t="shared" si="0"/>
        <v>11200</v>
      </c>
      <c r="H35" s="78">
        <v>1936</v>
      </c>
      <c r="I35" s="78" t="s">
        <v>1143</v>
      </c>
      <c r="J35" s="85">
        <f t="shared" si="1"/>
        <v>290.4</v>
      </c>
      <c r="K35" s="86">
        <f t="shared" si="2"/>
        <v>11490.4</v>
      </c>
    </row>
    <row r="36" s="71" customFormat="1" customHeight="1" spans="1:11">
      <c r="A36" s="78">
        <v>33</v>
      </c>
      <c r="B36" s="79" t="s">
        <v>4125</v>
      </c>
      <c r="C36" s="80" t="s">
        <v>4126</v>
      </c>
      <c r="D36" s="81" t="s">
        <v>15</v>
      </c>
      <c r="E36" s="82">
        <v>0.02</v>
      </c>
      <c r="F36" s="78" t="s">
        <v>54</v>
      </c>
      <c r="G36" s="83">
        <f t="shared" si="0"/>
        <v>20000</v>
      </c>
      <c r="H36" s="78">
        <v>0</v>
      </c>
      <c r="I36" s="78" t="s">
        <v>1143</v>
      </c>
      <c r="J36" s="85">
        <f t="shared" si="1"/>
        <v>0</v>
      </c>
      <c r="K36" s="86">
        <f t="shared" si="2"/>
        <v>20000</v>
      </c>
    </row>
    <row r="37" s="71" customFormat="1" customHeight="1" spans="1:11">
      <c r="A37" s="78">
        <v>34</v>
      </c>
      <c r="B37" s="79" t="s">
        <v>4127</v>
      </c>
      <c r="C37" s="80" t="s">
        <v>4128</v>
      </c>
      <c r="D37" s="81" t="s">
        <v>15</v>
      </c>
      <c r="E37" s="82">
        <v>0.0088</v>
      </c>
      <c r="F37" s="78" t="s">
        <v>54</v>
      </c>
      <c r="G37" s="83">
        <f t="shared" si="0"/>
        <v>8800</v>
      </c>
      <c r="H37" s="78">
        <v>3901</v>
      </c>
      <c r="I37" s="78" t="s">
        <v>1143</v>
      </c>
      <c r="J37" s="85">
        <f t="shared" si="1"/>
        <v>585.15</v>
      </c>
      <c r="K37" s="86">
        <f t="shared" si="2"/>
        <v>9385.15</v>
      </c>
    </row>
    <row r="38" s="71" customFormat="1" customHeight="1" spans="1:11">
      <c r="A38" s="78">
        <v>35</v>
      </c>
      <c r="B38" s="79" t="s">
        <v>4129</v>
      </c>
      <c r="C38" s="80" t="s">
        <v>4130</v>
      </c>
      <c r="D38" s="81" t="s">
        <v>15</v>
      </c>
      <c r="E38" s="82">
        <v>0.0138</v>
      </c>
      <c r="F38" s="78" t="s">
        <v>54</v>
      </c>
      <c r="G38" s="83">
        <f t="shared" si="0"/>
        <v>13800</v>
      </c>
      <c r="H38" s="78">
        <v>0</v>
      </c>
      <c r="I38" s="78" t="s">
        <v>1143</v>
      </c>
      <c r="J38" s="85">
        <f t="shared" si="1"/>
        <v>0</v>
      </c>
      <c r="K38" s="86">
        <f t="shared" si="2"/>
        <v>13800</v>
      </c>
    </row>
    <row r="39" s="71" customFormat="1" customHeight="1" spans="1:11">
      <c r="A39" s="78">
        <v>36</v>
      </c>
      <c r="B39" s="79" t="s">
        <v>4131</v>
      </c>
      <c r="C39" s="80" t="s">
        <v>4132</v>
      </c>
      <c r="D39" s="81" t="s">
        <v>15</v>
      </c>
      <c r="E39" s="82">
        <v>0.01881</v>
      </c>
      <c r="F39" s="78" t="s">
        <v>54</v>
      </c>
      <c r="G39" s="83">
        <f t="shared" si="0"/>
        <v>18810</v>
      </c>
      <c r="H39" s="78">
        <v>0</v>
      </c>
      <c r="I39" s="78" t="s">
        <v>1143</v>
      </c>
      <c r="J39" s="85">
        <f t="shared" si="1"/>
        <v>0</v>
      </c>
      <c r="K39" s="86">
        <f t="shared" si="2"/>
        <v>18810</v>
      </c>
    </row>
    <row r="40" s="71" customFormat="1" customHeight="1" spans="1:11">
      <c r="A40" s="78">
        <v>37</v>
      </c>
      <c r="B40" s="79" t="s">
        <v>4133</v>
      </c>
      <c r="C40" s="80" t="s">
        <v>4134</v>
      </c>
      <c r="D40" s="81" t="s">
        <v>15</v>
      </c>
      <c r="E40" s="82">
        <v>0.0414</v>
      </c>
      <c r="F40" s="78" t="s">
        <v>54</v>
      </c>
      <c r="G40" s="83">
        <f t="shared" si="0"/>
        <v>20000</v>
      </c>
      <c r="H40" s="78">
        <v>0</v>
      </c>
      <c r="I40" s="78" t="s">
        <v>1143</v>
      </c>
      <c r="J40" s="85">
        <f t="shared" si="1"/>
        <v>0</v>
      </c>
      <c r="K40" s="86">
        <f t="shared" si="2"/>
        <v>20000</v>
      </c>
    </row>
    <row r="41" s="71" customFormat="1" customHeight="1" spans="1:11">
      <c r="A41" s="78">
        <v>38</v>
      </c>
      <c r="B41" s="79" t="s">
        <v>4135</v>
      </c>
      <c r="C41" s="80" t="s">
        <v>4136</v>
      </c>
      <c r="D41" s="81" t="s">
        <v>15</v>
      </c>
      <c r="E41" s="82">
        <v>0.01</v>
      </c>
      <c r="F41" s="78" t="s">
        <v>54</v>
      </c>
      <c r="G41" s="83">
        <f t="shared" si="0"/>
        <v>10000</v>
      </c>
      <c r="H41" s="78">
        <v>4705</v>
      </c>
      <c r="I41" s="78" t="s">
        <v>1143</v>
      </c>
      <c r="J41" s="85">
        <f t="shared" si="1"/>
        <v>705.75</v>
      </c>
      <c r="K41" s="86">
        <f t="shared" si="2"/>
        <v>10705.75</v>
      </c>
    </row>
    <row r="42" s="71" customFormat="1" customHeight="1" spans="1:11">
      <c r="A42" s="78">
        <v>39</v>
      </c>
      <c r="B42" s="79" t="s">
        <v>4137</v>
      </c>
      <c r="C42" s="80" t="s">
        <v>4138</v>
      </c>
      <c r="D42" s="81" t="s">
        <v>15</v>
      </c>
      <c r="E42" s="82">
        <v>0.0118</v>
      </c>
      <c r="F42" s="78" t="s">
        <v>54</v>
      </c>
      <c r="G42" s="83">
        <f t="shared" si="0"/>
        <v>11800</v>
      </c>
      <c r="H42" s="78">
        <v>1922</v>
      </c>
      <c r="I42" s="78" t="s">
        <v>1143</v>
      </c>
      <c r="J42" s="85">
        <f t="shared" si="1"/>
        <v>288.3</v>
      </c>
      <c r="K42" s="86">
        <f t="shared" si="2"/>
        <v>12088.3</v>
      </c>
    </row>
    <row r="43" s="71" customFormat="1" customHeight="1" spans="1:11">
      <c r="A43" s="78">
        <v>40</v>
      </c>
      <c r="B43" s="79" t="s">
        <v>4139</v>
      </c>
      <c r="C43" s="80" t="s">
        <v>4140</v>
      </c>
      <c r="D43" s="81" t="s">
        <v>15</v>
      </c>
      <c r="E43" s="82">
        <v>0.0159</v>
      </c>
      <c r="F43" s="78" t="s">
        <v>54</v>
      </c>
      <c r="G43" s="83">
        <f t="shared" si="0"/>
        <v>15900</v>
      </c>
      <c r="H43" s="78">
        <v>0</v>
      </c>
      <c r="I43" s="78" t="s">
        <v>1143</v>
      </c>
      <c r="J43" s="85">
        <f t="shared" si="1"/>
        <v>0</v>
      </c>
      <c r="K43" s="86">
        <f t="shared" si="2"/>
        <v>15900</v>
      </c>
    </row>
    <row r="44" s="71" customFormat="1" customHeight="1" spans="1:11">
      <c r="A44" s="78">
        <v>41</v>
      </c>
      <c r="B44" s="79" t="s">
        <v>4141</v>
      </c>
      <c r="C44" s="80" t="s">
        <v>4142</v>
      </c>
      <c r="D44" s="81" t="s">
        <v>15</v>
      </c>
      <c r="E44" s="82">
        <v>0.003</v>
      </c>
      <c r="F44" s="78" t="s">
        <v>54</v>
      </c>
      <c r="G44" s="83">
        <f t="shared" si="0"/>
        <v>3000</v>
      </c>
      <c r="H44" s="78">
        <v>3834</v>
      </c>
      <c r="I44" s="78" t="s">
        <v>1143</v>
      </c>
      <c r="J44" s="85">
        <f t="shared" si="1"/>
        <v>575.1</v>
      </c>
      <c r="K44" s="86">
        <f t="shared" si="2"/>
        <v>3575.1</v>
      </c>
    </row>
    <row r="45" s="71" customFormat="1" customHeight="1" spans="1:11">
      <c r="A45" s="78">
        <v>42</v>
      </c>
      <c r="B45" s="79" t="s">
        <v>4143</v>
      </c>
      <c r="C45" s="80" t="s">
        <v>4144</v>
      </c>
      <c r="D45" s="81" t="s">
        <v>15</v>
      </c>
      <c r="E45" s="82">
        <v>0.012</v>
      </c>
      <c r="F45" s="78" t="s">
        <v>54</v>
      </c>
      <c r="G45" s="83">
        <f t="shared" si="0"/>
        <v>12000</v>
      </c>
      <c r="H45" s="78">
        <v>0</v>
      </c>
      <c r="I45" s="78" t="s">
        <v>1143</v>
      </c>
      <c r="J45" s="85">
        <f t="shared" si="1"/>
        <v>0</v>
      </c>
      <c r="K45" s="86">
        <f t="shared" si="2"/>
        <v>12000</v>
      </c>
    </row>
    <row r="46" s="71" customFormat="1" customHeight="1" spans="1:11">
      <c r="A46" s="78">
        <v>43</v>
      </c>
      <c r="B46" s="79" t="s">
        <v>4145</v>
      </c>
      <c r="C46" s="80" t="s">
        <v>4146</v>
      </c>
      <c r="D46" s="81" t="s">
        <v>15</v>
      </c>
      <c r="E46" s="82">
        <v>0.0132</v>
      </c>
      <c r="F46" s="78" t="s">
        <v>54</v>
      </c>
      <c r="G46" s="83">
        <f t="shared" si="0"/>
        <v>13200</v>
      </c>
      <c r="H46" s="78">
        <v>0</v>
      </c>
      <c r="I46" s="78" t="s">
        <v>1143</v>
      </c>
      <c r="J46" s="85">
        <f t="shared" si="1"/>
        <v>0</v>
      </c>
      <c r="K46" s="86">
        <f t="shared" si="2"/>
        <v>13200</v>
      </c>
    </row>
    <row r="47" s="71" customFormat="1" customHeight="1" spans="1:11">
      <c r="A47" s="78">
        <v>44</v>
      </c>
      <c r="B47" s="79" t="s">
        <v>4145</v>
      </c>
      <c r="C47" s="80" t="s">
        <v>4147</v>
      </c>
      <c r="D47" s="81" t="s">
        <v>15</v>
      </c>
      <c r="E47" s="82">
        <v>0.0198</v>
      </c>
      <c r="F47" s="78" t="s">
        <v>54</v>
      </c>
      <c r="G47" s="83">
        <f t="shared" si="0"/>
        <v>19800</v>
      </c>
      <c r="H47" s="78">
        <v>0</v>
      </c>
      <c r="I47" s="78" t="s">
        <v>1143</v>
      </c>
      <c r="J47" s="85">
        <f t="shared" si="1"/>
        <v>0</v>
      </c>
      <c r="K47" s="86">
        <f t="shared" si="2"/>
        <v>19800</v>
      </c>
    </row>
    <row r="48" s="71" customFormat="1" customHeight="1" spans="1:11">
      <c r="A48" s="78">
        <v>45</v>
      </c>
      <c r="B48" s="79" t="s">
        <v>4148</v>
      </c>
      <c r="C48" s="80" t="s">
        <v>4149</v>
      </c>
      <c r="D48" s="81" t="s">
        <v>15</v>
      </c>
      <c r="E48" s="82">
        <v>0</v>
      </c>
      <c r="F48" s="78" t="s">
        <v>54</v>
      </c>
      <c r="G48" s="83">
        <f t="shared" si="0"/>
        <v>0</v>
      </c>
      <c r="H48" s="78">
        <v>22305</v>
      </c>
      <c r="I48" s="78" t="s">
        <v>1143</v>
      </c>
      <c r="J48" s="85">
        <f t="shared" si="1"/>
        <v>3345.75</v>
      </c>
      <c r="K48" s="86">
        <f t="shared" si="2"/>
        <v>3345.75</v>
      </c>
    </row>
    <row r="49" s="71" customFormat="1" customHeight="1" spans="1:11">
      <c r="A49" s="78">
        <v>46</v>
      </c>
      <c r="B49" s="79" t="s">
        <v>4150</v>
      </c>
      <c r="C49" s="80" t="s">
        <v>4151</v>
      </c>
      <c r="D49" s="81" t="s">
        <v>15</v>
      </c>
      <c r="E49" s="82">
        <v>0.01248</v>
      </c>
      <c r="F49" s="78" t="s">
        <v>54</v>
      </c>
      <c r="G49" s="83">
        <f t="shared" si="0"/>
        <v>12480</v>
      </c>
      <c r="H49" s="78">
        <v>0</v>
      </c>
      <c r="I49" s="78" t="s">
        <v>1143</v>
      </c>
      <c r="J49" s="85">
        <f t="shared" si="1"/>
        <v>0</v>
      </c>
      <c r="K49" s="86">
        <f t="shared" si="2"/>
        <v>12480</v>
      </c>
    </row>
    <row r="50" s="71" customFormat="1" customHeight="1" spans="1:11">
      <c r="A50" s="78">
        <v>47</v>
      </c>
      <c r="B50" s="79" t="s">
        <v>4152</v>
      </c>
      <c r="C50" s="80" t="s">
        <v>4153</v>
      </c>
      <c r="D50" s="81" t="s">
        <v>15</v>
      </c>
      <c r="E50" s="82">
        <v>0.01368</v>
      </c>
      <c r="F50" s="78" t="s">
        <v>54</v>
      </c>
      <c r="G50" s="83">
        <f t="shared" si="0"/>
        <v>13680</v>
      </c>
      <c r="H50" s="78">
        <v>0</v>
      </c>
      <c r="I50" s="78" t="s">
        <v>1143</v>
      </c>
      <c r="J50" s="85">
        <f t="shared" si="1"/>
        <v>0</v>
      </c>
      <c r="K50" s="86">
        <f t="shared" si="2"/>
        <v>13680</v>
      </c>
    </row>
    <row r="51" s="71" customFormat="1" customHeight="1" spans="1:11">
      <c r="A51" s="78">
        <v>48</v>
      </c>
      <c r="B51" s="79" t="s">
        <v>4154</v>
      </c>
      <c r="C51" s="80" t="s">
        <v>4155</v>
      </c>
      <c r="D51" s="81" t="s">
        <v>15</v>
      </c>
      <c r="E51" s="82">
        <v>0.0114</v>
      </c>
      <c r="F51" s="78" t="s">
        <v>54</v>
      </c>
      <c r="G51" s="83">
        <f t="shared" si="0"/>
        <v>11400</v>
      </c>
      <c r="H51" s="78">
        <v>0</v>
      </c>
      <c r="I51" s="78" t="s">
        <v>1143</v>
      </c>
      <c r="J51" s="85">
        <f t="shared" si="1"/>
        <v>0</v>
      </c>
      <c r="K51" s="86">
        <f t="shared" si="2"/>
        <v>11400</v>
      </c>
    </row>
    <row r="52" s="71" customFormat="1" customHeight="1" spans="1:11">
      <c r="A52" s="78">
        <v>49</v>
      </c>
      <c r="B52" s="79" t="s">
        <v>4156</v>
      </c>
      <c r="C52" s="80" t="s">
        <v>4157</v>
      </c>
      <c r="D52" s="81" t="s">
        <v>15</v>
      </c>
      <c r="E52" s="82">
        <v>0.0098</v>
      </c>
      <c r="F52" s="78" t="s">
        <v>54</v>
      </c>
      <c r="G52" s="83">
        <f t="shared" si="0"/>
        <v>9800</v>
      </c>
      <c r="H52" s="78">
        <v>0</v>
      </c>
      <c r="I52" s="78" t="s">
        <v>1143</v>
      </c>
      <c r="J52" s="85">
        <f t="shared" si="1"/>
        <v>0</v>
      </c>
      <c r="K52" s="86">
        <f t="shared" si="2"/>
        <v>9800</v>
      </c>
    </row>
    <row r="53" s="71" customFormat="1" customHeight="1" spans="1:11">
      <c r="A53" s="78">
        <v>50</v>
      </c>
      <c r="B53" s="79" t="s">
        <v>4158</v>
      </c>
      <c r="C53" s="80" t="s">
        <v>4159</v>
      </c>
      <c r="D53" s="81" t="s">
        <v>15</v>
      </c>
      <c r="E53" s="82">
        <v>0.00672</v>
      </c>
      <c r="F53" s="78" t="s">
        <v>54</v>
      </c>
      <c r="G53" s="83">
        <f t="shared" si="0"/>
        <v>6720</v>
      </c>
      <c r="H53" s="78">
        <v>1819</v>
      </c>
      <c r="I53" s="78" t="s">
        <v>1143</v>
      </c>
      <c r="J53" s="85">
        <f t="shared" si="1"/>
        <v>272.85</v>
      </c>
      <c r="K53" s="86">
        <f t="shared" si="2"/>
        <v>6992.85</v>
      </c>
    </row>
    <row r="54" s="71" customFormat="1" customHeight="1" spans="1:11">
      <c r="A54" s="78">
        <v>51</v>
      </c>
      <c r="B54" s="79" t="s">
        <v>4160</v>
      </c>
      <c r="C54" s="80" t="s">
        <v>4161</v>
      </c>
      <c r="D54" s="81" t="s">
        <v>15</v>
      </c>
      <c r="E54" s="82">
        <v>0.02016</v>
      </c>
      <c r="F54" s="78" t="s">
        <v>54</v>
      </c>
      <c r="G54" s="83">
        <f t="shared" si="0"/>
        <v>20000</v>
      </c>
      <c r="H54" s="78">
        <v>11856</v>
      </c>
      <c r="I54" s="78" t="s">
        <v>1143</v>
      </c>
      <c r="J54" s="85">
        <f t="shared" si="1"/>
        <v>1778.4</v>
      </c>
      <c r="K54" s="86">
        <f t="shared" si="2"/>
        <v>21778.4</v>
      </c>
    </row>
    <row r="55" s="71" customFormat="1" customHeight="1" spans="1:11">
      <c r="A55" s="78">
        <v>52</v>
      </c>
      <c r="B55" s="79" t="s">
        <v>4162</v>
      </c>
      <c r="C55" s="80" t="s">
        <v>4163</v>
      </c>
      <c r="D55" s="81" t="s">
        <v>15</v>
      </c>
      <c r="E55" s="82">
        <v>0.01</v>
      </c>
      <c r="F55" s="78" t="s">
        <v>54</v>
      </c>
      <c r="G55" s="83">
        <f t="shared" si="0"/>
        <v>10000</v>
      </c>
      <c r="H55" s="78">
        <v>0</v>
      </c>
      <c r="I55" s="78" t="s">
        <v>1143</v>
      </c>
      <c r="J55" s="85">
        <f t="shared" si="1"/>
        <v>0</v>
      </c>
      <c r="K55" s="86">
        <f t="shared" si="2"/>
        <v>10000</v>
      </c>
    </row>
    <row r="56" s="71" customFormat="1" customHeight="1" spans="1:11">
      <c r="A56" s="78">
        <v>53</v>
      </c>
      <c r="B56" s="79" t="s">
        <v>4164</v>
      </c>
      <c r="C56" s="80" t="s">
        <v>4165</v>
      </c>
      <c r="D56" s="81" t="s">
        <v>15</v>
      </c>
      <c r="E56" s="82">
        <v>0.01</v>
      </c>
      <c r="F56" s="78" t="s">
        <v>54</v>
      </c>
      <c r="G56" s="83">
        <f t="shared" si="0"/>
        <v>10000</v>
      </c>
      <c r="H56" s="78">
        <v>5860</v>
      </c>
      <c r="I56" s="78" t="s">
        <v>1143</v>
      </c>
      <c r="J56" s="85">
        <f t="shared" si="1"/>
        <v>879</v>
      </c>
      <c r="K56" s="86">
        <f t="shared" si="2"/>
        <v>10879</v>
      </c>
    </row>
    <row r="57" s="71" customFormat="1" customHeight="1" spans="1:11">
      <c r="A57" s="78">
        <v>54</v>
      </c>
      <c r="B57" s="79" t="s">
        <v>4166</v>
      </c>
      <c r="C57" s="80" t="s">
        <v>4167</v>
      </c>
      <c r="D57" s="81" t="s">
        <v>15</v>
      </c>
      <c r="E57" s="82">
        <v>0.01064</v>
      </c>
      <c r="F57" s="78" t="s">
        <v>54</v>
      </c>
      <c r="G57" s="83">
        <f t="shared" si="0"/>
        <v>10640</v>
      </c>
      <c r="H57" s="78">
        <v>2190</v>
      </c>
      <c r="I57" s="78" t="s">
        <v>1143</v>
      </c>
      <c r="J57" s="85">
        <f t="shared" si="1"/>
        <v>328.5</v>
      </c>
      <c r="K57" s="86">
        <f t="shared" si="2"/>
        <v>10968.5</v>
      </c>
    </row>
    <row r="58" s="71" customFormat="1" customHeight="1" spans="1:11">
      <c r="A58" s="78">
        <v>55</v>
      </c>
      <c r="B58" s="79" t="s">
        <v>4168</v>
      </c>
      <c r="C58" s="80" t="s">
        <v>4169</v>
      </c>
      <c r="D58" s="81" t="s">
        <v>15</v>
      </c>
      <c r="E58" s="82">
        <v>0.0168</v>
      </c>
      <c r="F58" s="78" t="s">
        <v>54</v>
      </c>
      <c r="G58" s="83">
        <f t="shared" si="0"/>
        <v>16800</v>
      </c>
      <c r="H58" s="78">
        <f>10886.3-1814.6</f>
        <v>9071.7</v>
      </c>
      <c r="I58" s="78" t="s">
        <v>1143</v>
      </c>
      <c r="J58" s="85">
        <f t="shared" si="1"/>
        <v>1360.76</v>
      </c>
      <c r="K58" s="86">
        <f t="shared" si="2"/>
        <v>18160.76</v>
      </c>
    </row>
    <row r="59" s="71" customFormat="1" customHeight="1" spans="1:11">
      <c r="A59" s="78">
        <v>56</v>
      </c>
      <c r="B59" s="79" t="s">
        <v>4170</v>
      </c>
      <c r="C59" s="80" t="s">
        <v>4171</v>
      </c>
      <c r="D59" s="81" t="s">
        <v>15</v>
      </c>
      <c r="E59" s="82">
        <v>0.01344</v>
      </c>
      <c r="F59" s="78" t="s">
        <v>54</v>
      </c>
      <c r="G59" s="83">
        <f t="shared" si="0"/>
        <v>13440</v>
      </c>
      <c r="H59" s="78">
        <v>0</v>
      </c>
      <c r="I59" s="78" t="s">
        <v>1143</v>
      </c>
      <c r="J59" s="85">
        <f t="shared" si="1"/>
        <v>0</v>
      </c>
      <c r="K59" s="86">
        <f t="shared" si="2"/>
        <v>13440</v>
      </c>
    </row>
    <row r="60" s="71" customFormat="1" customHeight="1" spans="1:11">
      <c r="A60" s="78">
        <v>57</v>
      </c>
      <c r="B60" s="79" t="s">
        <v>4172</v>
      </c>
      <c r="C60" s="80" t="s">
        <v>4173</v>
      </c>
      <c r="D60" s="81" t="s">
        <v>15</v>
      </c>
      <c r="E60" s="82">
        <v>0</v>
      </c>
      <c r="F60" s="78" t="s">
        <v>54</v>
      </c>
      <c r="G60" s="83">
        <f t="shared" si="0"/>
        <v>0</v>
      </c>
      <c r="H60" s="78">
        <f>10234-3412</f>
        <v>6822</v>
      </c>
      <c r="I60" s="78" t="s">
        <v>1143</v>
      </c>
      <c r="J60" s="85">
        <f t="shared" si="1"/>
        <v>1023.3</v>
      </c>
      <c r="K60" s="86">
        <f t="shared" si="2"/>
        <v>1023.3</v>
      </c>
    </row>
    <row r="61" s="71" customFormat="1" customHeight="1" spans="1:11">
      <c r="A61" s="78">
        <v>58</v>
      </c>
      <c r="B61" s="79" t="s">
        <v>4174</v>
      </c>
      <c r="C61" s="80" t="s">
        <v>4175</v>
      </c>
      <c r="D61" s="81" t="s">
        <v>15</v>
      </c>
      <c r="E61" s="82">
        <v>0.003</v>
      </c>
      <c r="F61" s="78" t="s">
        <v>54</v>
      </c>
      <c r="G61" s="83">
        <f t="shared" si="0"/>
        <v>3000</v>
      </c>
      <c r="H61" s="78">
        <v>2603.12</v>
      </c>
      <c r="I61" s="78" t="s">
        <v>1143</v>
      </c>
      <c r="J61" s="85">
        <f t="shared" si="1"/>
        <v>390.47</v>
      </c>
      <c r="K61" s="86">
        <f t="shared" si="2"/>
        <v>3390.47</v>
      </c>
    </row>
    <row r="62" s="71" customFormat="1" customHeight="1" spans="1:11">
      <c r="A62" s="78">
        <v>59</v>
      </c>
      <c r="B62" s="79" t="s">
        <v>4176</v>
      </c>
      <c r="C62" s="80" t="s">
        <v>4177</v>
      </c>
      <c r="D62" s="81" t="s">
        <v>15</v>
      </c>
      <c r="E62" s="82">
        <v>0.00656</v>
      </c>
      <c r="F62" s="78" t="s">
        <v>54</v>
      </c>
      <c r="G62" s="83">
        <f t="shared" si="0"/>
        <v>6560</v>
      </c>
      <c r="H62" s="78">
        <v>0</v>
      </c>
      <c r="I62" s="78" t="s">
        <v>1143</v>
      </c>
      <c r="J62" s="85">
        <f t="shared" si="1"/>
        <v>0</v>
      </c>
      <c r="K62" s="86">
        <f t="shared" si="2"/>
        <v>6560</v>
      </c>
    </row>
    <row r="63" s="71" customFormat="1" customHeight="1" spans="1:11">
      <c r="A63" s="78">
        <v>60</v>
      </c>
      <c r="B63" s="79" t="s">
        <v>4178</v>
      </c>
      <c r="C63" s="80" t="s">
        <v>4179</v>
      </c>
      <c r="D63" s="81" t="s">
        <v>15</v>
      </c>
      <c r="E63" s="82">
        <v>0.0056</v>
      </c>
      <c r="F63" s="78" t="s">
        <v>54</v>
      </c>
      <c r="G63" s="83">
        <f t="shared" si="0"/>
        <v>5600</v>
      </c>
      <c r="H63" s="78">
        <v>3937</v>
      </c>
      <c r="I63" s="78" t="s">
        <v>1143</v>
      </c>
      <c r="J63" s="85">
        <f t="shared" si="1"/>
        <v>590.55</v>
      </c>
      <c r="K63" s="86">
        <f t="shared" si="2"/>
        <v>6190.55</v>
      </c>
    </row>
    <row r="64" s="71" customFormat="1" customHeight="1" spans="1:11">
      <c r="A64" s="78">
        <v>61</v>
      </c>
      <c r="B64" s="79" t="s">
        <v>4180</v>
      </c>
      <c r="C64" s="80" t="s">
        <v>4181</v>
      </c>
      <c r="D64" s="81" t="s">
        <v>15</v>
      </c>
      <c r="E64" s="82">
        <v>0.01425</v>
      </c>
      <c r="F64" s="78" t="s">
        <v>54</v>
      </c>
      <c r="G64" s="83">
        <f t="shared" si="0"/>
        <v>14250</v>
      </c>
      <c r="H64" s="78">
        <v>0</v>
      </c>
      <c r="I64" s="78" t="s">
        <v>1143</v>
      </c>
      <c r="J64" s="85">
        <f t="shared" si="1"/>
        <v>0</v>
      </c>
      <c r="K64" s="86">
        <f t="shared" si="2"/>
        <v>14250</v>
      </c>
    </row>
    <row r="65" s="71" customFormat="1" customHeight="1" spans="1:11">
      <c r="A65" s="78">
        <v>62</v>
      </c>
      <c r="B65" s="79" t="s">
        <v>4182</v>
      </c>
      <c r="C65" s="80" t="s">
        <v>4183</v>
      </c>
      <c r="D65" s="81" t="s">
        <v>15</v>
      </c>
      <c r="E65" s="82">
        <v>0.03192</v>
      </c>
      <c r="F65" s="78" t="s">
        <v>54</v>
      </c>
      <c r="G65" s="83">
        <f t="shared" si="0"/>
        <v>20000</v>
      </c>
      <c r="H65" s="78">
        <v>0</v>
      </c>
      <c r="I65" s="78" t="s">
        <v>1143</v>
      </c>
      <c r="J65" s="85">
        <f t="shared" si="1"/>
        <v>0</v>
      </c>
      <c r="K65" s="86">
        <f t="shared" si="2"/>
        <v>20000</v>
      </c>
    </row>
    <row r="66" s="71" customFormat="1" customHeight="1" spans="1:11">
      <c r="A66" s="78">
        <v>63</v>
      </c>
      <c r="B66" s="79" t="s">
        <v>4184</v>
      </c>
      <c r="C66" s="80" t="s">
        <v>4185</v>
      </c>
      <c r="D66" s="81" t="s">
        <v>15</v>
      </c>
      <c r="E66" s="82">
        <v>0.0045</v>
      </c>
      <c r="F66" s="78" t="s">
        <v>54</v>
      </c>
      <c r="G66" s="83">
        <f t="shared" si="0"/>
        <v>4500</v>
      </c>
      <c r="H66" s="78">
        <v>4655</v>
      </c>
      <c r="I66" s="78" t="s">
        <v>1143</v>
      </c>
      <c r="J66" s="85">
        <f t="shared" si="1"/>
        <v>698.25</v>
      </c>
      <c r="K66" s="86">
        <f t="shared" si="2"/>
        <v>5198.25</v>
      </c>
    </row>
    <row r="67" s="71" customFormat="1" customHeight="1" spans="1:11">
      <c r="A67" s="78">
        <v>64</v>
      </c>
      <c r="B67" s="79" t="s">
        <v>4186</v>
      </c>
      <c r="C67" s="80" t="s">
        <v>4187</v>
      </c>
      <c r="D67" s="81" t="s">
        <v>15</v>
      </c>
      <c r="E67" s="82">
        <v>0.0055</v>
      </c>
      <c r="F67" s="78" t="s">
        <v>54</v>
      </c>
      <c r="G67" s="83">
        <f t="shared" si="0"/>
        <v>5500</v>
      </c>
      <c r="H67" s="78">
        <v>5867</v>
      </c>
      <c r="I67" s="78" t="s">
        <v>1143</v>
      </c>
      <c r="J67" s="85">
        <f t="shared" si="1"/>
        <v>880.05</v>
      </c>
      <c r="K67" s="86">
        <f t="shared" si="2"/>
        <v>6380.05</v>
      </c>
    </row>
    <row r="68" s="71" customFormat="1" ht="48.75" customHeight="1" spans="1:11">
      <c r="A68" s="78">
        <v>65</v>
      </c>
      <c r="B68" s="79" t="s">
        <v>4188</v>
      </c>
      <c r="C68" s="80" t="s">
        <v>4189</v>
      </c>
      <c r="D68" s="81" t="s">
        <v>15</v>
      </c>
      <c r="E68" s="82">
        <v>0.008265</v>
      </c>
      <c r="F68" s="78" t="s">
        <v>54</v>
      </c>
      <c r="G68" s="83">
        <f t="shared" ref="G68:G131" si="3">IF(E68*1000000&gt;20000,20000,E68*1000000)</f>
        <v>8265</v>
      </c>
      <c r="H68" s="78">
        <v>0</v>
      </c>
      <c r="I68" s="78" t="s">
        <v>1143</v>
      </c>
      <c r="J68" s="85">
        <f t="shared" ref="J68:J131" si="4">ROUND(H68*0.15,2)</f>
        <v>0</v>
      </c>
      <c r="K68" s="86">
        <f t="shared" ref="K68:K131" si="5">G68+J68</f>
        <v>8265</v>
      </c>
    </row>
    <row r="69" s="71" customFormat="1" ht="45.75" customHeight="1" spans="1:11">
      <c r="A69" s="78">
        <v>66</v>
      </c>
      <c r="B69" s="79" t="s">
        <v>4190</v>
      </c>
      <c r="C69" s="80" t="s">
        <v>4191</v>
      </c>
      <c r="D69" s="81" t="s">
        <v>15</v>
      </c>
      <c r="E69" s="82">
        <v>0.01682</v>
      </c>
      <c r="F69" s="78" t="s">
        <v>54</v>
      </c>
      <c r="G69" s="83">
        <f t="shared" si="3"/>
        <v>16820</v>
      </c>
      <c r="H69" s="78">
        <v>0</v>
      </c>
      <c r="I69" s="78" t="s">
        <v>1143</v>
      </c>
      <c r="J69" s="85">
        <f t="shared" si="4"/>
        <v>0</v>
      </c>
      <c r="K69" s="86">
        <f t="shared" si="5"/>
        <v>16820</v>
      </c>
    </row>
    <row r="70" s="71" customFormat="1" customHeight="1" spans="1:11">
      <c r="A70" s="78">
        <v>67</v>
      </c>
      <c r="B70" s="79" t="s">
        <v>4192</v>
      </c>
      <c r="C70" s="80" t="s">
        <v>4193</v>
      </c>
      <c r="D70" s="81" t="s">
        <v>15</v>
      </c>
      <c r="E70" s="82">
        <v>0.00855</v>
      </c>
      <c r="F70" s="78" t="s">
        <v>54</v>
      </c>
      <c r="G70" s="83">
        <f t="shared" si="3"/>
        <v>8550</v>
      </c>
      <c r="H70" s="78">
        <v>4221</v>
      </c>
      <c r="I70" s="78" t="s">
        <v>1143</v>
      </c>
      <c r="J70" s="85">
        <f t="shared" si="4"/>
        <v>633.15</v>
      </c>
      <c r="K70" s="86">
        <f t="shared" si="5"/>
        <v>9183.15</v>
      </c>
    </row>
    <row r="71" s="71" customFormat="1" customHeight="1" spans="1:11">
      <c r="A71" s="78">
        <v>68</v>
      </c>
      <c r="B71" s="79" t="s">
        <v>4194</v>
      </c>
      <c r="C71" s="80" t="s">
        <v>4195</v>
      </c>
      <c r="D71" s="81" t="s">
        <v>15</v>
      </c>
      <c r="E71" s="82">
        <v>0.01</v>
      </c>
      <c r="F71" s="78" t="s">
        <v>54</v>
      </c>
      <c r="G71" s="83">
        <f t="shared" si="3"/>
        <v>10000</v>
      </c>
      <c r="H71" s="78">
        <v>9653</v>
      </c>
      <c r="I71" s="78" t="s">
        <v>1143</v>
      </c>
      <c r="J71" s="85">
        <f t="shared" si="4"/>
        <v>1447.95</v>
      </c>
      <c r="K71" s="86">
        <f t="shared" si="5"/>
        <v>11447.95</v>
      </c>
    </row>
    <row r="72" s="71" customFormat="1" customHeight="1" spans="1:11">
      <c r="A72" s="78">
        <v>69</v>
      </c>
      <c r="B72" s="79" t="s">
        <v>4196</v>
      </c>
      <c r="C72" s="80" t="s">
        <v>4197</v>
      </c>
      <c r="D72" s="81" t="s">
        <v>15</v>
      </c>
      <c r="E72" s="82">
        <v>0.01</v>
      </c>
      <c r="F72" s="78" t="s">
        <v>54</v>
      </c>
      <c r="G72" s="83">
        <f t="shared" si="3"/>
        <v>10000</v>
      </c>
      <c r="H72" s="78">
        <v>4996</v>
      </c>
      <c r="I72" s="78" t="s">
        <v>1143</v>
      </c>
      <c r="J72" s="85">
        <f t="shared" si="4"/>
        <v>749.4</v>
      </c>
      <c r="K72" s="86">
        <f t="shared" si="5"/>
        <v>10749.4</v>
      </c>
    </row>
    <row r="73" s="71" customFormat="1" customHeight="1" spans="1:11">
      <c r="A73" s="78">
        <v>70</v>
      </c>
      <c r="B73" s="79" t="s">
        <v>4198</v>
      </c>
      <c r="C73" s="80" t="s">
        <v>4199</v>
      </c>
      <c r="D73" s="81" t="s">
        <v>15</v>
      </c>
      <c r="E73" s="82">
        <v>0.0185</v>
      </c>
      <c r="F73" s="78" t="s">
        <v>54</v>
      </c>
      <c r="G73" s="83">
        <f t="shared" si="3"/>
        <v>18500</v>
      </c>
      <c r="H73" s="78">
        <v>22351</v>
      </c>
      <c r="I73" s="78" t="s">
        <v>1143</v>
      </c>
      <c r="J73" s="85">
        <f t="shared" si="4"/>
        <v>3352.65</v>
      </c>
      <c r="K73" s="86">
        <f t="shared" si="5"/>
        <v>21852.65</v>
      </c>
    </row>
    <row r="74" s="71" customFormat="1" customHeight="1" spans="1:11">
      <c r="A74" s="78">
        <v>71</v>
      </c>
      <c r="B74" s="79" t="s">
        <v>4200</v>
      </c>
      <c r="C74" s="80" t="s">
        <v>4201</v>
      </c>
      <c r="D74" s="81" t="s">
        <v>15</v>
      </c>
      <c r="E74" s="82">
        <v>0.01044</v>
      </c>
      <c r="F74" s="78" t="s">
        <v>54</v>
      </c>
      <c r="G74" s="83">
        <f t="shared" si="3"/>
        <v>10440</v>
      </c>
      <c r="H74" s="78">
        <v>0</v>
      </c>
      <c r="I74" s="78" t="s">
        <v>1143</v>
      </c>
      <c r="J74" s="85">
        <f t="shared" si="4"/>
        <v>0</v>
      </c>
      <c r="K74" s="86">
        <f t="shared" si="5"/>
        <v>10440</v>
      </c>
    </row>
    <row r="75" s="71" customFormat="1" customHeight="1" spans="1:11">
      <c r="A75" s="78">
        <v>72</v>
      </c>
      <c r="B75" s="79" t="s">
        <v>4202</v>
      </c>
      <c r="C75" s="80" t="s">
        <v>4203</v>
      </c>
      <c r="D75" s="81" t="s">
        <v>15</v>
      </c>
      <c r="E75" s="82">
        <v>0.00648</v>
      </c>
      <c r="F75" s="78" t="s">
        <v>54</v>
      </c>
      <c r="G75" s="83">
        <f t="shared" si="3"/>
        <v>6480</v>
      </c>
      <c r="H75" s="78">
        <v>0</v>
      </c>
      <c r="I75" s="78" t="s">
        <v>1143</v>
      </c>
      <c r="J75" s="85">
        <f t="shared" si="4"/>
        <v>0</v>
      </c>
      <c r="K75" s="86">
        <f t="shared" si="5"/>
        <v>6480</v>
      </c>
    </row>
    <row r="76" s="71" customFormat="1" customHeight="1" spans="1:11">
      <c r="A76" s="78">
        <v>73</v>
      </c>
      <c r="B76" s="79" t="s">
        <v>4204</v>
      </c>
      <c r="C76" s="80" t="s">
        <v>4205</v>
      </c>
      <c r="D76" s="81" t="s">
        <v>15</v>
      </c>
      <c r="E76" s="82">
        <v>0.01943</v>
      </c>
      <c r="F76" s="78" t="s">
        <v>54</v>
      </c>
      <c r="G76" s="83">
        <f t="shared" si="3"/>
        <v>19430</v>
      </c>
      <c r="H76" s="78">
        <v>0</v>
      </c>
      <c r="I76" s="78" t="s">
        <v>1143</v>
      </c>
      <c r="J76" s="85">
        <f t="shared" si="4"/>
        <v>0</v>
      </c>
      <c r="K76" s="86">
        <f t="shared" si="5"/>
        <v>19430</v>
      </c>
    </row>
    <row r="77" s="71" customFormat="1" ht="46.5" customHeight="1" spans="1:11">
      <c r="A77" s="78">
        <v>74</v>
      </c>
      <c r="B77" s="79" t="s">
        <v>4206</v>
      </c>
      <c r="C77" s="80" t="s">
        <v>4207</v>
      </c>
      <c r="D77" s="81" t="s">
        <v>15</v>
      </c>
      <c r="E77" s="82">
        <v>0.00841</v>
      </c>
      <c r="F77" s="78" t="s">
        <v>54</v>
      </c>
      <c r="G77" s="83">
        <f t="shared" si="3"/>
        <v>8410</v>
      </c>
      <c r="H77" s="78">
        <v>0</v>
      </c>
      <c r="I77" s="78" t="s">
        <v>1143</v>
      </c>
      <c r="J77" s="85">
        <f t="shared" si="4"/>
        <v>0</v>
      </c>
      <c r="K77" s="86">
        <f t="shared" si="5"/>
        <v>8410</v>
      </c>
    </row>
    <row r="78" s="71" customFormat="1" ht="45.75" customHeight="1" spans="1:11">
      <c r="A78" s="78">
        <v>75</v>
      </c>
      <c r="B78" s="79" t="s">
        <v>4208</v>
      </c>
      <c r="C78" s="80" t="s">
        <v>4209</v>
      </c>
      <c r="D78" s="81" t="s">
        <v>15</v>
      </c>
      <c r="E78" s="82">
        <v>0.008</v>
      </c>
      <c r="F78" s="78" t="s">
        <v>54</v>
      </c>
      <c r="G78" s="83">
        <f t="shared" si="3"/>
        <v>8000</v>
      </c>
      <c r="H78" s="78">
        <v>8079</v>
      </c>
      <c r="I78" s="78" t="s">
        <v>1143</v>
      </c>
      <c r="J78" s="85">
        <f t="shared" si="4"/>
        <v>1211.85</v>
      </c>
      <c r="K78" s="86">
        <f t="shared" si="5"/>
        <v>9211.85</v>
      </c>
    </row>
    <row r="79" s="71" customFormat="1" ht="43.5" customHeight="1" spans="1:11">
      <c r="A79" s="78">
        <v>76</v>
      </c>
      <c r="B79" s="79" t="s">
        <v>4210</v>
      </c>
      <c r="C79" s="80" t="s">
        <v>4211</v>
      </c>
      <c r="D79" s="81" t="s">
        <v>15</v>
      </c>
      <c r="E79" s="82">
        <v>0.01113</v>
      </c>
      <c r="F79" s="78" t="s">
        <v>54</v>
      </c>
      <c r="G79" s="83">
        <f t="shared" si="3"/>
        <v>11130</v>
      </c>
      <c r="H79" s="78">
        <v>3656</v>
      </c>
      <c r="I79" s="78" t="s">
        <v>1143</v>
      </c>
      <c r="J79" s="85">
        <f t="shared" si="4"/>
        <v>548.4</v>
      </c>
      <c r="K79" s="86">
        <f t="shared" si="5"/>
        <v>11678.4</v>
      </c>
    </row>
    <row r="80" s="71" customFormat="1" ht="44.25" customHeight="1" spans="1:11">
      <c r="A80" s="78">
        <v>77</v>
      </c>
      <c r="B80" s="79" t="s">
        <v>4212</v>
      </c>
      <c r="C80" s="80" t="s">
        <v>4213</v>
      </c>
      <c r="D80" s="81" t="s">
        <v>15</v>
      </c>
      <c r="E80" s="82">
        <v>0.0106</v>
      </c>
      <c r="F80" s="78" t="s">
        <v>54</v>
      </c>
      <c r="G80" s="83">
        <f t="shared" si="3"/>
        <v>10600</v>
      </c>
      <c r="H80" s="78">
        <v>6512</v>
      </c>
      <c r="I80" s="78" t="s">
        <v>1143</v>
      </c>
      <c r="J80" s="85">
        <f t="shared" si="4"/>
        <v>976.8</v>
      </c>
      <c r="K80" s="86">
        <f t="shared" si="5"/>
        <v>11576.8</v>
      </c>
    </row>
    <row r="81" s="71" customFormat="1" customHeight="1" spans="1:11">
      <c r="A81" s="78">
        <v>78</v>
      </c>
      <c r="B81" s="79" t="s">
        <v>4214</v>
      </c>
      <c r="C81" s="80" t="s">
        <v>4215</v>
      </c>
      <c r="D81" s="81" t="s">
        <v>15</v>
      </c>
      <c r="E81" s="82">
        <v>0.01351</v>
      </c>
      <c r="F81" s="78" t="s">
        <v>54</v>
      </c>
      <c r="G81" s="83">
        <f t="shared" si="3"/>
        <v>13510</v>
      </c>
      <c r="H81" s="78">
        <v>0</v>
      </c>
      <c r="I81" s="78" t="s">
        <v>1143</v>
      </c>
      <c r="J81" s="85">
        <f t="shared" si="4"/>
        <v>0</v>
      </c>
      <c r="K81" s="86">
        <f t="shared" si="5"/>
        <v>13510</v>
      </c>
    </row>
    <row r="82" s="71" customFormat="1" ht="45.75" customHeight="1" spans="1:11">
      <c r="A82" s="78">
        <v>79</v>
      </c>
      <c r="B82" s="79" t="s">
        <v>4216</v>
      </c>
      <c r="C82" s="80" t="s">
        <v>4217</v>
      </c>
      <c r="D82" s="81" t="s">
        <v>15</v>
      </c>
      <c r="E82" s="82">
        <v>0.012</v>
      </c>
      <c r="F82" s="78" t="s">
        <v>54</v>
      </c>
      <c r="G82" s="83">
        <f t="shared" si="3"/>
        <v>12000</v>
      </c>
      <c r="H82" s="78">
        <v>6260</v>
      </c>
      <c r="I82" s="78" t="s">
        <v>1143</v>
      </c>
      <c r="J82" s="85">
        <f t="shared" si="4"/>
        <v>939</v>
      </c>
      <c r="K82" s="86">
        <f t="shared" si="5"/>
        <v>12939</v>
      </c>
    </row>
    <row r="83" s="71" customFormat="1" ht="47.25" customHeight="1" spans="1:11">
      <c r="A83" s="78">
        <v>80</v>
      </c>
      <c r="B83" s="79" t="s">
        <v>4218</v>
      </c>
      <c r="C83" s="80" t="s">
        <v>4219</v>
      </c>
      <c r="D83" s="81" t="s">
        <v>15</v>
      </c>
      <c r="E83" s="82">
        <v>0.00896</v>
      </c>
      <c r="F83" s="78" t="s">
        <v>54</v>
      </c>
      <c r="G83" s="83">
        <f t="shared" si="3"/>
        <v>8960</v>
      </c>
      <c r="H83" s="78">
        <v>3822</v>
      </c>
      <c r="I83" s="78" t="s">
        <v>1143</v>
      </c>
      <c r="J83" s="85">
        <f t="shared" si="4"/>
        <v>573.3</v>
      </c>
      <c r="K83" s="86">
        <f t="shared" si="5"/>
        <v>9533.3</v>
      </c>
    </row>
    <row r="84" s="71" customFormat="1" ht="44.25" customHeight="1" spans="1:11">
      <c r="A84" s="78">
        <v>81</v>
      </c>
      <c r="B84" s="79" t="s">
        <v>4220</v>
      </c>
      <c r="C84" s="80" t="s">
        <v>4221</v>
      </c>
      <c r="D84" s="81" t="s">
        <v>15</v>
      </c>
      <c r="E84" s="82">
        <v>0.01512</v>
      </c>
      <c r="F84" s="78" t="s">
        <v>54</v>
      </c>
      <c r="G84" s="83">
        <f t="shared" si="3"/>
        <v>15120</v>
      </c>
      <c r="H84" s="78">
        <v>0</v>
      </c>
      <c r="I84" s="78" t="s">
        <v>1143</v>
      </c>
      <c r="J84" s="85">
        <f t="shared" si="4"/>
        <v>0</v>
      </c>
      <c r="K84" s="86">
        <f t="shared" si="5"/>
        <v>15120</v>
      </c>
    </row>
    <row r="85" s="71" customFormat="1" customHeight="1" spans="1:11">
      <c r="A85" s="78">
        <v>82</v>
      </c>
      <c r="B85" s="79" t="s">
        <v>4222</v>
      </c>
      <c r="C85" s="80" t="s">
        <v>4223</v>
      </c>
      <c r="D85" s="81" t="s">
        <v>15</v>
      </c>
      <c r="E85" s="82">
        <v>0.00848</v>
      </c>
      <c r="F85" s="78" t="s">
        <v>54</v>
      </c>
      <c r="G85" s="83">
        <f t="shared" si="3"/>
        <v>8480</v>
      </c>
      <c r="H85" s="78">
        <v>0</v>
      </c>
      <c r="I85" s="78" t="s">
        <v>1143</v>
      </c>
      <c r="J85" s="85">
        <f t="shared" si="4"/>
        <v>0</v>
      </c>
      <c r="K85" s="86">
        <f t="shared" si="5"/>
        <v>8480</v>
      </c>
    </row>
    <row r="86" s="71" customFormat="1" customHeight="1" spans="1:11">
      <c r="A86" s="78">
        <v>83</v>
      </c>
      <c r="B86" s="79" t="s">
        <v>4224</v>
      </c>
      <c r="C86" s="80" t="s">
        <v>4225</v>
      </c>
      <c r="D86" s="81" t="s">
        <v>15</v>
      </c>
      <c r="E86" s="82">
        <v>0.00826</v>
      </c>
      <c r="F86" s="78" t="s">
        <v>54</v>
      </c>
      <c r="G86" s="83">
        <f t="shared" si="3"/>
        <v>8260</v>
      </c>
      <c r="H86" s="78">
        <v>0</v>
      </c>
      <c r="I86" s="78" t="s">
        <v>1143</v>
      </c>
      <c r="J86" s="85">
        <f t="shared" si="4"/>
        <v>0</v>
      </c>
      <c r="K86" s="86">
        <f t="shared" si="5"/>
        <v>8260</v>
      </c>
    </row>
    <row r="87" s="71" customFormat="1" customHeight="1" spans="1:11">
      <c r="A87" s="78">
        <v>84</v>
      </c>
      <c r="B87" s="79" t="s">
        <v>4226</v>
      </c>
      <c r="C87" s="80" t="s">
        <v>4227</v>
      </c>
      <c r="D87" s="81" t="s">
        <v>15</v>
      </c>
      <c r="E87" s="82">
        <v>0.00912</v>
      </c>
      <c r="F87" s="78" t="s">
        <v>54</v>
      </c>
      <c r="G87" s="83">
        <f t="shared" si="3"/>
        <v>9120</v>
      </c>
      <c r="H87" s="78">
        <v>0</v>
      </c>
      <c r="I87" s="78" t="s">
        <v>1143</v>
      </c>
      <c r="J87" s="85">
        <f t="shared" si="4"/>
        <v>0</v>
      </c>
      <c r="K87" s="86">
        <f t="shared" si="5"/>
        <v>9120</v>
      </c>
    </row>
    <row r="88" s="71" customFormat="1" ht="43.5" customHeight="1" spans="1:11">
      <c r="A88" s="78">
        <v>85</v>
      </c>
      <c r="B88" s="79" t="s">
        <v>4228</v>
      </c>
      <c r="C88" s="87" t="s">
        <v>4229</v>
      </c>
      <c r="D88" s="81" t="s">
        <v>15</v>
      </c>
      <c r="E88" s="82">
        <v>0.01026</v>
      </c>
      <c r="F88" s="78" t="s">
        <v>54</v>
      </c>
      <c r="G88" s="83">
        <f t="shared" si="3"/>
        <v>10260</v>
      </c>
      <c r="H88" s="78">
        <v>0</v>
      </c>
      <c r="I88" s="78" t="s">
        <v>1143</v>
      </c>
      <c r="J88" s="85">
        <f t="shared" si="4"/>
        <v>0</v>
      </c>
      <c r="K88" s="86">
        <f t="shared" si="5"/>
        <v>10260</v>
      </c>
    </row>
    <row r="89" s="71" customFormat="1" customHeight="1" spans="1:11">
      <c r="A89" s="78">
        <v>86</v>
      </c>
      <c r="B89" s="79" t="s">
        <v>4230</v>
      </c>
      <c r="C89" s="80" t="s">
        <v>4231</v>
      </c>
      <c r="D89" s="81" t="s">
        <v>15</v>
      </c>
      <c r="E89" s="82">
        <v>0.01008</v>
      </c>
      <c r="F89" s="78" t="s">
        <v>54</v>
      </c>
      <c r="G89" s="83">
        <f t="shared" si="3"/>
        <v>10080</v>
      </c>
      <c r="H89" s="78">
        <v>1390</v>
      </c>
      <c r="I89" s="78" t="s">
        <v>1143</v>
      </c>
      <c r="J89" s="85">
        <f t="shared" si="4"/>
        <v>208.5</v>
      </c>
      <c r="K89" s="86">
        <f t="shared" si="5"/>
        <v>10288.5</v>
      </c>
    </row>
    <row r="90" s="71" customFormat="1" ht="43.5" customHeight="1" spans="1:11">
      <c r="A90" s="78">
        <v>87</v>
      </c>
      <c r="B90" s="79" t="s">
        <v>4232</v>
      </c>
      <c r="C90" s="80" t="s">
        <v>4233</v>
      </c>
      <c r="D90" s="81" t="s">
        <v>15</v>
      </c>
      <c r="E90" s="82">
        <v>0.01026</v>
      </c>
      <c r="F90" s="78" t="s">
        <v>54</v>
      </c>
      <c r="G90" s="83">
        <f t="shared" si="3"/>
        <v>10260</v>
      </c>
      <c r="H90" s="78">
        <v>0</v>
      </c>
      <c r="I90" s="78" t="s">
        <v>1143</v>
      </c>
      <c r="J90" s="85">
        <f t="shared" si="4"/>
        <v>0</v>
      </c>
      <c r="K90" s="86">
        <f t="shared" si="5"/>
        <v>10260</v>
      </c>
    </row>
    <row r="91" s="71" customFormat="1" customHeight="1" spans="1:11">
      <c r="A91" s="78">
        <v>88</v>
      </c>
      <c r="B91" s="79" t="s">
        <v>4234</v>
      </c>
      <c r="C91" s="80" t="s">
        <v>4235</v>
      </c>
      <c r="D91" s="81" t="s">
        <v>15</v>
      </c>
      <c r="E91" s="82">
        <v>0</v>
      </c>
      <c r="F91" s="78" t="s">
        <v>54</v>
      </c>
      <c r="G91" s="83">
        <f t="shared" si="3"/>
        <v>0</v>
      </c>
      <c r="H91" s="78">
        <v>7132</v>
      </c>
      <c r="I91" s="78" t="s">
        <v>1143</v>
      </c>
      <c r="J91" s="85">
        <f t="shared" si="4"/>
        <v>1069.8</v>
      </c>
      <c r="K91" s="86">
        <f t="shared" si="5"/>
        <v>1069.8</v>
      </c>
    </row>
    <row r="92" s="71" customFormat="1" customHeight="1" spans="1:11">
      <c r="A92" s="78">
        <v>89</v>
      </c>
      <c r="B92" s="79" t="s">
        <v>4236</v>
      </c>
      <c r="C92" s="80" t="s">
        <v>4237</v>
      </c>
      <c r="D92" s="81" t="s">
        <v>15</v>
      </c>
      <c r="E92" s="82">
        <v>0</v>
      </c>
      <c r="F92" s="78" t="s">
        <v>54</v>
      </c>
      <c r="G92" s="83">
        <f t="shared" si="3"/>
        <v>0</v>
      </c>
      <c r="H92" s="78">
        <v>9094</v>
      </c>
      <c r="I92" s="78" t="s">
        <v>1143</v>
      </c>
      <c r="J92" s="85">
        <f t="shared" si="4"/>
        <v>1364.1</v>
      </c>
      <c r="K92" s="86">
        <f t="shared" si="5"/>
        <v>1364.1</v>
      </c>
    </row>
    <row r="93" s="71" customFormat="1" customHeight="1" spans="1:11">
      <c r="A93" s="78">
        <v>90</v>
      </c>
      <c r="B93" s="79" t="s">
        <v>4238</v>
      </c>
      <c r="C93" s="80" t="s">
        <v>4239</v>
      </c>
      <c r="D93" s="81" t="s">
        <v>15</v>
      </c>
      <c r="E93" s="82">
        <v>0.01998</v>
      </c>
      <c r="F93" s="78" t="s">
        <v>54</v>
      </c>
      <c r="G93" s="83">
        <f t="shared" si="3"/>
        <v>19980</v>
      </c>
      <c r="H93" s="78">
        <v>0</v>
      </c>
      <c r="I93" s="78" t="s">
        <v>1143</v>
      </c>
      <c r="J93" s="85">
        <f t="shared" si="4"/>
        <v>0</v>
      </c>
      <c r="K93" s="86">
        <f t="shared" si="5"/>
        <v>19980</v>
      </c>
    </row>
    <row r="94" s="71" customFormat="1" customHeight="1" spans="1:11">
      <c r="A94" s="78">
        <v>91</v>
      </c>
      <c r="B94" s="79" t="s">
        <v>4240</v>
      </c>
      <c r="C94" s="80" t="s">
        <v>4241</v>
      </c>
      <c r="D94" s="81" t="s">
        <v>15</v>
      </c>
      <c r="E94" s="82">
        <v>0.011685</v>
      </c>
      <c r="F94" s="78" t="s">
        <v>54</v>
      </c>
      <c r="G94" s="83">
        <f t="shared" si="3"/>
        <v>11685</v>
      </c>
      <c r="H94" s="78">
        <v>0</v>
      </c>
      <c r="I94" s="78" t="s">
        <v>1143</v>
      </c>
      <c r="J94" s="85">
        <f t="shared" si="4"/>
        <v>0</v>
      </c>
      <c r="K94" s="86">
        <f t="shared" si="5"/>
        <v>11685</v>
      </c>
    </row>
    <row r="95" s="71" customFormat="1" customHeight="1" spans="1:11">
      <c r="A95" s="78">
        <v>92</v>
      </c>
      <c r="B95" s="79" t="s">
        <v>4242</v>
      </c>
      <c r="C95" s="80" t="s">
        <v>4243</v>
      </c>
      <c r="D95" s="81" t="s">
        <v>15</v>
      </c>
      <c r="E95" s="82">
        <v>0.00868</v>
      </c>
      <c r="F95" s="78" t="s">
        <v>54</v>
      </c>
      <c r="G95" s="83">
        <f t="shared" si="3"/>
        <v>8680</v>
      </c>
      <c r="H95" s="78">
        <f>4701.19-1423.55</f>
        <v>3277.64</v>
      </c>
      <c r="I95" s="78" t="s">
        <v>1143</v>
      </c>
      <c r="J95" s="85">
        <f t="shared" si="4"/>
        <v>491.65</v>
      </c>
      <c r="K95" s="86">
        <f t="shared" si="5"/>
        <v>9171.65</v>
      </c>
    </row>
    <row r="96" s="71" customFormat="1" customHeight="1" spans="1:11">
      <c r="A96" s="78">
        <v>93</v>
      </c>
      <c r="B96" s="79" t="s">
        <v>4244</v>
      </c>
      <c r="C96" s="80" t="s">
        <v>4245</v>
      </c>
      <c r="D96" s="81" t="s">
        <v>15</v>
      </c>
      <c r="E96" s="82">
        <v>0.01092</v>
      </c>
      <c r="F96" s="78" t="s">
        <v>54</v>
      </c>
      <c r="G96" s="83">
        <f t="shared" si="3"/>
        <v>10920</v>
      </c>
      <c r="H96" s="78">
        <f>7961.95-1221.95</f>
        <v>6740</v>
      </c>
      <c r="I96" s="78" t="s">
        <v>1143</v>
      </c>
      <c r="J96" s="85">
        <f t="shared" si="4"/>
        <v>1011</v>
      </c>
      <c r="K96" s="86">
        <f t="shared" si="5"/>
        <v>11931</v>
      </c>
    </row>
    <row r="97" s="71" customFormat="1" customHeight="1" spans="1:11">
      <c r="A97" s="78">
        <v>94</v>
      </c>
      <c r="B97" s="79" t="s">
        <v>4246</v>
      </c>
      <c r="C97" s="80" t="s">
        <v>4247</v>
      </c>
      <c r="D97" s="81" t="s">
        <v>15</v>
      </c>
      <c r="E97" s="82">
        <v>0.02</v>
      </c>
      <c r="F97" s="78" t="s">
        <v>54</v>
      </c>
      <c r="G97" s="83">
        <f t="shared" si="3"/>
        <v>20000</v>
      </c>
      <c r="H97" s="78">
        <v>0</v>
      </c>
      <c r="I97" s="78" t="s">
        <v>1143</v>
      </c>
      <c r="J97" s="85">
        <f t="shared" si="4"/>
        <v>0</v>
      </c>
      <c r="K97" s="86">
        <f t="shared" si="5"/>
        <v>20000</v>
      </c>
    </row>
    <row r="98" s="71" customFormat="1" customHeight="1" spans="1:11">
      <c r="A98" s="78">
        <v>95</v>
      </c>
      <c r="B98" s="79" t="s">
        <v>4248</v>
      </c>
      <c r="C98" s="80" t="s">
        <v>4249</v>
      </c>
      <c r="D98" s="81" t="s">
        <v>15</v>
      </c>
      <c r="E98" s="82">
        <v>0</v>
      </c>
      <c r="F98" s="78" t="s">
        <v>54</v>
      </c>
      <c r="G98" s="83">
        <f t="shared" si="3"/>
        <v>0</v>
      </c>
      <c r="H98" s="78">
        <v>10166</v>
      </c>
      <c r="I98" s="78" t="s">
        <v>1143</v>
      </c>
      <c r="J98" s="85">
        <f t="shared" si="4"/>
        <v>1524.9</v>
      </c>
      <c r="K98" s="86">
        <f t="shared" si="5"/>
        <v>1524.9</v>
      </c>
    </row>
    <row r="99" s="71" customFormat="1" customHeight="1" spans="1:11">
      <c r="A99" s="78">
        <v>96</v>
      </c>
      <c r="B99" s="79" t="s">
        <v>4250</v>
      </c>
      <c r="C99" s="80" t="s">
        <v>4251</v>
      </c>
      <c r="D99" s="81" t="s">
        <v>15</v>
      </c>
      <c r="E99" s="82">
        <v>0.025</v>
      </c>
      <c r="F99" s="78" t="s">
        <v>54</v>
      </c>
      <c r="G99" s="83">
        <f t="shared" si="3"/>
        <v>20000</v>
      </c>
      <c r="H99" s="78">
        <v>0</v>
      </c>
      <c r="I99" s="78" t="s">
        <v>1143</v>
      </c>
      <c r="J99" s="85">
        <f t="shared" si="4"/>
        <v>0</v>
      </c>
      <c r="K99" s="86">
        <f t="shared" si="5"/>
        <v>20000</v>
      </c>
    </row>
    <row r="100" s="71" customFormat="1" customHeight="1" spans="1:11">
      <c r="A100" s="78">
        <v>97</v>
      </c>
      <c r="B100" s="79" t="s">
        <v>4252</v>
      </c>
      <c r="C100" s="80" t="s">
        <v>4253</v>
      </c>
      <c r="D100" s="81" t="s">
        <v>15</v>
      </c>
      <c r="E100" s="82">
        <v>0.01344</v>
      </c>
      <c r="F100" s="78" t="s">
        <v>54</v>
      </c>
      <c r="G100" s="83">
        <f t="shared" si="3"/>
        <v>13440</v>
      </c>
      <c r="H100" s="78">
        <v>988</v>
      </c>
      <c r="I100" s="78" t="s">
        <v>1143</v>
      </c>
      <c r="J100" s="85">
        <f t="shared" si="4"/>
        <v>148.2</v>
      </c>
      <c r="K100" s="86">
        <f t="shared" si="5"/>
        <v>13588.2</v>
      </c>
    </row>
    <row r="101" s="71" customFormat="1" customHeight="1" spans="1:11">
      <c r="A101" s="78">
        <v>98</v>
      </c>
      <c r="B101" s="79" t="s">
        <v>4254</v>
      </c>
      <c r="C101" s="80" t="s">
        <v>4255</v>
      </c>
      <c r="D101" s="81" t="s">
        <v>15</v>
      </c>
      <c r="E101" s="82">
        <v>0.00443</v>
      </c>
      <c r="F101" s="78" t="s">
        <v>54</v>
      </c>
      <c r="G101" s="83">
        <f t="shared" si="3"/>
        <v>4430</v>
      </c>
      <c r="H101" s="78">
        <v>0</v>
      </c>
      <c r="I101" s="78" t="s">
        <v>1143</v>
      </c>
      <c r="J101" s="85">
        <f t="shared" si="4"/>
        <v>0</v>
      </c>
      <c r="K101" s="86">
        <f t="shared" si="5"/>
        <v>4430</v>
      </c>
    </row>
    <row r="102" s="71" customFormat="1" customHeight="1" spans="1:11">
      <c r="A102" s="78">
        <v>99</v>
      </c>
      <c r="B102" s="79" t="s">
        <v>4256</v>
      </c>
      <c r="C102" s="80" t="s">
        <v>4257</v>
      </c>
      <c r="D102" s="81" t="s">
        <v>15</v>
      </c>
      <c r="E102" s="82">
        <v>0.00885</v>
      </c>
      <c r="F102" s="78" t="s">
        <v>54</v>
      </c>
      <c r="G102" s="83">
        <f t="shared" si="3"/>
        <v>8850</v>
      </c>
      <c r="H102" s="78">
        <v>2182</v>
      </c>
      <c r="I102" s="78" t="s">
        <v>1143</v>
      </c>
      <c r="J102" s="85">
        <f t="shared" si="4"/>
        <v>327.3</v>
      </c>
      <c r="K102" s="86">
        <f t="shared" si="5"/>
        <v>9177.3</v>
      </c>
    </row>
    <row r="103" s="71" customFormat="1" customHeight="1" spans="1:11">
      <c r="A103" s="78">
        <v>100</v>
      </c>
      <c r="B103" s="79" t="s">
        <v>4258</v>
      </c>
      <c r="C103" s="80" t="s">
        <v>4259</v>
      </c>
      <c r="D103" s="81" t="s">
        <v>15</v>
      </c>
      <c r="E103" s="82">
        <v>0.00795</v>
      </c>
      <c r="F103" s="78" t="s">
        <v>54</v>
      </c>
      <c r="G103" s="83">
        <f t="shared" si="3"/>
        <v>7950</v>
      </c>
      <c r="H103" s="78">
        <v>0</v>
      </c>
      <c r="I103" s="78" t="s">
        <v>1143</v>
      </c>
      <c r="J103" s="85">
        <f t="shared" si="4"/>
        <v>0</v>
      </c>
      <c r="K103" s="86">
        <f t="shared" si="5"/>
        <v>7950</v>
      </c>
    </row>
    <row r="104" s="71" customFormat="1" customHeight="1" spans="1:11">
      <c r="A104" s="78">
        <v>101</v>
      </c>
      <c r="B104" s="79" t="s">
        <v>4260</v>
      </c>
      <c r="C104" s="80" t="s">
        <v>4261</v>
      </c>
      <c r="D104" s="81" t="s">
        <v>15</v>
      </c>
      <c r="E104" s="82">
        <v>0</v>
      </c>
      <c r="F104" s="78" t="s">
        <v>54</v>
      </c>
      <c r="G104" s="83">
        <f t="shared" si="3"/>
        <v>0</v>
      </c>
      <c r="H104" s="78">
        <f>13815-4699</f>
        <v>9116</v>
      </c>
      <c r="I104" s="78" t="s">
        <v>1143</v>
      </c>
      <c r="J104" s="85">
        <f t="shared" si="4"/>
        <v>1367.4</v>
      </c>
      <c r="K104" s="86">
        <f t="shared" si="5"/>
        <v>1367.4</v>
      </c>
    </row>
    <row r="105" s="71" customFormat="1" customHeight="1" spans="1:11">
      <c r="A105" s="78">
        <v>102</v>
      </c>
      <c r="B105" s="79" t="s">
        <v>4262</v>
      </c>
      <c r="C105" s="80" t="s">
        <v>4263</v>
      </c>
      <c r="D105" s="81" t="s">
        <v>15</v>
      </c>
      <c r="E105" s="82">
        <v>0.01375</v>
      </c>
      <c r="F105" s="78" t="s">
        <v>54</v>
      </c>
      <c r="G105" s="83">
        <f t="shared" si="3"/>
        <v>13750</v>
      </c>
      <c r="H105" s="78">
        <v>5939</v>
      </c>
      <c r="I105" s="78" t="s">
        <v>1143</v>
      </c>
      <c r="J105" s="85">
        <f t="shared" si="4"/>
        <v>890.85</v>
      </c>
      <c r="K105" s="86">
        <f t="shared" si="5"/>
        <v>14640.85</v>
      </c>
    </row>
    <row r="106" s="71" customFormat="1" customHeight="1" spans="1:11">
      <c r="A106" s="78">
        <v>103</v>
      </c>
      <c r="B106" s="79" t="s">
        <v>4264</v>
      </c>
      <c r="C106" s="80" t="s">
        <v>4265</v>
      </c>
      <c r="D106" s="81" t="s">
        <v>15</v>
      </c>
      <c r="E106" s="82">
        <v>0.01728</v>
      </c>
      <c r="F106" s="78" t="s">
        <v>54</v>
      </c>
      <c r="G106" s="83">
        <f t="shared" si="3"/>
        <v>17280</v>
      </c>
      <c r="H106" s="78">
        <v>0</v>
      </c>
      <c r="I106" s="78" t="s">
        <v>1143</v>
      </c>
      <c r="J106" s="85">
        <f t="shared" si="4"/>
        <v>0</v>
      </c>
      <c r="K106" s="86">
        <f t="shared" si="5"/>
        <v>17280</v>
      </c>
    </row>
    <row r="107" s="71" customFormat="1" ht="45" customHeight="1" spans="1:11">
      <c r="A107" s="78">
        <v>104</v>
      </c>
      <c r="B107" s="79" t="s">
        <v>4266</v>
      </c>
      <c r="C107" s="80" t="s">
        <v>4267</v>
      </c>
      <c r="D107" s="81" t="s">
        <v>15</v>
      </c>
      <c r="E107" s="82">
        <v>0.005</v>
      </c>
      <c r="F107" s="78" t="s">
        <v>54</v>
      </c>
      <c r="G107" s="83">
        <f t="shared" si="3"/>
        <v>5000</v>
      </c>
      <c r="H107" s="78">
        <v>4736</v>
      </c>
      <c r="I107" s="78" t="s">
        <v>1143</v>
      </c>
      <c r="J107" s="85">
        <f t="shared" si="4"/>
        <v>710.4</v>
      </c>
      <c r="K107" s="86">
        <f t="shared" si="5"/>
        <v>5710.4</v>
      </c>
    </row>
    <row r="108" s="71" customFormat="1" customHeight="1" spans="1:11">
      <c r="A108" s="78">
        <v>105</v>
      </c>
      <c r="B108" s="79" t="s">
        <v>4268</v>
      </c>
      <c r="C108" s="80" t="s">
        <v>4269</v>
      </c>
      <c r="D108" s="81" t="s">
        <v>15</v>
      </c>
      <c r="E108" s="82">
        <v>0.01008</v>
      </c>
      <c r="F108" s="78" t="s">
        <v>54</v>
      </c>
      <c r="G108" s="83">
        <f t="shared" si="3"/>
        <v>10080</v>
      </c>
      <c r="H108" s="78">
        <v>9641</v>
      </c>
      <c r="I108" s="78" t="s">
        <v>1143</v>
      </c>
      <c r="J108" s="85">
        <f t="shared" si="4"/>
        <v>1446.15</v>
      </c>
      <c r="K108" s="86">
        <f t="shared" si="5"/>
        <v>11526.15</v>
      </c>
    </row>
    <row r="109" s="71" customFormat="1" customHeight="1" spans="1:11">
      <c r="A109" s="78">
        <v>106</v>
      </c>
      <c r="B109" s="79" t="s">
        <v>4270</v>
      </c>
      <c r="C109" s="80" t="s">
        <v>4271</v>
      </c>
      <c r="D109" s="81" t="s">
        <v>15</v>
      </c>
      <c r="E109" s="82">
        <v>0.0112</v>
      </c>
      <c r="F109" s="78" t="s">
        <v>54</v>
      </c>
      <c r="G109" s="83">
        <f t="shared" si="3"/>
        <v>11200</v>
      </c>
      <c r="H109" s="78">
        <v>0</v>
      </c>
      <c r="I109" s="78" t="s">
        <v>1143</v>
      </c>
      <c r="J109" s="85">
        <f t="shared" si="4"/>
        <v>0</v>
      </c>
      <c r="K109" s="86">
        <f t="shared" si="5"/>
        <v>11200</v>
      </c>
    </row>
    <row r="110" s="71" customFormat="1" customHeight="1" spans="1:11">
      <c r="A110" s="78">
        <v>107</v>
      </c>
      <c r="B110" s="79" t="s">
        <v>4272</v>
      </c>
      <c r="C110" s="80" t="s">
        <v>4273</v>
      </c>
      <c r="D110" s="81" t="s">
        <v>15</v>
      </c>
      <c r="E110" s="82">
        <v>0.0182</v>
      </c>
      <c r="F110" s="78" t="s">
        <v>54</v>
      </c>
      <c r="G110" s="83">
        <f t="shared" si="3"/>
        <v>18200</v>
      </c>
      <c r="H110" s="78">
        <v>4151</v>
      </c>
      <c r="I110" s="78" t="s">
        <v>1143</v>
      </c>
      <c r="J110" s="85">
        <f t="shared" si="4"/>
        <v>622.65</v>
      </c>
      <c r="K110" s="86">
        <f t="shared" si="5"/>
        <v>18822.65</v>
      </c>
    </row>
    <row r="111" s="71" customFormat="1" customHeight="1" spans="1:11">
      <c r="A111" s="78">
        <v>108</v>
      </c>
      <c r="B111" s="79" t="s">
        <v>4274</v>
      </c>
      <c r="C111" s="80" t="s">
        <v>4275</v>
      </c>
      <c r="D111" s="81" t="s">
        <v>15</v>
      </c>
      <c r="E111" s="82">
        <v>0.01008</v>
      </c>
      <c r="F111" s="78" t="s">
        <v>54</v>
      </c>
      <c r="G111" s="83">
        <f t="shared" si="3"/>
        <v>10080</v>
      </c>
      <c r="H111" s="78">
        <v>0</v>
      </c>
      <c r="I111" s="78" t="s">
        <v>1143</v>
      </c>
      <c r="J111" s="85">
        <f t="shared" si="4"/>
        <v>0</v>
      </c>
      <c r="K111" s="86">
        <f t="shared" si="5"/>
        <v>10080</v>
      </c>
    </row>
    <row r="112" s="71" customFormat="1" customHeight="1" spans="1:11">
      <c r="A112" s="78">
        <v>109</v>
      </c>
      <c r="B112" s="79" t="s">
        <v>4276</v>
      </c>
      <c r="C112" s="80" t="s">
        <v>4277</v>
      </c>
      <c r="D112" s="81" t="s">
        <v>15</v>
      </c>
      <c r="E112" s="82">
        <v>0.01138</v>
      </c>
      <c r="F112" s="78" t="s">
        <v>54</v>
      </c>
      <c r="G112" s="83">
        <f t="shared" si="3"/>
        <v>11380</v>
      </c>
      <c r="H112" s="78">
        <v>0</v>
      </c>
      <c r="I112" s="78" t="s">
        <v>1143</v>
      </c>
      <c r="J112" s="85">
        <f t="shared" si="4"/>
        <v>0</v>
      </c>
      <c r="K112" s="86">
        <f t="shared" si="5"/>
        <v>11380</v>
      </c>
    </row>
    <row r="113" s="71" customFormat="1" ht="48" customHeight="1" spans="1:11">
      <c r="A113" s="78">
        <v>110</v>
      </c>
      <c r="B113" s="79" t="s">
        <v>4278</v>
      </c>
      <c r="C113" s="80" t="s">
        <v>4279</v>
      </c>
      <c r="D113" s="81" t="s">
        <v>15</v>
      </c>
      <c r="E113" s="82">
        <v>0.01</v>
      </c>
      <c r="F113" s="78" t="s">
        <v>54</v>
      </c>
      <c r="G113" s="83">
        <f t="shared" si="3"/>
        <v>10000</v>
      </c>
      <c r="H113" s="78">
        <v>0</v>
      </c>
      <c r="I113" s="78" t="s">
        <v>1143</v>
      </c>
      <c r="J113" s="85">
        <f t="shared" si="4"/>
        <v>0</v>
      </c>
      <c r="K113" s="86">
        <f t="shared" si="5"/>
        <v>10000</v>
      </c>
    </row>
    <row r="114" s="71" customFormat="1" ht="48" customHeight="1" spans="1:11">
      <c r="A114" s="78">
        <v>111</v>
      </c>
      <c r="B114" s="79" t="s">
        <v>4280</v>
      </c>
      <c r="C114" s="80" t="s">
        <v>4281</v>
      </c>
      <c r="D114" s="81" t="s">
        <v>15</v>
      </c>
      <c r="E114" s="82">
        <v>0.0112</v>
      </c>
      <c r="F114" s="78" t="s">
        <v>54</v>
      </c>
      <c r="G114" s="83">
        <f t="shared" si="3"/>
        <v>11200</v>
      </c>
      <c r="H114" s="78">
        <v>8988.26</v>
      </c>
      <c r="I114" s="78" t="s">
        <v>1143</v>
      </c>
      <c r="J114" s="85">
        <f t="shared" si="4"/>
        <v>1348.24</v>
      </c>
      <c r="K114" s="86">
        <f t="shared" si="5"/>
        <v>12548.24</v>
      </c>
    </row>
    <row r="115" s="71" customFormat="1" customHeight="1" spans="1:11">
      <c r="A115" s="78">
        <v>112</v>
      </c>
      <c r="B115" s="79" t="s">
        <v>4282</v>
      </c>
      <c r="C115" s="80" t="s">
        <v>4283</v>
      </c>
      <c r="D115" s="81" t="s">
        <v>15</v>
      </c>
      <c r="E115" s="82">
        <v>0.01792</v>
      </c>
      <c r="F115" s="78" t="s">
        <v>54</v>
      </c>
      <c r="G115" s="83">
        <f t="shared" si="3"/>
        <v>17920</v>
      </c>
      <c r="H115" s="78">
        <v>0</v>
      </c>
      <c r="I115" s="78" t="s">
        <v>1143</v>
      </c>
      <c r="J115" s="85">
        <f t="shared" si="4"/>
        <v>0</v>
      </c>
      <c r="K115" s="86">
        <f t="shared" si="5"/>
        <v>17920</v>
      </c>
    </row>
    <row r="116" s="71" customFormat="1" customHeight="1" spans="1:11">
      <c r="A116" s="78">
        <v>113</v>
      </c>
      <c r="B116" s="79" t="s">
        <v>4284</v>
      </c>
      <c r="C116" s="80" t="s">
        <v>4285</v>
      </c>
      <c r="D116" s="81" t="s">
        <v>4286</v>
      </c>
      <c r="E116" s="82">
        <v>0</v>
      </c>
      <c r="F116" s="78" t="s">
        <v>784</v>
      </c>
      <c r="G116" s="83">
        <f t="shared" si="3"/>
        <v>0</v>
      </c>
      <c r="H116" s="78">
        <v>2439568</v>
      </c>
      <c r="I116" s="78" t="s">
        <v>1143</v>
      </c>
      <c r="J116" s="85">
        <f t="shared" si="4"/>
        <v>365935.2</v>
      </c>
      <c r="K116" s="86">
        <f t="shared" si="5"/>
        <v>365935.2</v>
      </c>
    </row>
    <row r="117" s="71" customFormat="1" customHeight="1" spans="1:11">
      <c r="A117" s="78">
        <v>114</v>
      </c>
      <c r="B117" s="79" t="s">
        <v>4287</v>
      </c>
      <c r="C117" s="80" t="s">
        <v>4288</v>
      </c>
      <c r="D117" s="81" t="s">
        <v>15</v>
      </c>
      <c r="E117" s="82">
        <v>0.00826</v>
      </c>
      <c r="F117" s="78" t="s">
        <v>54</v>
      </c>
      <c r="G117" s="83">
        <f t="shared" si="3"/>
        <v>8260</v>
      </c>
      <c r="H117" s="78">
        <v>4424.88</v>
      </c>
      <c r="I117" s="78" t="s">
        <v>1143</v>
      </c>
      <c r="J117" s="85">
        <f t="shared" si="4"/>
        <v>663.73</v>
      </c>
      <c r="K117" s="86">
        <f t="shared" si="5"/>
        <v>8923.73</v>
      </c>
    </row>
    <row r="118" s="71" customFormat="1" customHeight="1" spans="1:11">
      <c r="A118" s="78">
        <v>115</v>
      </c>
      <c r="B118" s="79" t="s">
        <v>4289</v>
      </c>
      <c r="C118" s="80" t="s">
        <v>4290</v>
      </c>
      <c r="D118" s="81" t="s">
        <v>15</v>
      </c>
      <c r="E118" s="82">
        <v>0.00767</v>
      </c>
      <c r="F118" s="78" t="s">
        <v>54</v>
      </c>
      <c r="G118" s="83">
        <f t="shared" si="3"/>
        <v>7670</v>
      </c>
      <c r="H118" s="78">
        <v>0</v>
      </c>
      <c r="I118" s="78" t="s">
        <v>1143</v>
      </c>
      <c r="J118" s="85">
        <f t="shared" si="4"/>
        <v>0</v>
      </c>
      <c r="K118" s="86">
        <f t="shared" si="5"/>
        <v>7670</v>
      </c>
    </row>
    <row r="119" s="71" customFormat="1" customHeight="1" spans="1:11">
      <c r="A119" s="78">
        <v>116</v>
      </c>
      <c r="B119" s="79" t="s">
        <v>4291</v>
      </c>
      <c r="C119" s="80" t="s">
        <v>4292</v>
      </c>
      <c r="D119" s="81" t="s">
        <v>15</v>
      </c>
      <c r="E119" s="82">
        <v>0.0053</v>
      </c>
      <c r="F119" s="78" t="s">
        <v>54</v>
      </c>
      <c r="G119" s="83">
        <f t="shared" si="3"/>
        <v>5300</v>
      </c>
      <c r="H119" s="78">
        <v>0</v>
      </c>
      <c r="I119" s="78" t="s">
        <v>1143</v>
      </c>
      <c r="J119" s="85">
        <f t="shared" si="4"/>
        <v>0</v>
      </c>
      <c r="K119" s="86">
        <f t="shared" si="5"/>
        <v>5300</v>
      </c>
    </row>
    <row r="120" s="71" customFormat="1" customHeight="1" spans="1:11">
      <c r="A120" s="78">
        <v>117</v>
      </c>
      <c r="B120" s="79" t="s">
        <v>4293</v>
      </c>
      <c r="C120" s="80" t="s">
        <v>4294</v>
      </c>
      <c r="D120" s="81" t="s">
        <v>15</v>
      </c>
      <c r="E120" s="82">
        <v>0.011</v>
      </c>
      <c r="F120" s="78" t="s">
        <v>54</v>
      </c>
      <c r="G120" s="83">
        <f t="shared" si="3"/>
        <v>11000</v>
      </c>
      <c r="H120" s="78">
        <v>6257</v>
      </c>
      <c r="I120" s="78" t="s">
        <v>1143</v>
      </c>
      <c r="J120" s="85">
        <f t="shared" si="4"/>
        <v>938.55</v>
      </c>
      <c r="K120" s="86">
        <f t="shared" si="5"/>
        <v>11938.55</v>
      </c>
    </row>
    <row r="121" s="71" customFormat="1" customHeight="1" spans="1:11">
      <c r="A121" s="78">
        <v>118</v>
      </c>
      <c r="B121" s="79" t="s">
        <v>4295</v>
      </c>
      <c r="C121" s="80" t="s">
        <v>4296</v>
      </c>
      <c r="D121" s="81" t="s">
        <v>15</v>
      </c>
      <c r="E121" s="82">
        <v>0.012</v>
      </c>
      <c r="F121" s="78" t="s">
        <v>54</v>
      </c>
      <c r="G121" s="83">
        <f t="shared" si="3"/>
        <v>12000</v>
      </c>
      <c r="H121" s="78">
        <v>0</v>
      </c>
      <c r="I121" s="78" t="s">
        <v>1143</v>
      </c>
      <c r="J121" s="85">
        <f t="shared" si="4"/>
        <v>0</v>
      </c>
      <c r="K121" s="86">
        <f t="shared" si="5"/>
        <v>12000</v>
      </c>
    </row>
    <row r="122" s="71" customFormat="1" customHeight="1" spans="1:11">
      <c r="A122" s="78">
        <v>119</v>
      </c>
      <c r="B122" s="79" t="s">
        <v>4125</v>
      </c>
      <c r="C122" s="80" t="s">
        <v>4297</v>
      </c>
      <c r="D122" s="81" t="s">
        <v>15</v>
      </c>
      <c r="E122" s="82">
        <v>0.02</v>
      </c>
      <c r="F122" s="78" t="s">
        <v>54</v>
      </c>
      <c r="G122" s="83">
        <f t="shared" si="3"/>
        <v>20000</v>
      </c>
      <c r="H122" s="78">
        <v>0</v>
      </c>
      <c r="I122" s="78" t="s">
        <v>1143</v>
      </c>
      <c r="J122" s="85">
        <f t="shared" si="4"/>
        <v>0</v>
      </c>
      <c r="K122" s="86">
        <f t="shared" si="5"/>
        <v>20000</v>
      </c>
    </row>
    <row r="123" s="71" customFormat="1" customHeight="1" spans="1:11">
      <c r="A123" s="78">
        <v>120</v>
      </c>
      <c r="B123" s="79" t="s">
        <v>4125</v>
      </c>
      <c r="C123" s="80" t="s">
        <v>4298</v>
      </c>
      <c r="D123" s="81" t="s">
        <v>15</v>
      </c>
      <c r="E123" s="82">
        <v>0.03</v>
      </c>
      <c r="F123" s="78" t="s">
        <v>54</v>
      </c>
      <c r="G123" s="83">
        <f t="shared" si="3"/>
        <v>20000</v>
      </c>
      <c r="H123" s="78">
        <v>11433</v>
      </c>
      <c r="I123" s="78" t="s">
        <v>1143</v>
      </c>
      <c r="J123" s="85">
        <f t="shared" si="4"/>
        <v>1714.95</v>
      </c>
      <c r="K123" s="86">
        <f t="shared" si="5"/>
        <v>21714.95</v>
      </c>
    </row>
    <row r="124" s="71" customFormat="1" customHeight="1" spans="1:11">
      <c r="A124" s="78">
        <v>121</v>
      </c>
      <c r="B124" s="79" t="s">
        <v>4299</v>
      </c>
      <c r="C124" s="80" t="s">
        <v>4300</v>
      </c>
      <c r="D124" s="81" t="s">
        <v>15</v>
      </c>
      <c r="E124" s="82">
        <v>0.01</v>
      </c>
      <c r="F124" s="78" t="s">
        <v>54</v>
      </c>
      <c r="G124" s="83">
        <f t="shared" si="3"/>
        <v>10000</v>
      </c>
      <c r="H124" s="78">
        <v>5229</v>
      </c>
      <c r="I124" s="78" t="s">
        <v>1143</v>
      </c>
      <c r="J124" s="85">
        <f t="shared" si="4"/>
        <v>784.35</v>
      </c>
      <c r="K124" s="86">
        <f t="shared" si="5"/>
        <v>10784.35</v>
      </c>
    </row>
    <row r="125" s="71" customFormat="1" customHeight="1" spans="1:11">
      <c r="A125" s="78">
        <v>122</v>
      </c>
      <c r="B125" s="79" t="s">
        <v>4301</v>
      </c>
      <c r="C125" s="80" t="s">
        <v>4302</v>
      </c>
      <c r="D125" s="81" t="s">
        <v>15</v>
      </c>
      <c r="E125" s="82">
        <v>0.0056</v>
      </c>
      <c r="F125" s="78" t="s">
        <v>54</v>
      </c>
      <c r="G125" s="83">
        <f t="shared" si="3"/>
        <v>5600</v>
      </c>
      <c r="H125" s="78">
        <v>1268</v>
      </c>
      <c r="I125" s="78" t="s">
        <v>1143</v>
      </c>
      <c r="J125" s="85">
        <f t="shared" si="4"/>
        <v>190.2</v>
      </c>
      <c r="K125" s="86">
        <f t="shared" si="5"/>
        <v>5790.2</v>
      </c>
    </row>
    <row r="126" s="71" customFormat="1" customHeight="1" spans="1:11">
      <c r="A126" s="78">
        <v>123</v>
      </c>
      <c r="B126" s="79" t="s">
        <v>4303</v>
      </c>
      <c r="C126" s="80" t="s">
        <v>4304</v>
      </c>
      <c r="D126" s="81" t="s">
        <v>15</v>
      </c>
      <c r="E126" s="82">
        <v>0</v>
      </c>
      <c r="F126" s="78" t="s">
        <v>54</v>
      </c>
      <c r="G126" s="83">
        <f t="shared" si="3"/>
        <v>0</v>
      </c>
      <c r="H126" s="78">
        <v>6603</v>
      </c>
      <c r="I126" s="78" t="s">
        <v>1143</v>
      </c>
      <c r="J126" s="85">
        <f t="shared" si="4"/>
        <v>990.45</v>
      </c>
      <c r="K126" s="86">
        <f t="shared" si="5"/>
        <v>990.45</v>
      </c>
    </row>
    <row r="127" s="71" customFormat="1" customHeight="1" spans="1:11">
      <c r="A127" s="78">
        <v>124</v>
      </c>
      <c r="B127" s="79" t="s">
        <v>4305</v>
      </c>
      <c r="C127" s="80" t="s">
        <v>4306</v>
      </c>
      <c r="D127" s="81" t="s">
        <v>15</v>
      </c>
      <c r="E127" s="82">
        <v>0.00825</v>
      </c>
      <c r="F127" s="78" t="s">
        <v>54</v>
      </c>
      <c r="G127" s="83">
        <f t="shared" si="3"/>
        <v>8250</v>
      </c>
      <c r="H127" s="78">
        <v>0</v>
      </c>
      <c r="I127" s="78" t="s">
        <v>1143</v>
      </c>
      <c r="J127" s="85">
        <f t="shared" si="4"/>
        <v>0</v>
      </c>
      <c r="K127" s="86">
        <f t="shared" si="5"/>
        <v>8250</v>
      </c>
    </row>
    <row r="128" s="71" customFormat="1" customHeight="1" spans="1:11">
      <c r="A128" s="78">
        <v>125</v>
      </c>
      <c r="B128" s="79" t="s">
        <v>4307</v>
      </c>
      <c r="C128" s="80" t="s">
        <v>4308</v>
      </c>
      <c r="D128" s="81" t="s">
        <v>15</v>
      </c>
      <c r="E128" s="82">
        <v>0.00636</v>
      </c>
      <c r="F128" s="78" t="s">
        <v>54</v>
      </c>
      <c r="G128" s="83">
        <f t="shared" si="3"/>
        <v>6360</v>
      </c>
      <c r="H128" s="78">
        <v>0</v>
      </c>
      <c r="I128" s="78" t="s">
        <v>1143</v>
      </c>
      <c r="J128" s="85">
        <f t="shared" si="4"/>
        <v>0</v>
      </c>
      <c r="K128" s="86">
        <f t="shared" si="5"/>
        <v>6360</v>
      </c>
    </row>
    <row r="129" s="71" customFormat="1" customHeight="1" spans="1:11">
      <c r="A129" s="78">
        <v>126</v>
      </c>
      <c r="B129" s="79" t="s">
        <v>4309</v>
      </c>
      <c r="C129" s="80" t="s">
        <v>4310</v>
      </c>
      <c r="D129" s="81" t="s">
        <v>15</v>
      </c>
      <c r="E129" s="82">
        <v>0.01113</v>
      </c>
      <c r="F129" s="78" t="s">
        <v>54</v>
      </c>
      <c r="G129" s="83">
        <f t="shared" si="3"/>
        <v>11130</v>
      </c>
      <c r="H129" s="78">
        <v>0</v>
      </c>
      <c r="I129" s="78" t="s">
        <v>1143</v>
      </c>
      <c r="J129" s="85">
        <f t="shared" si="4"/>
        <v>0</v>
      </c>
      <c r="K129" s="86">
        <f t="shared" si="5"/>
        <v>11130</v>
      </c>
    </row>
    <row r="130" s="71" customFormat="1" customHeight="1" spans="1:11">
      <c r="A130" s="78">
        <v>127</v>
      </c>
      <c r="B130" s="79" t="s">
        <v>4311</v>
      </c>
      <c r="C130" s="80" t="s">
        <v>4312</v>
      </c>
      <c r="D130" s="81" t="s">
        <v>15</v>
      </c>
      <c r="E130" s="82">
        <v>0.00896</v>
      </c>
      <c r="F130" s="78" t="s">
        <v>54</v>
      </c>
      <c r="G130" s="83">
        <f t="shared" si="3"/>
        <v>8960</v>
      </c>
      <c r="H130" s="78">
        <v>1377</v>
      </c>
      <c r="I130" s="78" t="s">
        <v>1143</v>
      </c>
      <c r="J130" s="85">
        <f t="shared" si="4"/>
        <v>206.55</v>
      </c>
      <c r="K130" s="86">
        <f t="shared" si="5"/>
        <v>9166.55</v>
      </c>
    </row>
    <row r="131" s="71" customFormat="1" customHeight="1" spans="1:11">
      <c r="A131" s="78">
        <v>128</v>
      </c>
      <c r="B131" s="79" t="s">
        <v>4313</v>
      </c>
      <c r="C131" s="80" t="s">
        <v>4314</v>
      </c>
      <c r="D131" s="81" t="s">
        <v>15</v>
      </c>
      <c r="E131" s="82">
        <v>0.009</v>
      </c>
      <c r="F131" s="78" t="s">
        <v>54</v>
      </c>
      <c r="G131" s="83">
        <f t="shared" si="3"/>
        <v>9000</v>
      </c>
      <c r="H131" s="78">
        <v>0</v>
      </c>
      <c r="I131" s="78" t="s">
        <v>1143</v>
      </c>
      <c r="J131" s="85">
        <f t="shared" si="4"/>
        <v>0</v>
      </c>
      <c r="K131" s="86">
        <f t="shared" si="5"/>
        <v>9000</v>
      </c>
    </row>
    <row r="132" s="71" customFormat="1" customHeight="1" spans="1:11">
      <c r="A132" s="78">
        <v>129</v>
      </c>
      <c r="B132" s="79" t="s">
        <v>4315</v>
      </c>
      <c r="C132" s="80" t="s">
        <v>4316</v>
      </c>
      <c r="D132" s="81" t="s">
        <v>15</v>
      </c>
      <c r="E132" s="82">
        <v>0.005</v>
      </c>
      <c r="F132" s="78" t="s">
        <v>54</v>
      </c>
      <c r="G132" s="83">
        <f t="shared" ref="G132:G154" si="6">IF(E132*1000000&gt;20000,20000,E132*1000000)</f>
        <v>5000</v>
      </c>
      <c r="H132" s="78">
        <v>2590</v>
      </c>
      <c r="I132" s="78" t="s">
        <v>1143</v>
      </c>
      <c r="J132" s="85">
        <f t="shared" ref="J132:J195" si="7">ROUND(H132*0.15,2)</f>
        <v>388.5</v>
      </c>
      <c r="K132" s="86">
        <f t="shared" ref="K132:K195" si="8">G132+J132</f>
        <v>5388.5</v>
      </c>
    </row>
    <row r="133" s="71" customFormat="1" customHeight="1" spans="1:11">
      <c r="A133" s="78">
        <v>130</v>
      </c>
      <c r="B133" s="79" t="s">
        <v>4317</v>
      </c>
      <c r="C133" s="80" t="s">
        <v>4318</v>
      </c>
      <c r="D133" s="81" t="s">
        <v>15</v>
      </c>
      <c r="E133" s="82">
        <v>0.01568</v>
      </c>
      <c r="F133" s="78" t="s">
        <v>54</v>
      </c>
      <c r="G133" s="83">
        <f t="shared" si="6"/>
        <v>15680</v>
      </c>
      <c r="H133" s="78">
        <v>0</v>
      </c>
      <c r="I133" s="78" t="s">
        <v>1143</v>
      </c>
      <c r="J133" s="85">
        <f t="shared" si="7"/>
        <v>0</v>
      </c>
      <c r="K133" s="86">
        <f t="shared" si="8"/>
        <v>15680</v>
      </c>
    </row>
    <row r="134" s="71" customFormat="1" customHeight="1" spans="1:11">
      <c r="A134" s="78">
        <v>131</v>
      </c>
      <c r="B134" s="79" t="s">
        <v>2470</v>
      </c>
      <c r="C134" s="80" t="s">
        <v>4319</v>
      </c>
      <c r="D134" s="81" t="s">
        <v>15</v>
      </c>
      <c r="E134" s="82">
        <v>0.01428</v>
      </c>
      <c r="F134" s="78" t="s">
        <v>54</v>
      </c>
      <c r="G134" s="83">
        <f t="shared" si="6"/>
        <v>14280</v>
      </c>
      <c r="H134" s="78">
        <v>0</v>
      </c>
      <c r="I134" s="78" t="s">
        <v>1143</v>
      </c>
      <c r="J134" s="85">
        <f t="shared" si="7"/>
        <v>0</v>
      </c>
      <c r="K134" s="86">
        <f t="shared" si="8"/>
        <v>14280</v>
      </c>
    </row>
    <row r="135" s="71" customFormat="1" customHeight="1" spans="1:11">
      <c r="A135" s="78">
        <v>132</v>
      </c>
      <c r="B135" s="79" t="s">
        <v>4320</v>
      </c>
      <c r="C135" s="80" t="s">
        <v>4321</v>
      </c>
      <c r="D135" s="81" t="s">
        <v>4286</v>
      </c>
      <c r="E135" s="82">
        <v>0</v>
      </c>
      <c r="F135" s="78" t="s">
        <v>784</v>
      </c>
      <c r="G135" s="83">
        <f t="shared" si="6"/>
        <v>0</v>
      </c>
      <c r="H135" s="78">
        <v>765920</v>
      </c>
      <c r="I135" s="78" t="s">
        <v>1143</v>
      </c>
      <c r="J135" s="85">
        <f t="shared" si="7"/>
        <v>114888</v>
      </c>
      <c r="K135" s="86">
        <f t="shared" si="8"/>
        <v>114888</v>
      </c>
    </row>
    <row r="136" s="71" customFormat="1" customHeight="1" spans="1:11">
      <c r="A136" s="78">
        <v>133</v>
      </c>
      <c r="B136" s="79" t="s">
        <v>4322</v>
      </c>
      <c r="C136" s="80" t="s">
        <v>4323</v>
      </c>
      <c r="D136" s="81" t="s">
        <v>15</v>
      </c>
      <c r="E136" s="82">
        <v>0.00702</v>
      </c>
      <c r="F136" s="78" t="s">
        <v>54</v>
      </c>
      <c r="G136" s="83">
        <f t="shared" si="6"/>
        <v>7020</v>
      </c>
      <c r="H136" s="78">
        <v>0</v>
      </c>
      <c r="I136" s="78" t="s">
        <v>1143</v>
      </c>
      <c r="J136" s="85">
        <f t="shared" si="7"/>
        <v>0</v>
      </c>
      <c r="K136" s="86">
        <f t="shared" si="8"/>
        <v>7020</v>
      </c>
    </row>
    <row r="137" s="71" customFormat="1" customHeight="1" spans="1:11">
      <c r="A137" s="78">
        <v>134</v>
      </c>
      <c r="B137" s="79" t="s">
        <v>4324</v>
      </c>
      <c r="C137" s="80" t="s">
        <v>4325</v>
      </c>
      <c r="D137" s="81" t="s">
        <v>15</v>
      </c>
      <c r="E137" s="82">
        <v>0.00741</v>
      </c>
      <c r="F137" s="78" t="s">
        <v>54</v>
      </c>
      <c r="G137" s="83">
        <f t="shared" si="6"/>
        <v>7410</v>
      </c>
      <c r="H137" s="78">
        <v>0</v>
      </c>
      <c r="I137" s="78" t="s">
        <v>1143</v>
      </c>
      <c r="J137" s="85">
        <f t="shared" si="7"/>
        <v>0</v>
      </c>
      <c r="K137" s="86">
        <f t="shared" si="8"/>
        <v>7410</v>
      </c>
    </row>
    <row r="138" s="71" customFormat="1" customHeight="1" spans="1:11">
      <c r="A138" s="78">
        <v>135</v>
      </c>
      <c r="B138" s="79" t="s">
        <v>4326</v>
      </c>
      <c r="C138" s="80" t="s">
        <v>4327</v>
      </c>
      <c r="D138" s="81" t="s">
        <v>15</v>
      </c>
      <c r="E138" s="82">
        <v>0.01539</v>
      </c>
      <c r="F138" s="78" t="s">
        <v>54</v>
      </c>
      <c r="G138" s="83">
        <f t="shared" si="6"/>
        <v>15390</v>
      </c>
      <c r="H138" s="78">
        <v>0</v>
      </c>
      <c r="I138" s="78" t="s">
        <v>1143</v>
      </c>
      <c r="J138" s="85">
        <f t="shared" si="7"/>
        <v>0</v>
      </c>
      <c r="K138" s="86">
        <f t="shared" si="8"/>
        <v>15390</v>
      </c>
    </row>
    <row r="139" s="71" customFormat="1" customHeight="1" spans="1:11">
      <c r="A139" s="78">
        <v>136</v>
      </c>
      <c r="B139" s="79" t="s">
        <v>4328</v>
      </c>
      <c r="C139" s="80" t="s">
        <v>4329</v>
      </c>
      <c r="D139" s="81" t="s">
        <v>15</v>
      </c>
      <c r="E139" s="82">
        <v>0.00784</v>
      </c>
      <c r="F139" s="78" t="s">
        <v>54</v>
      </c>
      <c r="G139" s="83">
        <f t="shared" si="6"/>
        <v>7840</v>
      </c>
      <c r="H139" s="78">
        <v>7613</v>
      </c>
      <c r="I139" s="78" t="s">
        <v>1143</v>
      </c>
      <c r="J139" s="85">
        <f t="shared" si="7"/>
        <v>1141.95</v>
      </c>
      <c r="K139" s="86">
        <f t="shared" si="8"/>
        <v>8981.95</v>
      </c>
    </row>
    <row r="140" s="71" customFormat="1" customHeight="1" spans="1:11">
      <c r="A140" s="78">
        <v>137</v>
      </c>
      <c r="B140" s="79" t="s">
        <v>4330</v>
      </c>
      <c r="C140" s="80" t="s">
        <v>4331</v>
      </c>
      <c r="D140" s="81" t="s">
        <v>15</v>
      </c>
      <c r="E140" s="82">
        <v>0.02014</v>
      </c>
      <c r="F140" s="78" t="s">
        <v>54</v>
      </c>
      <c r="G140" s="83">
        <f t="shared" si="6"/>
        <v>20000</v>
      </c>
      <c r="H140" s="78">
        <v>0</v>
      </c>
      <c r="I140" s="78" t="s">
        <v>1143</v>
      </c>
      <c r="J140" s="85">
        <f t="shared" si="7"/>
        <v>0</v>
      </c>
      <c r="K140" s="86">
        <f t="shared" si="8"/>
        <v>20000</v>
      </c>
    </row>
    <row r="141" s="71" customFormat="1" customHeight="1" spans="1:11">
      <c r="A141" s="78">
        <v>138</v>
      </c>
      <c r="B141" s="79" t="s">
        <v>4332</v>
      </c>
      <c r="C141" s="80" t="s">
        <v>4333</v>
      </c>
      <c r="D141" s="81" t="s">
        <v>15</v>
      </c>
      <c r="E141" s="82">
        <v>0.01197</v>
      </c>
      <c r="F141" s="78" t="s">
        <v>54</v>
      </c>
      <c r="G141" s="83">
        <f t="shared" si="6"/>
        <v>11970</v>
      </c>
      <c r="H141" s="78">
        <v>0</v>
      </c>
      <c r="I141" s="78" t="s">
        <v>1143</v>
      </c>
      <c r="J141" s="85">
        <f t="shared" si="7"/>
        <v>0</v>
      </c>
      <c r="K141" s="86">
        <f t="shared" si="8"/>
        <v>11970</v>
      </c>
    </row>
    <row r="142" s="71" customFormat="1" customHeight="1" spans="1:11">
      <c r="A142" s="78">
        <v>139</v>
      </c>
      <c r="B142" s="79" t="s">
        <v>4334</v>
      </c>
      <c r="C142" s="80" t="s">
        <v>4335</v>
      </c>
      <c r="D142" s="81" t="s">
        <v>15</v>
      </c>
      <c r="E142" s="82">
        <v>0.015</v>
      </c>
      <c r="F142" s="78" t="s">
        <v>54</v>
      </c>
      <c r="G142" s="83">
        <f t="shared" si="6"/>
        <v>15000</v>
      </c>
      <c r="H142" s="78">
        <v>0</v>
      </c>
      <c r="I142" s="78" t="s">
        <v>1143</v>
      </c>
      <c r="J142" s="85">
        <f t="shared" si="7"/>
        <v>0</v>
      </c>
      <c r="K142" s="86">
        <f t="shared" si="8"/>
        <v>15000</v>
      </c>
    </row>
    <row r="143" s="71" customFormat="1" customHeight="1" spans="1:11">
      <c r="A143" s="78">
        <v>140</v>
      </c>
      <c r="B143" s="79" t="s">
        <v>4336</v>
      </c>
      <c r="C143" s="80" t="s">
        <v>4337</v>
      </c>
      <c r="D143" s="81" t="s">
        <v>15</v>
      </c>
      <c r="E143" s="82">
        <v>0.01431</v>
      </c>
      <c r="F143" s="78" t="s">
        <v>54</v>
      </c>
      <c r="G143" s="83">
        <f t="shared" si="6"/>
        <v>14310</v>
      </c>
      <c r="H143" s="78">
        <v>0</v>
      </c>
      <c r="I143" s="78" t="s">
        <v>1143</v>
      </c>
      <c r="J143" s="85">
        <f t="shared" si="7"/>
        <v>0</v>
      </c>
      <c r="K143" s="86">
        <f t="shared" si="8"/>
        <v>14310</v>
      </c>
    </row>
    <row r="144" s="71" customFormat="1" customHeight="1" spans="1:11">
      <c r="A144" s="78">
        <v>141</v>
      </c>
      <c r="B144" s="79" t="s">
        <v>4338</v>
      </c>
      <c r="C144" s="80" t="s">
        <v>4339</v>
      </c>
      <c r="D144" s="81" t="s">
        <v>15</v>
      </c>
      <c r="E144" s="82">
        <v>0.00708</v>
      </c>
      <c r="F144" s="78" t="s">
        <v>54</v>
      </c>
      <c r="G144" s="83">
        <f t="shared" si="6"/>
        <v>7080</v>
      </c>
      <c r="H144" s="78">
        <v>0</v>
      </c>
      <c r="I144" s="78" t="s">
        <v>1143</v>
      </c>
      <c r="J144" s="85">
        <f t="shared" si="7"/>
        <v>0</v>
      </c>
      <c r="K144" s="86">
        <f t="shared" si="8"/>
        <v>7080</v>
      </c>
    </row>
    <row r="145" s="71" customFormat="1" customHeight="1" spans="1:11">
      <c r="A145" s="78">
        <v>142</v>
      </c>
      <c r="B145" s="79" t="s">
        <v>660</v>
      </c>
      <c r="C145" s="80" t="s">
        <v>4340</v>
      </c>
      <c r="D145" s="81" t="s">
        <v>15</v>
      </c>
      <c r="E145" s="82">
        <v>0.00973</v>
      </c>
      <c r="F145" s="78" t="s">
        <v>54</v>
      </c>
      <c r="G145" s="83">
        <f t="shared" si="6"/>
        <v>9730</v>
      </c>
      <c r="H145" s="78">
        <v>0</v>
      </c>
      <c r="I145" s="78" t="s">
        <v>1143</v>
      </c>
      <c r="J145" s="85">
        <f t="shared" si="7"/>
        <v>0</v>
      </c>
      <c r="K145" s="86">
        <f t="shared" si="8"/>
        <v>9730</v>
      </c>
    </row>
    <row r="146" s="71" customFormat="1" customHeight="1" spans="1:11">
      <c r="A146" s="78">
        <v>143</v>
      </c>
      <c r="B146" s="79" t="s">
        <v>4341</v>
      </c>
      <c r="C146" s="80" t="s">
        <v>4342</v>
      </c>
      <c r="D146" s="81" t="s">
        <v>15</v>
      </c>
      <c r="E146" s="82">
        <v>0.01272</v>
      </c>
      <c r="F146" s="78" t="s">
        <v>54</v>
      </c>
      <c r="G146" s="83">
        <f t="shared" si="6"/>
        <v>12720</v>
      </c>
      <c r="H146" s="78">
        <v>0</v>
      </c>
      <c r="I146" s="78" t="s">
        <v>1143</v>
      </c>
      <c r="J146" s="85">
        <f t="shared" si="7"/>
        <v>0</v>
      </c>
      <c r="K146" s="86">
        <f t="shared" si="8"/>
        <v>12720</v>
      </c>
    </row>
    <row r="147" s="71" customFormat="1" customHeight="1" spans="1:11">
      <c r="A147" s="78">
        <v>144</v>
      </c>
      <c r="B147" s="79" t="s">
        <v>4343</v>
      </c>
      <c r="C147" s="80" t="s">
        <v>4344</v>
      </c>
      <c r="D147" s="81" t="s">
        <v>15</v>
      </c>
      <c r="E147" s="82">
        <v>0</v>
      </c>
      <c r="F147" s="78" t="s">
        <v>54</v>
      </c>
      <c r="G147" s="83">
        <f t="shared" si="6"/>
        <v>0</v>
      </c>
      <c r="H147" s="78">
        <v>4483</v>
      </c>
      <c r="I147" s="78" t="s">
        <v>1143</v>
      </c>
      <c r="J147" s="85">
        <f t="shared" si="7"/>
        <v>672.45</v>
      </c>
      <c r="K147" s="86">
        <f t="shared" si="8"/>
        <v>672.45</v>
      </c>
    </row>
    <row r="148" s="71" customFormat="1" customHeight="1" spans="1:11">
      <c r="A148" s="78">
        <v>145</v>
      </c>
      <c r="B148" s="79" t="s">
        <v>4345</v>
      </c>
      <c r="C148" s="80" t="s">
        <v>4346</v>
      </c>
      <c r="D148" s="81" t="s">
        <v>15</v>
      </c>
      <c r="E148" s="82">
        <v>0.0058</v>
      </c>
      <c r="F148" s="78" t="s">
        <v>54</v>
      </c>
      <c r="G148" s="83">
        <f t="shared" si="6"/>
        <v>5800</v>
      </c>
      <c r="H148" s="78">
        <v>3194</v>
      </c>
      <c r="I148" s="78" t="s">
        <v>1143</v>
      </c>
      <c r="J148" s="85">
        <f t="shared" si="7"/>
        <v>479.1</v>
      </c>
      <c r="K148" s="86">
        <f t="shared" si="8"/>
        <v>6279.1</v>
      </c>
    </row>
    <row r="149" s="71" customFormat="1" customHeight="1" spans="1:11">
      <c r="A149" s="78">
        <v>146</v>
      </c>
      <c r="B149" s="79" t="s">
        <v>4347</v>
      </c>
      <c r="C149" s="80" t="s">
        <v>4348</v>
      </c>
      <c r="D149" s="81" t="s">
        <v>15</v>
      </c>
      <c r="E149" s="82">
        <v>0.01</v>
      </c>
      <c r="F149" s="78" t="s">
        <v>54</v>
      </c>
      <c r="G149" s="83">
        <f t="shared" si="6"/>
        <v>10000</v>
      </c>
      <c r="H149" s="78">
        <v>3220</v>
      </c>
      <c r="I149" s="78" t="s">
        <v>1143</v>
      </c>
      <c r="J149" s="85">
        <f t="shared" si="7"/>
        <v>483</v>
      </c>
      <c r="K149" s="86">
        <f t="shared" si="8"/>
        <v>10483</v>
      </c>
    </row>
    <row r="150" s="71" customFormat="1" customHeight="1" spans="1:11">
      <c r="A150" s="78">
        <v>147</v>
      </c>
      <c r="B150" s="79" t="s">
        <v>4349</v>
      </c>
      <c r="C150" s="80" t="s">
        <v>4350</v>
      </c>
      <c r="D150" s="81" t="s">
        <v>15</v>
      </c>
      <c r="E150" s="82">
        <v>0</v>
      </c>
      <c r="F150" s="78" t="s">
        <v>54</v>
      </c>
      <c r="G150" s="83">
        <f t="shared" si="6"/>
        <v>0</v>
      </c>
      <c r="H150" s="78">
        <v>11003</v>
      </c>
      <c r="I150" s="78" t="s">
        <v>1143</v>
      </c>
      <c r="J150" s="85">
        <f t="shared" si="7"/>
        <v>1650.45</v>
      </c>
      <c r="K150" s="86">
        <f t="shared" si="8"/>
        <v>1650.45</v>
      </c>
    </row>
    <row r="151" s="71" customFormat="1" customHeight="1" spans="1:11">
      <c r="A151" s="78">
        <v>148</v>
      </c>
      <c r="B151" s="79" t="s">
        <v>4351</v>
      </c>
      <c r="C151" s="80" t="s">
        <v>4352</v>
      </c>
      <c r="D151" s="81" t="s">
        <v>15</v>
      </c>
      <c r="E151" s="82">
        <v>0.02067</v>
      </c>
      <c r="F151" s="78" t="s">
        <v>54</v>
      </c>
      <c r="G151" s="83">
        <f t="shared" si="6"/>
        <v>20000</v>
      </c>
      <c r="H151" s="78">
        <v>0</v>
      </c>
      <c r="I151" s="78" t="s">
        <v>1143</v>
      </c>
      <c r="J151" s="85">
        <f t="shared" si="7"/>
        <v>0</v>
      </c>
      <c r="K151" s="86">
        <f t="shared" si="8"/>
        <v>20000</v>
      </c>
    </row>
    <row r="152" s="71" customFormat="1" customHeight="1" spans="1:11">
      <c r="A152" s="78">
        <v>149</v>
      </c>
      <c r="B152" s="79" t="s">
        <v>4353</v>
      </c>
      <c r="C152" s="80" t="s">
        <v>4354</v>
      </c>
      <c r="D152" s="81" t="s">
        <v>15</v>
      </c>
      <c r="E152" s="82">
        <v>0.015</v>
      </c>
      <c r="F152" s="78" t="s">
        <v>54</v>
      </c>
      <c r="G152" s="83">
        <f t="shared" si="6"/>
        <v>15000</v>
      </c>
      <c r="H152" s="78">
        <v>0</v>
      </c>
      <c r="I152" s="78" t="s">
        <v>1143</v>
      </c>
      <c r="J152" s="85">
        <f t="shared" si="7"/>
        <v>0</v>
      </c>
      <c r="K152" s="86">
        <f t="shared" si="8"/>
        <v>15000</v>
      </c>
    </row>
    <row r="153" s="71" customFormat="1" customHeight="1" spans="1:11">
      <c r="A153" s="78">
        <v>150</v>
      </c>
      <c r="B153" s="79" t="s">
        <v>4355</v>
      </c>
      <c r="C153" s="80" t="s">
        <v>4356</v>
      </c>
      <c r="D153" s="81" t="s">
        <v>15</v>
      </c>
      <c r="E153" s="82">
        <v>0.00662</v>
      </c>
      <c r="F153" s="78" t="s">
        <v>54</v>
      </c>
      <c r="G153" s="83">
        <f t="shared" si="6"/>
        <v>6620</v>
      </c>
      <c r="H153" s="78">
        <v>0</v>
      </c>
      <c r="I153" s="78" t="s">
        <v>1143</v>
      </c>
      <c r="J153" s="85">
        <f t="shared" si="7"/>
        <v>0</v>
      </c>
      <c r="K153" s="86">
        <f t="shared" si="8"/>
        <v>6620</v>
      </c>
    </row>
    <row r="154" s="71" customFormat="1" customHeight="1" spans="1:11">
      <c r="A154" s="78">
        <v>151</v>
      </c>
      <c r="B154" s="79" t="s">
        <v>4357</v>
      </c>
      <c r="C154" s="80" t="s">
        <v>4358</v>
      </c>
      <c r="D154" s="81" t="s">
        <v>15</v>
      </c>
      <c r="E154" s="82">
        <v>0.00954</v>
      </c>
      <c r="F154" s="78" t="s">
        <v>54</v>
      </c>
      <c r="G154" s="83">
        <f t="shared" si="6"/>
        <v>9540</v>
      </c>
      <c r="H154" s="78">
        <v>0</v>
      </c>
      <c r="I154" s="78" t="s">
        <v>1143</v>
      </c>
      <c r="J154" s="85">
        <f t="shared" si="7"/>
        <v>0</v>
      </c>
      <c r="K154" s="86">
        <f t="shared" si="8"/>
        <v>9540</v>
      </c>
    </row>
    <row r="155" s="71" customFormat="1" customHeight="1" spans="1:11">
      <c r="A155" s="78">
        <v>152</v>
      </c>
      <c r="B155" s="79" t="s">
        <v>4359</v>
      </c>
      <c r="C155" s="80" t="s">
        <v>4360</v>
      </c>
      <c r="D155" s="81" t="s">
        <v>4361</v>
      </c>
      <c r="E155" s="82">
        <v>0.01015</v>
      </c>
      <c r="F155" s="78" t="s">
        <v>784</v>
      </c>
      <c r="G155" s="83">
        <f t="shared" ref="G155:G158" si="9">E155*20000</f>
        <v>203</v>
      </c>
      <c r="H155" s="78">
        <v>0</v>
      </c>
      <c r="I155" s="78" t="s">
        <v>1143</v>
      </c>
      <c r="J155" s="85">
        <f t="shared" si="7"/>
        <v>0</v>
      </c>
      <c r="K155" s="86">
        <f t="shared" si="8"/>
        <v>203</v>
      </c>
    </row>
    <row r="156" s="71" customFormat="1" customHeight="1" spans="1:11">
      <c r="A156" s="78">
        <v>153</v>
      </c>
      <c r="B156" s="79" t="s">
        <v>4359</v>
      </c>
      <c r="C156" s="80" t="s">
        <v>4362</v>
      </c>
      <c r="D156" s="81" t="s">
        <v>4361</v>
      </c>
      <c r="E156" s="82">
        <v>0.01015</v>
      </c>
      <c r="F156" s="78" t="s">
        <v>784</v>
      </c>
      <c r="G156" s="83">
        <f t="shared" si="9"/>
        <v>203</v>
      </c>
      <c r="H156" s="78">
        <v>0</v>
      </c>
      <c r="I156" s="78" t="s">
        <v>1143</v>
      </c>
      <c r="J156" s="85">
        <f t="shared" si="7"/>
        <v>0</v>
      </c>
      <c r="K156" s="86">
        <f t="shared" si="8"/>
        <v>203</v>
      </c>
    </row>
    <row r="157" s="71" customFormat="1" customHeight="1" spans="1:11">
      <c r="A157" s="78">
        <v>154</v>
      </c>
      <c r="B157" s="79" t="s">
        <v>4363</v>
      </c>
      <c r="C157" s="80" t="s">
        <v>4364</v>
      </c>
      <c r="D157" s="81" t="s">
        <v>4286</v>
      </c>
      <c r="E157" s="82">
        <v>0.0795</v>
      </c>
      <c r="F157" s="78" t="s">
        <v>784</v>
      </c>
      <c r="G157" s="83">
        <f t="shared" si="9"/>
        <v>1590</v>
      </c>
      <c r="H157" s="78">
        <v>7088</v>
      </c>
      <c r="I157" s="78" t="s">
        <v>1143</v>
      </c>
      <c r="J157" s="85">
        <f t="shared" si="7"/>
        <v>1063.2</v>
      </c>
      <c r="K157" s="86">
        <f t="shared" si="8"/>
        <v>2653.2</v>
      </c>
    </row>
    <row r="158" s="71" customFormat="1" customHeight="1" spans="1:11">
      <c r="A158" s="78">
        <v>155</v>
      </c>
      <c r="B158" s="79" t="s">
        <v>4365</v>
      </c>
      <c r="C158" s="80" t="s">
        <v>4366</v>
      </c>
      <c r="D158" s="81" t="s">
        <v>4286</v>
      </c>
      <c r="E158" s="82">
        <v>0.08428</v>
      </c>
      <c r="F158" s="78" t="s">
        <v>784</v>
      </c>
      <c r="G158" s="83">
        <f t="shared" si="9"/>
        <v>1685.6</v>
      </c>
      <c r="H158" s="78">
        <v>0</v>
      </c>
      <c r="I158" s="78" t="s">
        <v>1143</v>
      </c>
      <c r="J158" s="85">
        <f t="shared" si="7"/>
        <v>0</v>
      </c>
      <c r="K158" s="86">
        <f t="shared" si="8"/>
        <v>1685.6</v>
      </c>
    </row>
    <row r="159" s="71" customFormat="1" customHeight="1" spans="1:11">
      <c r="A159" s="78">
        <v>156</v>
      </c>
      <c r="B159" s="79" t="s">
        <v>4367</v>
      </c>
      <c r="C159" s="80" t="s">
        <v>4368</v>
      </c>
      <c r="D159" s="81" t="s">
        <v>15</v>
      </c>
      <c r="E159" s="82">
        <v>0.01008</v>
      </c>
      <c r="F159" s="78" t="s">
        <v>54</v>
      </c>
      <c r="G159" s="83">
        <f t="shared" ref="G159:G222" si="10">IF(E159*1000000&gt;20000,20000,E159*1000000)</f>
        <v>10080</v>
      </c>
      <c r="H159" s="78">
        <v>0</v>
      </c>
      <c r="I159" s="78" t="s">
        <v>1143</v>
      </c>
      <c r="J159" s="85">
        <f t="shared" si="7"/>
        <v>0</v>
      </c>
      <c r="K159" s="86">
        <f t="shared" si="8"/>
        <v>10080</v>
      </c>
    </row>
    <row r="160" s="71" customFormat="1" customHeight="1" spans="1:11">
      <c r="A160" s="78">
        <v>157</v>
      </c>
      <c r="B160" s="79" t="s">
        <v>4369</v>
      </c>
      <c r="C160" s="80" t="s">
        <v>4370</v>
      </c>
      <c r="D160" s="81" t="s">
        <v>15</v>
      </c>
      <c r="E160" s="82">
        <v>0.00812</v>
      </c>
      <c r="F160" s="78" t="s">
        <v>54</v>
      </c>
      <c r="G160" s="83">
        <f t="shared" si="10"/>
        <v>8120</v>
      </c>
      <c r="H160" s="78">
        <v>0</v>
      </c>
      <c r="I160" s="78" t="s">
        <v>1143</v>
      </c>
      <c r="J160" s="85">
        <f t="shared" si="7"/>
        <v>0</v>
      </c>
      <c r="K160" s="86">
        <f t="shared" si="8"/>
        <v>8120</v>
      </c>
    </row>
    <row r="161" s="71" customFormat="1" customHeight="1" spans="1:11">
      <c r="A161" s="78">
        <v>158</v>
      </c>
      <c r="B161" s="79" t="s">
        <v>4371</v>
      </c>
      <c r="C161" s="80" t="s">
        <v>4372</v>
      </c>
      <c r="D161" s="81" t="s">
        <v>15</v>
      </c>
      <c r="E161" s="82">
        <v>0.01537</v>
      </c>
      <c r="F161" s="78" t="s">
        <v>54</v>
      </c>
      <c r="G161" s="83">
        <f t="shared" si="10"/>
        <v>15370</v>
      </c>
      <c r="H161" s="78">
        <v>0</v>
      </c>
      <c r="I161" s="78" t="s">
        <v>1143</v>
      </c>
      <c r="J161" s="85">
        <f t="shared" si="7"/>
        <v>0</v>
      </c>
      <c r="K161" s="86">
        <f t="shared" si="8"/>
        <v>15370</v>
      </c>
    </row>
    <row r="162" s="71" customFormat="1" customHeight="1" spans="1:11">
      <c r="A162" s="78">
        <v>159</v>
      </c>
      <c r="B162" s="79" t="s">
        <v>4373</v>
      </c>
      <c r="C162" s="80" t="s">
        <v>4374</v>
      </c>
      <c r="D162" s="81" t="s">
        <v>15</v>
      </c>
      <c r="E162" s="82">
        <v>0.0196</v>
      </c>
      <c r="F162" s="78" t="s">
        <v>54</v>
      </c>
      <c r="G162" s="83">
        <f t="shared" si="10"/>
        <v>19600</v>
      </c>
      <c r="H162" s="78">
        <v>12459.16</v>
      </c>
      <c r="I162" s="78" t="s">
        <v>1143</v>
      </c>
      <c r="J162" s="85">
        <f t="shared" si="7"/>
        <v>1868.87</v>
      </c>
      <c r="K162" s="86">
        <f t="shared" si="8"/>
        <v>21468.87</v>
      </c>
    </row>
    <row r="163" s="71" customFormat="1" customHeight="1" spans="1:11">
      <c r="A163" s="78">
        <v>160</v>
      </c>
      <c r="B163" s="79" t="s">
        <v>4373</v>
      </c>
      <c r="C163" s="80" t="s">
        <v>4375</v>
      </c>
      <c r="D163" s="81" t="s">
        <v>15</v>
      </c>
      <c r="E163" s="82">
        <v>0.0231</v>
      </c>
      <c r="F163" s="78" t="s">
        <v>54</v>
      </c>
      <c r="G163" s="83">
        <f t="shared" si="10"/>
        <v>20000</v>
      </c>
      <c r="H163" s="78">
        <v>14999.16</v>
      </c>
      <c r="I163" s="78" t="s">
        <v>1143</v>
      </c>
      <c r="J163" s="85">
        <f t="shared" si="7"/>
        <v>2249.87</v>
      </c>
      <c r="K163" s="86">
        <f t="shared" si="8"/>
        <v>22249.87</v>
      </c>
    </row>
    <row r="164" s="71" customFormat="1" customHeight="1" spans="1:11">
      <c r="A164" s="78">
        <v>161</v>
      </c>
      <c r="B164" s="79" t="s">
        <v>4376</v>
      </c>
      <c r="C164" s="80" t="s">
        <v>4377</v>
      </c>
      <c r="D164" s="81" t="s">
        <v>15</v>
      </c>
      <c r="E164" s="82">
        <v>0.01392</v>
      </c>
      <c r="F164" s="78" t="s">
        <v>54</v>
      </c>
      <c r="G164" s="83">
        <f t="shared" si="10"/>
        <v>13920</v>
      </c>
      <c r="H164" s="78">
        <v>0</v>
      </c>
      <c r="I164" s="78" t="s">
        <v>1143</v>
      </c>
      <c r="J164" s="85">
        <f t="shared" si="7"/>
        <v>0</v>
      </c>
      <c r="K164" s="86">
        <f t="shared" si="8"/>
        <v>13920</v>
      </c>
    </row>
    <row r="165" s="71" customFormat="1" customHeight="1" spans="1:11">
      <c r="A165" s="78">
        <v>162</v>
      </c>
      <c r="B165" s="79" t="s">
        <v>4378</v>
      </c>
      <c r="C165" s="80" t="s">
        <v>4379</v>
      </c>
      <c r="D165" s="81" t="s">
        <v>15</v>
      </c>
      <c r="E165" s="82">
        <v>0.01218</v>
      </c>
      <c r="F165" s="78" t="s">
        <v>54</v>
      </c>
      <c r="G165" s="83">
        <f t="shared" si="10"/>
        <v>12180</v>
      </c>
      <c r="H165" s="78">
        <v>0</v>
      </c>
      <c r="I165" s="78" t="s">
        <v>1143</v>
      </c>
      <c r="J165" s="85">
        <f t="shared" si="7"/>
        <v>0</v>
      </c>
      <c r="K165" s="86">
        <f t="shared" si="8"/>
        <v>12180</v>
      </c>
    </row>
    <row r="166" s="71" customFormat="1" customHeight="1" spans="1:11">
      <c r="A166" s="78">
        <v>163</v>
      </c>
      <c r="B166" s="79" t="s">
        <v>4380</v>
      </c>
      <c r="C166" s="80" t="s">
        <v>4381</v>
      </c>
      <c r="D166" s="81" t="s">
        <v>15</v>
      </c>
      <c r="E166" s="82">
        <v>0.01363</v>
      </c>
      <c r="F166" s="78" t="s">
        <v>54</v>
      </c>
      <c r="G166" s="83">
        <f t="shared" si="10"/>
        <v>13630</v>
      </c>
      <c r="H166" s="78">
        <v>0</v>
      </c>
      <c r="I166" s="78" t="s">
        <v>1143</v>
      </c>
      <c r="J166" s="85">
        <f t="shared" si="7"/>
        <v>0</v>
      </c>
      <c r="K166" s="86">
        <f t="shared" si="8"/>
        <v>13630</v>
      </c>
    </row>
    <row r="167" s="71" customFormat="1" customHeight="1" spans="1:11">
      <c r="A167" s="78">
        <v>164</v>
      </c>
      <c r="B167" s="79" t="s">
        <v>4382</v>
      </c>
      <c r="C167" s="80" t="s">
        <v>4383</v>
      </c>
      <c r="D167" s="81" t="s">
        <v>15</v>
      </c>
      <c r="E167" s="82">
        <v>0.00621</v>
      </c>
      <c r="F167" s="78" t="s">
        <v>54</v>
      </c>
      <c r="G167" s="83">
        <f t="shared" si="10"/>
        <v>6210</v>
      </c>
      <c r="H167" s="78">
        <v>0</v>
      </c>
      <c r="I167" s="78" t="s">
        <v>1143</v>
      </c>
      <c r="J167" s="85">
        <f t="shared" si="7"/>
        <v>0</v>
      </c>
      <c r="K167" s="86">
        <f t="shared" si="8"/>
        <v>6210</v>
      </c>
    </row>
    <row r="168" s="71" customFormat="1" customHeight="1" spans="1:11">
      <c r="A168" s="78">
        <v>165</v>
      </c>
      <c r="B168" s="79" t="s">
        <v>4384</v>
      </c>
      <c r="C168" s="80" t="s">
        <v>4385</v>
      </c>
      <c r="D168" s="81" t="s">
        <v>15</v>
      </c>
      <c r="E168" s="82">
        <v>0.01</v>
      </c>
      <c r="F168" s="78" t="s">
        <v>54</v>
      </c>
      <c r="G168" s="83">
        <f t="shared" si="10"/>
        <v>10000</v>
      </c>
      <c r="H168" s="78">
        <v>0</v>
      </c>
      <c r="I168" s="78" t="s">
        <v>1143</v>
      </c>
      <c r="J168" s="85">
        <f t="shared" si="7"/>
        <v>0</v>
      </c>
      <c r="K168" s="86">
        <f t="shared" si="8"/>
        <v>10000</v>
      </c>
    </row>
    <row r="169" s="71" customFormat="1" customHeight="1" spans="1:11">
      <c r="A169" s="78">
        <v>166</v>
      </c>
      <c r="B169" s="79" t="s">
        <v>4386</v>
      </c>
      <c r="C169" s="80" t="s">
        <v>4387</v>
      </c>
      <c r="D169" s="81" t="s">
        <v>15</v>
      </c>
      <c r="E169" s="82">
        <v>0.03186</v>
      </c>
      <c r="F169" s="78" t="s">
        <v>54</v>
      </c>
      <c r="G169" s="83">
        <f t="shared" si="10"/>
        <v>20000</v>
      </c>
      <c r="H169" s="78">
        <v>0</v>
      </c>
      <c r="I169" s="78" t="s">
        <v>1143</v>
      </c>
      <c r="J169" s="85">
        <f t="shared" si="7"/>
        <v>0</v>
      </c>
      <c r="K169" s="86">
        <f t="shared" si="8"/>
        <v>20000</v>
      </c>
    </row>
    <row r="170" s="71" customFormat="1" customHeight="1" spans="1:11">
      <c r="A170" s="78">
        <v>167</v>
      </c>
      <c r="B170" s="79" t="s">
        <v>4388</v>
      </c>
      <c r="C170" s="80" t="s">
        <v>4389</v>
      </c>
      <c r="D170" s="81" t="s">
        <v>15</v>
      </c>
      <c r="E170" s="82">
        <v>0.0168</v>
      </c>
      <c r="F170" s="78" t="s">
        <v>54</v>
      </c>
      <c r="G170" s="83">
        <f t="shared" si="10"/>
        <v>16800</v>
      </c>
      <c r="H170" s="78">
        <v>0</v>
      </c>
      <c r="I170" s="78" t="s">
        <v>1143</v>
      </c>
      <c r="J170" s="85">
        <f t="shared" si="7"/>
        <v>0</v>
      </c>
      <c r="K170" s="86">
        <f t="shared" si="8"/>
        <v>16800</v>
      </c>
    </row>
    <row r="171" s="71" customFormat="1" customHeight="1" spans="1:11">
      <c r="A171" s="78">
        <v>168</v>
      </c>
      <c r="B171" s="79" t="s">
        <v>4390</v>
      </c>
      <c r="C171" s="80" t="s">
        <v>4391</v>
      </c>
      <c r="D171" s="81" t="s">
        <v>15</v>
      </c>
      <c r="E171" s="82">
        <v>0.01539</v>
      </c>
      <c r="F171" s="78" t="s">
        <v>54</v>
      </c>
      <c r="G171" s="83">
        <f t="shared" si="10"/>
        <v>15390</v>
      </c>
      <c r="H171" s="78">
        <v>0</v>
      </c>
      <c r="I171" s="78" t="s">
        <v>1143</v>
      </c>
      <c r="J171" s="85">
        <f t="shared" si="7"/>
        <v>0</v>
      </c>
      <c r="K171" s="86">
        <f t="shared" si="8"/>
        <v>15390</v>
      </c>
    </row>
    <row r="172" s="71" customFormat="1" customHeight="1" spans="1:11">
      <c r="A172" s="78">
        <v>169</v>
      </c>
      <c r="B172" s="79" t="s">
        <v>4392</v>
      </c>
      <c r="C172" s="80" t="s">
        <v>4393</v>
      </c>
      <c r="D172" s="81" t="s">
        <v>15</v>
      </c>
      <c r="E172" s="82">
        <v>0.04788</v>
      </c>
      <c r="F172" s="78" t="s">
        <v>54</v>
      </c>
      <c r="G172" s="83">
        <f t="shared" si="10"/>
        <v>20000</v>
      </c>
      <c r="H172" s="78">
        <v>0</v>
      </c>
      <c r="I172" s="78" t="s">
        <v>1143</v>
      </c>
      <c r="J172" s="85">
        <f t="shared" si="7"/>
        <v>0</v>
      </c>
      <c r="K172" s="86">
        <f t="shared" si="8"/>
        <v>20000</v>
      </c>
    </row>
    <row r="173" s="71" customFormat="1" customHeight="1" spans="1:11">
      <c r="A173" s="78">
        <v>170</v>
      </c>
      <c r="B173" s="79" t="s">
        <v>4392</v>
      </c>
      <c r="C173" s="80" t="s">
        <v>4394</v>
      </c>
      <c r="D173" s="81" t="s">
        <v>15</v>
      </c>
      <c r="E173" s="82">
        <v>0.01732</v>
      </c>
      <c r="F173" s="78" t="s">
        <v>54</v>
      </c>
      <c r="G173" s="83">
        <f t="shared" si="10"/>
        <v>17320</v>
      </c>
      <c r="H173" s="78">
        <v>0</v>
      </c>
      <c r="I173" s="78" t="s">
        <v>1143</v>
      </c>
      <c r="J173" s="85">
        <f t="shared" si="7"/>
        <v>0</v>
      </c>
      <c r="K173" s="86">
        <f t="shared" si="8"/>
        <v>17320</v>
      </c>
    </row>
    <row r="174" s="71" customFormat="1" customHeight="1" spans="1:11">
      <c r="A174" s="78">
        <v>171</v>
      </c>
      <c r="B174" s="79" t="s">
        <v>4395</v>
      </c>
      <c r="C174" s="80" t="s">
        <v>4396</v>
      </c>
      <c r="D174" s="81" t="s">
        <v>15</v>
      </c>
      <c r="E174" s="82">
        <v>0.013395</v>
      </c>
      <c r="F174" s="78" t="s">
        <v>54</v>
      </c>
      <c r="G174" s="83">
        <f t="shared" si="10"/>
        <v>13395</v>
      </c>
      <c r="H174" s="78">
        <v>0</v>
      </c>
      <c r="I174" s="78" t="s">
        <v>1143</v>
      </c>
      <c r="J174" s="85">
        <f t="shared" si="7"/>
        <v>0</v>
      </c>
      <c r="K174" s="86">
        <f t="shared" si="8"/>
        <v>13395</v>
      </c>
    </row>
    <row r="175" s="71" customFormat="1" customHeight="1" spans="1:11">
      <c r="A175" s="78">
        <v>172</v>
      </c>
      <c r="B175" s="79" t="s">
        <v>4397</v>
      </c>
      <c r="C175" s="80" t="s">
        <v>4398</v>
      </c>
      <c r="D175" s="81" t="s">
        <v>15</v>
      </c>
      <c r="E175" s="82">
        <v>0.008265</v>
      </c>
      <c r="F175" s="78" t="s">
        <v>54</v>
      </c>
      <c r="G175" s="83">
        <f t="shared" si="10"/>
        <v>8265</v>
      </c>
      <c r="H175" s="78">
        <v>0</v>
      </c>
      <c r="I175" s="78" t="s">
        <v>1143</v>
      </c>
      <c r="J175" s="85">
        <f t="shared" si="7"/>
        <v>0</v>
      </c>
      <c r="K175" s="86">
        <f t="shared" si="8"/>
        <v>8265</v>
      </c>
    </row>
    <row r="176" s="71" customFormat="1" customHeight="1" spans="1:11">
      <c r="A176" s="78">
        <v>173</v>
      </c>
      <c r="B176" s="79" t="s">
        <v>4399</v>
      </c>
      <c r="C176" s="80" t="s">
        <v>4400</v>
      </c>
      <c r="D176" s="81" t="s">
        <v>15</v>
      </c>
      <c r="E176" s="82">
        <v>0.01881</v>
      </c>
      <c r="F176" s="78" t="s">
        <v>54</v>
      </c>
      <c r="G176" s="83">
        <f t="shared" si="10"/>
        <v>18810</v>
      </c>
      <c r="H176" s="78">
        <v>0</v>
      </c>
      <c r="I176" s="78" t="s">
        <v>1143</v>
      </c>
      <c r="J176" s="85">
        <f t="shared" si="7"/>
        <v>0</v>
      </c>
      <c r="K176" s="86">
        <f t="shared" si="8"/>
        <v>18810</v>
      </c>
    </row>
    <row r="177" s="71" customFormat="1" customHeight="1" spans="1:11">
      <c r="A177" s="78">
        <v>174</v>
      </c>
      <c r="B177" s="79" t="s">
        <v>4399</v>
      </c>
      <c r="C177" s="80" t="s">
        <v>4401</v>
      </c>
      <c r="D177" s="81" t="s">
        <v>15</v>
      </c>
      <c r="E177" s="82">
        <v>0.01881</v>
      </c>
      <c r="F177" s="78" t="s">
        <v>54</v>
      </c>
      <c r="G177" s="83">
        <f t="shared" si="10"/>
        <v>18810</v>
      </c>
      <c r="H177" s="78">
        <v>0</v>
      </c>
      <c r="I177" s="78" t="s">
        <v>1143</v>
      </c>
      <c r="J177" s="85">
        <f t="shared" si="7"/>
        <v>0</v>
      </c>
      <c r="K177" s="86">
        <f t="shared" si="8"/>
        <v>18810</v>
      </c>
    </row>
    <row r="178" s="71" customFormat="1" customHeight="1" spans="1:11">
      <c r="A178" s="78">
        <v>175</v>
      </c>
      <c r="B178" s="79" t="s">
        <v>4402</v>
      </c>
      <c r="C178" s="80" t="s">
        <v>4403</v>
      </c>
      <c r="D178" s="81" t="s">
        <v>15</v>
      </c>
      <c r="E178" s="82">
        <v>0.01356</v>
      </c>
      <c r="F178" s="78" t="s">
        <v>54</v>
      </c>
      <c r="G178" s="83">
        <f t="shared" si="10"/>
        <v>13560</v>
      </c>
      <c r="H178" s="78">
        <v>0</v>
      </c>
      <c r="I178" s="78" t="s">
        <v>1143</v>
      </c>
      <c r="J178" s="85">
        <f t="shared" si="7"/>
        <v>0</v>
      </c>
      <c r="K178" s="86">
        <f t="shared" si="8"/>
        <v>13560</v>
      </c>
    </row>
    <row r="179" s="71" customFormat="1" customHeight="1" spans="1:11">
      <c r="A179" s="78">
        <v>176</v>
      </c>
      <c r="B179" s="79" t="s">
        <v>4404</v>
      </c>
      <c r="C179" s="80" t="s">
        <v>4405</v>
      </c>
      <c r="D179" s="81" t="s">
        <v>15</v>
      </c>
      <c r="E179" s="82">
        <v>0.0077</v>
      </c>
      <c r="F179" s="78" t="s">
        <v>54</v>
      </c>
      <c r="G179" s="83">
        <f t="shared" si="10"/>
        <v>7700</v>
      </c>
      <c r="H179" s="78">
        <v>0</v>
      </c>
      <c r="I179" s="78" t="s">
        <v>1143</v>
      </c>
      <c r="J179" s="85">
        <f t="shared" si="7"/>
        <v>0</v>
      </c>
      <c r="K179" s="86">
        <f t="shared" si="8"/>
        <v>7700</v>
      </c>
    </row>
    <row r="180" s="71" customFormat="1" customHeight="1" spans="1:11">
      <c r="A180" s="78">
        <v>177</v>
      </c>
      <c r="B180" s="79" t="s">
        <v>4406</v>
      </c>
      <c r="C180" s="80" t="s">
        <v>4407</v>
      </c>
      <c r="D180" s="81" t="s">
        <v>15</v>
      </c>
      <c r="E180" s="82">
        <v>0.0275</v>
      </c>
      <c r="F180" s="78" t="s">
        <v>54</v>
      </c>
      <c r="G180" s="83">
        <f t="shared" si="10"/>
        <v>20000</v>
      </c>
      <c r="H180" s="78">
        <v>0</v>
      </c>
      <c r="I180" s="78" t="s">
        <v>1143</v>
      </c>
      <c r="J180" s="85">
        <f t="shared" si="7"/>
        <v>0</v>
      </c>
      <c r="K180" s="86">
        <f t="shared" si="8"/>
        <v>20000</v>
      </c>
    </row>
    <row r="181" s="71" customFormat="1" customHeight="1" spans="1:11">
      <c r="A181" s="78">
        <v>178</v>
      </c>
      <c r="B181" s="79" t="s">
        <v>4408</v>
      </c>
      <c r="C181" s="80" t="s">
        <v>4409</v>
      </c>
      <c r="D181" s="81" t="s">
        <v>15</v>
      </c>
      <c r="E181" s="82">
        <v>0.009975</v>
      </c>
      <c r="F181" s="78" t="s">
        <v>54</v>
      </c>
      <c r="G181" s="83">
        <f t="shared" si="10"/>
        <v>9975</v>
      </c>
      <c r="H181" s="78">
        <v>0</v>
      </c>
      <c r="I181" s="78" t="s">
        <v>1143</v>
      </c>
      <c r="J181" s="85">
        <f t="shared" si="7"/>
        <v>0</v>
      </c>
      <c r="K181" s="86">
        <f t="shared" si="8"/>
        <v>9975</v>
      </c>
    </row>
    <row r="182" s="71" customFormat="1" customHeight="1" spans="1:11">
      <c r="A182" s="78">
        <v>179</v>
      </c>
      <c r="B182" s="79" t="s">
        <v>4410</v>
      </c>
      <c r="C182" s="80" t="s">
        <v>4411</v>
      </c>
      <c r="D182" s="81" t="s">
        <v>15</v>
      </c>
      <c r="E182" s="82">
        <v>0.0114</v>
      </c>
      <c r="F182" s="78" t="s">
        <v>54</v>
      </c>
      <c r="G182" s="83">
        <f t="shared" si="10"/>
        <v>11400</v>
      </c>
      <c r="H182" s="78">
        <v>0</v>
      </c>
      <c r="I182" s="78" t="s">
        <v>1143</v>
      </c>
      <c r="J182" s="85">
        <f t="shared" si="7"/>
        <v>0</v>
      </c>
      <c r="K182" s="86">
        <f t="shared" si="8"/>
        <v>11400</v>
      </c>
    </row>
    <row r="183" s="71" customFormat="1" customHeight="1" spans="1:11">
      <c r="A183" s="78">
        <v>180</v>
      </c>
      <c r="B183" s="79" t="s">
        <v>4412</v>
      </c>
      <c r="C183" s="80" t="s">
        <v>4413</v>
      </c>
      <c r="D183" s="81" t="s">
        <v>15</v>
      </c>
      <c r="E183" s="82">
        <v>0.01188</v>
      </c>
      <c r="F183" s="78" t="s">
        <v>54</v>
      </c>
      <c r="G183" s="83">
        <f t="shared" si="10"/>
        <v>11880</v>
      </c>
      <c r="H183" s="78">
        <v>0</v>
      </c>
      <c r="I183" s="78" t="s">
        <v>1143</v>
      </c>
      <c r="J183" s="85">
        <f t="shared" si="7"/>
        <v>0</v>
      </c>
      <c r="K183" s="86">
        <f t="shared" si="8"/>
        <v>11880</v>
      </c>
    </row>
    <row r="184" s="71" customFormat="1" customHeight="1" spans="1:11">
      <c r="A184" s="78">
        <v>181</v>
      </c>
      <c r="B184" s="79" t="s">
        <v>4414</v>
      </c>
      <c r="C184" s="80" t="s">
        <v>4415</v>
      </c>
      <c r="D184" s="81" t="s">
        <v>15</v>
      </c>
      <c r="E184" s="82">
        <v>0.02996</v>
      </c>
      <c r="F184" s="78" t="s">
        <v>54</v>
      </c>
      <c r="G184" s="83">
        <f t="shared" si="10"/>
        <v>20000</v>
      </c>
      <c r="H184" s="78">
        <v>0</v>
      </c>
      <c r="I184" s="78" t="s">
        <v>1143</v>
      </c>
      <c r="J184" s="85">
        <f t="shared" si="7"/>
        <v>0</v>
      </c>
      <c r="K184" s="86">
        <f t="shared" si="8"/>
        <v>20000</v>
      </c>
    </row>
    <row r="185" s="71" customFormat="1" customHeight="1" spans="1:11">
      <c r="A185" s="78">
        <v>182</v>
      </c>
      <c r="B185" s="79" t="s">
        <v>4416</v>
      </c>
      <c r="C185" s="80" t="s">
        <v>4417</v>
      </c>
      <c r="D185" s="81" t="s">
        <v>15</v>
      </c>
      <c r="E185" s="82">
        <v>0.007</v>
      </c>
      <c r="F185" s="78" t="s">
        <v>54</v>
      </c>
      <c r="G185" s="83">
        <f t="shared" si="10"/>
        <v>7000</v>
      </c>
      <c r="H185" s="78">
        <v>0</v>
      </c>
      <c r="I185" s="78" t="s">
        <v>1143</v>
      </c>
      <c r="J185" s="85">
        <f t="shared" si="7"/>
        <v>0</v>
      </c>
      <c r="K185" s="86">
        <f t="shared" si="8"/>
        <v>7000</v>
      </c>
    </row>
    <row r="186" s="71" customFormat="1" customHeight="1" spans="1:11">
      <c r="A186" s="78">
        <v>183</v>
      </c>
      <c r="B186" s="79" t="s">
        <v>4418</v>
      </c>
      <c r="C186" s="80" t="s">
        <v>4419</v>
      </c>
      <c r="D186" s="81" t="s">
        <v>15</v>
      </c>
      <c r="E186" s="82">
        <v>0.0126</v>
      </c>
      <c r="F186" s="78" t="s">
        <v>54</v>
      </c>
      <c r="G186" s="83">
        <f t="shared" si="10"/>
        <v>12600</v>
      </c>
      <c r="H186" s="78">
        <v>0</v>
      </c>
      <c r="I186" s="78" t="s">
        <v>1143</v>
      </c>
      <c r="J186" s="85">
        <f t="shared" si="7"/>
        <v>0</v>
      </c>
      <c r="K186" s="86">
        <f t="shared" si="8"/>
        <v>12600</v>
      </c>
    </row>
    <row r="187" s="71" customFormat="1" customHeight="1" spans="1:11">
      <c r="A187" s="78">
        <v>184</v>
      </c>
      <c r="B187" s="79" t="s">
        <v>4420</v>
      </c>
      <c r="C187" s="80" t="s">
        <v>4421</v>
      </c>
      <c r="D187" s="81" t="s">
        <v>15</v>
      </c>
      <c r="E187" s="82">
        <v>0.0108</v>
      </c>
      <c r="F187" s="78" t="s">
        <v>54</v>
      </c>
      <c r="G187" s="83">
        <f t="shared" si="10"/>
        <v>10800</v>
      </c>
      <c r="H187" s="78">
        <v>0</v>
      </c>
      <c r="I187" s="78" t="s">
        <v>1143</v>
      </c>
      <c r="J187" s="85">
        <f t="shared" si="7"/>
        <v>0</v>
      </c>
      <c r="K187" s="86">
        <f t="shared" si="8"/>
        <v>10800</v>
      </c>
    </row>
    <row r="188" s="71" customFormat="1" customHeight="1" spans="1:11">
      <c r="A188" s="78">
        <v>185</v>
      </c>
      <c r="B188" s="79" t="s">
        <v>4422</v>
      </c>
      <c r="C188" s="80" t="s">
        <v>4423</v>
      </c>
      <c r="D188" s="81" t="s">
        <v>15</v>
      </c>
      <c r="E188" s="82">
        <v>0.00672</v>
      </c>
      <c r="F188" s="78" t="s">
        <v>54</v>
      </c>
      <c r="G188" s="83">
        <f t="shared" si="10"/>
        <v>6720</v>
      </c>
      <c r="H188" s="78">
        <v>0</v>
      </c>
      <c r="I188" s="78" t="s">
        <v>1143</v>
      </c>
      <c r="J188" s="85">
        <f t="shared" si="7"/>
        <v>0</v>
      </c>
      <c r="K188" s="86">
        <f t="shared" si="8"/>
        <v>6720</v>
      </c>
    </row>
    <row r="189" s="71" customFormat="1" customHeight="1" spans="1:11">
      <c r="A189" s="78">
        <v>186</v>
      </c>
      <c r="B189" s="79" t="s">
        <v>4424</v>
      </c>
      <c r="C189" s="80" t="s">
        <v>4425</v>
      </c>
      <c r="D189" s="81" t="s">
        <v>15</v>
      </c>
      <c r="E189" s="82">
        <v>0.01</v>
      </c>
      <c r="F189" s="78" t="s">
        <v>54</v>
      </c>
      <c r="G189" s="83">
        <f t="shared" si="10"/>
        <v>10000</v>
      </c>
      <c r="H189" s="78">
        <v>0</v>
      </c>
      <c r="I189" s="78" t="s">
        <v>1143</v>
      </c>
      <c r="J189" s="85">
        <f t="shared" si="7"/>
        <v>0</v>
      </c>
      <c r="K189" s="86">
        <f t="shared" si="8"/>
        <v>10000</v>
      </c>
    </row>
    <row r="190" s="71" customFormat="1" customHeight="1" spans="1:11">
      <c r="A190" s="78">
        <v>187</v>
      </c>
      <c r="B190" s="79" t="s">
        <v>4426</v>
      </c>
      <c r="C190" s="80" t="s">
        <v>4427</v>
      </c>
      <c r="D190" s="81" t="s">
        <v>15</v>
      </c>
      <c r="E190" s="82">
        <v>0.01363</v>
      </c>
      <c r="F190" s="78" t="s">
        <v>54</v>
      </c>
      <c r="G190" s="83">
        <f t="shared" si="10"/>
        <v>13630</v>
      </c>
      <c r="H190" s="78">
        <v>0</v>
      </c>
      <c r="I190" s="78" t="s">
        <v>1143</v>
      </c>
      <c r="J190" s="85">
        <f t="shared" si="7"/>
        <v>0</v>
      </c>
      <c r="K190" s="86">
        <f t="shared" si="8"/>
        <v>13630</v>
      </c>
    </row>
    <row r="191" s="71" customFormat="1" customHeight="1" spans="1:11">
      <c r="A191" s="78">
        <v>188</v>
      </c>
      <c r="B191" s="79" t="s">
        <v>4428</v>
      </c>
      <c r="C191" s="80" t="s">
        <v>4429</v>
      </c>
      <c r="D191" s="81" t="s">
        <v>15</v>
      </c>
      <c r="E191" s="82">
        <v>0.01566</v>
      </c>
      <c r="F191" s="78" t="s">
        <v>54</v>
      </c>
      <c r="G191" s="83">
        <f t="shared" si="10"/>
        <v>15660</v>
      </c>
      <c r="H191" s="78">
        <v>0</v>
      </c>
      <c r="I191" s="78" t="s">
        <v>1143</v>
      </c>
      <c r="J191" s="85">
        <f t="shared" si="7"/>
        <v>0</v>
      </c>
      <c r="K191" s="86">
        <f t="shared" si="8"/>
        <v>15660</v>
      </c>
    </row>
    <row r="192" s="71" customFormat="1" customHeight="1" spans="1:11">
      <c r="A192" s="78">
        <v>189</v>
      </c>
      <c r="B192" s="79" t="s">
        <v>4430</v>
      </c>
      <c r="C192" s="80" t="s">
        <v>4431</v>
      </c>
      <c r="D192" s="81" t="s">
        <v>15</v>
      </c>
      <c r="E192" s="82">
        <v>0.01244</v>
      </c>
      <c r="F192" s="78" t="s">
        <v>54</v>
      </c>
      <c r="G192" s="83">
        <f t="shared" si="10"/>
        <v>12440</v>
      </c>
      <c r="H192" s="78">
        <v>0</v>
      </c>
      <c r="I192" s="78" t="s">
        <v>1143</v>
      </c>
      <c r="J192" s="85">
        <f t="shared" si="7"/>
        <v>0</v>
      </c>
      <c r="K192" s="86">
        <f t="shared" si="8"/>
        <v>12440</v>
      </c>
    </row>
    <row r="193" s="71" customFormat="1" customHeight="1" spans="1:11">
      <c r="A193" s="78">
        <v>190</v>
      </c>
      <c r="B193" s="79" t="s">
        <v>4432</v>
      </c>
      <c r="C193" s="80" t="s">
        <v>4431</v>
      </c>
      <c r="D193" s="81" t="s">
        <v>15</v>
      </c>
      <c r="E193" s="82">
        <v>0</v>
      </c>
      <c r="F193" s="78" t="s">
        <v>54</v>
      </c>
      <c r="G193" s="83">
        <f t="shared" si="10"/>
        <v>0</v>
      </c>
      <c r="H193" s="78">
        <v>6600.25</v>
      </c>
      <c r="I193" s="78" t="s">
        <v>1143</v>
      </c>
      <c r="J193" s="85">
        <f t="shared" si="7"/>
        <v>990.04</v>
      </c>
      <c r="K193" s="86">
        <f t="shared" si="8"/>
        <v>990.04</v>
      </c>
    </row>
    <row r="194" s="71" customFormat="1" customHeight="1" spans="1:11">
      <c r="A194" s="78">
        <v>191</v>
      </c>
      <c r="B194" s="79" t="s">
        <v>4433</v>
      </c>
      <c r="C194" s="80" t="s">
        <v>4434</v>
      </c>
      <c r="D194" s="81" t="s">
        <v>15</v>
      </c>
      <c r="E194" s="82">
        <v>0.0112</v>
      </c>
      <c r="F194" s="78" t="s">
        <v>54</v>
      </c>
      <c r="G194" s="83">
        <f t="shared" si="10"/>
        <v>11200</v>
      </c>
      <c r="H194" s="78">
        <v>0</v>
      </c>
      <c r="I194" s="78" t="s">
        <v>1143</v>
      </c>
      <c r="J194" s="85">
        <f t="shared" si="7"/>
        <v>0</v>
      </c>
      <c r="K194" s="86">
        <f t="shared" si="8"/>
        <v>11200</v>
      </c>
    </row>
    <row r="195" s="71" customFormat="1" customHeight="1" spans="1:11">
      <c r="A195" s="78">
        <v>192</v>
      </c>
      <c r="B195" s="79" t="s">
        <v>4435</v>
      </c>
      <c r="C195" s="80" t="s">
        <v>4434</v>
      </c>
      <c r="D195" s="81" t="s">
        <v>15</v>
      </c>
      <c r="E195" s="82">
        <v>0</v>
      </c>
      <c r="F195" s="78" t="s">
        <v>54</v>
      </c>
      <c r="G195" s="83">
        <f t="shared" si="10"/>
        <v>0</v>
      </c>
      <c r="H195" s="78">
        <f>4758.63-1532.32</f>
        <v>3226.31</v>
      </c>
      <c r="I195" s="78" t="s">
        <v>1143</v>
      </c>
      <c r="J195" s="85">
        <f t="shared" si="7"/>
        <v>483.95</v>
      </c>
      <c r="K195" s="86">
        <f t="shared" si="8"/>
        <v>483.95</v>
      </c>
    </row>
    <row r="196" s="71" customFormat="1" customHeight="1" spans="1:11">
      <c r="A196" s="78">
        <v>193</v>
      </c>
      <c r="B196" s="79" t="s">
        <v>4436</v>
      </c>
      <c r="C196" s="80" t="s">
        <v>4437</v>
      </c>
      <c r="D196" s="81" t="s">
        <v>15</v>
      </c>
      <c r="E196" s="82">
        <v>0.01458</v>
      </c>
      <c r="F196" s="78" t="s">
        <v>54</v>
      </c>
      <c r="G196" s="83">
        <f t="shared" si="10"/>
        <v>14580</v>
      </c>
      <c r="H196" s="78">
        <v>0</v>
      </c>
      <c r="I196" s="78" t="s">
        <v>1143</v>
      </c>
      <c r="J196" s="85">
        <f t="shared" ref="J196:J259" si="11">ROUND(H196*0.15,2)</f>
        <v>0</v>
      </c>
      <c r="K196" s="86">
        <f t="shared" ref="K196:K259" si="12">G196+J196</f>
        <v>14580</v>
      </c>
    </row>
    <row r="197" s="71" customFormat="1" customHeight="1" spans="1:11">
      <c r="A197" s="78">
        <v>194</v>
      </c>
      <c r="B197" s="79" t="s">
        <v>4438</v>
      </c>
      <c r="C197" s="80" t="s">
        <v>4439</v>
      </c>
      <c r="D197" s="81" t="s">
        <v>15</v>
      </c>
      <c r="E197" s="82">
        <v>0</v>
      </c>
      <c r="F197" s="78" t="s">
        <v>54</v>
      </c>
      <c r="G197" s="83">
        <f t="shared" si="10"/>
        <v>0</v>
      </c>
      <c r="H197" s="78">
        <f>4533.35-906.67</f>
        <v>3626.68</v>
      </c>
      <c r="I197" s="78" t="s">
        <v>1143</v>
      </c>
      <c r="J197" s="85">
        <f t="shared" si="11"/>
        <v>544</v>
      </c>
      <c r="K197" s="86">
        <f t="shared" si="12"/>
        <v>544</v>
      </c>
    </row>
    <row r="198" s="71" customFormat="1" customHeight="1" spans="1:11">
      <c r="A198" s="78">
        <v>195</v>
      </c>
      <c r="B198" s="79" t="s">
        <v>4440</v>
      </c>
      <c r="C198" s="80" t="s">
        <v>4439</v>
      </c>
      <c r="D198" s="81" t="s">
        <v>15</v>
      </c>
      <c r="E198" s="82">
        <v>0.01204</v>
      </c>
      <c r="F198" s="78" t="s">
        <v>54</v>
      </c>
      <c r="G198" s="83">
        <f t="shared" si="10"/>
        <v>12040</v>
      </c>
      <c r="H198" s="78">
        <v>0</v>
      </c>
      <c r="I198" s="78" t="s">
        <v>1143</v>
      </c>
      <c r="J198" s="85">
        <f t="shared" si="11"/>
        <v>0</v>
      </c>
      <c r="K198" s="86">
        <f t="shared" si="12"/>
        <v>12040</v>
      </c>
    </row>
    <row r="199" s="71" customFormat="1" customHeight="1" spans="1:11">
      <c r="A199" s="78">
        <v>196</v>
      </c>
      <c r="B199" s="79" t="s">
        <v>4441</v>
      </c>
      <c r="C199" s="80" t="s">
        <v>4442</v>
      </c>
      <c r="D199" s="81" t="s">
        <v>15</v>
      </c>
      <c r="E199" s="82">
        <v>0.019665</v>
      </c>
      <c r="F199" s="78" t="s">
        <v>54</v>
      </c>
      <c r="G199" s="83">
        <f t="shared" si="10"/>
        <v>19665</v>
      </c>
      <c r="H199" s="78">
        <v>7638.35</v>
      </c>
      <c r="I199" s="78" t="s">
        <v>1143</v>
      </c>
      <c r="J199" s="85">
        <f t="shared" si="11"/>
        <v>1145.75</v>
      </c>
      <c r="K199" s="86">
        <f t="shared" si="12"/>
        <v>20810.75</v>
      </c>
    </row>
    <row r="200" s="71" customFormat="1" customHeight="1" spans="1:11">
      <c r="A200" s="78">
        <v>197</v>
      </c>
      <c r="B200" s="79" t="s">
        <v>4443</v>
      </c>
      <c r="C200" s="80" t="s">
        <v>4444</v>
      </c>
      <c r="D200" s="81" t="s">
        <v>15</v>
      </c>
      <c r="E200" s="82">
        <v>0.011685</v>
      </c>
      <c r="F200" s="78" t="s">
        <v>54</v>
      </c>
      <c r="G200" s="83">
        <f t="shared" si="10"/>
        <v>11685</v>
      </c>
      <c r="H200" s="78">
        <v>0</v>
      </c>
      <c r="I200" s="78" t="s">
        <v>1143</v>
      </c>
      <c r="J200" s="85">
        <f t="shared" si="11"/>
        <v>0</v>
      </c>
      <c r="K200" s="86">
        <f t="shared" si="12"/>
        <v>11685</v>
      </c>
    </row>
    <row r="201" s="71" customFormat="1" customHeight="1" spans="1:11">
      <c r="A201" s="78">
        <v>198</v>
      </c>
      <c r="B201" s="79" t="s">
        <v>4445</v>
      </c>
      <c r="C201" s="80" t="s">
        <v>4446</v>
      </c>
      <c r="D201" s="81" t="s">
        <v>15</v>
      </c>
      <c r="E201" s="82">
        <v>0.0177</v>
      </c>
      <c r="F201" s="78" t="s">
        <v>54</v>
      </c>
      <c r="G201" s="83">
        <f t="shared" si="10"/>
        <v>17700</v>
      </c>
      <c r="H201" s="78">
        <v>0</v>
      </c>
      <c r="I201" s="78" t="s">
        <v>1143</v>
      </c>
      <c r="J201" s="85">
        <f t="shared" si="11"/>
        <v>0</v>
      </c>
      <c r="K201" s="86">
        <f t="shared" si="12"/>
        <v>17700</v>
      </c>
    </row>
    <row r="202" s="71" customFormat="1" customHeight="1" spans="1:11">
      <c r="A202" s="78">
        <v>199</v>
      </c>
      <c r="B202" s="79" t="s">
        <v>4447</v>
      </c>
      <c r="C202" s="80" t="s">
        <v>4448</v>
      </c>
      <c r="D202" s="81" t="s">
        <v>15</v>
      </c>
      <c r="E202" s="82">
        <v>0.01537</v>
      </c>
      <c r="F202" s="78" t="s">
        <v>54</v>
      </c>
      <c r="G202" s="83">
        <f t="shared" si="10"/>
        <v>15370</v>
      </c>
      <c r="H202" s="78">
        <v>0</v>
      </c>
      <c r="I202" s="78" t="s">
        <v>1143</v>
      </c>
      <c r="J202" s="85">
        <f t="shared" si="11"/>
        <v>0</v>
      </c>
      <c r="K202" s="86">
        <f t="shared" si="12"/>
        <v>15370</v>
      </c>
    </row>
    <row r="203" s="71" customFormat="1" customHeight="1" spans="1:11">
      <c r="A203" s="78">
        <v>200</v>
      </c>
      <c r="B203" s="79" t="s">
        <v>4449</v>
      </c>
      <c r="C203" s="80" t="s">
        <v>4450</v>
      </c>
      <c r="D203" s="81" t="s">
        <v>15</v>
      </c>
      <c r="E203" s="82">
        <v>0.00912</v>
      </c>
      <c r="F203" s="78" t="s">
        <v>54</v>
      </c>
      <c r="G203" s="83">
        <f t="shared" si="10"/>
        <v>9120</v>
      </c>
      <c r="H203" s="78">
        <v>0</v>
      </c>
      <c r="I203" s="78" t="s">
        <v>1143</v>
      </c>
      <c r="J203" s="85">
        <f t="shared" si="11"/>
        <v>0</v>
      </c>
      <c r="K203" s="86">
        <f t="shared" si="12"/>
        <v>9120</v>
      </c>
    </row>
    <row r="204" s="71" customFormat="1" customHeight="1" spans="1:11">
      <c r="A204" s="78">
        <v>201</v>
      </c>
      <c r="B204" s="79" t="s">
        <v>4451</v>
      </c>
      <c r="C204" s="80" t="s">
        <v>4452</v>
      </c>
      <c r="D204" s="81" t="s">
        <v>15</v>
      </c>
      <c r="E204" s="82">
        <v>0.00928</v>
      </c>
      <c r="F204" s="78" t="s">
        <v>54</v>
      </c>
      <c r="G204" s="83">
        <f t="shared" si="10"/>
        <v>9280</v>
      </c>
      <c r="H204" s="78">
        <v>0</v>
      </c>
      <c r="I204" s="78" t="s">
        <v>1143</v>
      </c>
      <c r="J204" s="85">
        <f t="shared" si="11"/>
        <v>0</v>
      </c>
      <c r="K204" s="86">
        <f t="shared" si="12"/>
        <v>9280</v>
      </c>
    </row>
    <row r="205" s="71" customFormat="1" customHeight="1" spans="1:11">
      <c r="A205" s="78">
        <v>202</v>
      </c>
      <c r="B205" s="79" t="s">
        <v>4453</v>
      </c>
      <c r="C205" s="80" t="s">
        <v>4454</v>
      </c>
      <c r="D205" s="81" t="s">
        <v>15</v>
      </c>
      <c r="E205" s="82">
        <v>0.0108</v>
      </c>
      <c r="F205" s="78" t="s">
        <v>54</v>
      </c>
      <c r="G205" s="83">
        <f t="shared" si="10"/>
        <v>10800</v>
      </c>
      <c r="H205" s="78">
        <v>0</v>
      </c>
      <c r="I205" s="78" t="s">
        <v>1143</v>
      </c>
      <c r="J205" s="85">
        <f t="shared" si="11"/>
        <v>0</v>
      </c>
      <c r="K205" s="86">
        <f t="shared" si="12"/>
        <v>10800</v>
      </c>
    </row>
    <row r="206" s="71" customFormat="1" customHeight="1" spans="1:11">
      <c r="A206" s="78">
        <v>203</v>
      </c>
      <c r="B206" s="79" t="s">
        <v>4455</v>
      </c>
      <c r="C206" s="80" t="s">
        <v>4456</v>
      </c>
      <c r="D206" s="81" t="s">
        <v>15</v>
      </c>
      <c r="E206" s="82">
        <v>0.01083</v>
      </c>
      <c r="F206" s="78" t="s">
        <v>54</v>
      </c>
      <c r="G206" s="83">
        <f t="shared" si="10"/>
        <v>10830</v>
      </c>
      <c r="H206" s="78">
        <v>0</v>
      </c>
      <c r="I206" s="78" t="s">
        <v>1143</v>
      </c>
      <c r="J206" s="85">
        <f t="shared" si="11"/>
        <v>0</v>
      </c>
      <c r="K206" s="86">
        <f t="shared" si="12"/>
        <v>10830</v>
      </c>
    </row>
    <row r="207" s="71" customFormat="1" customHeight="1" spans="1:11">
      <c r="A207" s="78">
        <v>204</v>
      </c>
      <c r="B207" s="79" t="s">
        <v>4457</v>
      </c>
      <c r="C207" s="80" t="s">
        <v>4458</v>
      </c>
      <c r="D207" s="81" t="s">
        <v>15</v>
      </c>
      <c r="E207" s="82">
        <v>0.01197</v>
      </c>
      <c r="F207" s="78" t="s">
        <v>54</v>
      </c>
      <c r="G207" s="83">
        <f t="shared" si="10"/>
        <v>11970</v>
      </c>
      <c r="H207" s="78">
        <v>0</v>
      </c>
      <c r="I207" s="78" t="s">
        <v>1143</v>
      </c>
      <c r="J207" s="85">
        <f t="shared" si="11"/>
        <v>0</v>
      </c>
      <c r="K207" s="86">
        <f t="shared" si="12"/>
        <v>11970</v>
      </c>
    </row>
    <row r="208" s="71" customFormat="1" customHeight="1" spans="1:11">
      <c r="A208" s="78">
        <v>205</v>
      </c>
      <c r="B208" s="79" t="s">
        <v>4459</v>
      </c>
      <c r="C208" s="80" t="s">
        <v>4460</v>
      </c>
      <c r="D208" s="81" t="s">
        <v>15</v>
      </c>
      <c r="E208" s="82">
        <v>0.01363</v>
      </c>
      <c r="F208" s="78" t="s">
        <v>54</v>
      </c>
      <c r="G208" s="83">
        <f t="shared" si="10"/>
        <v>13630</v>
      </c>
      <c r="H208" s="78">
        <v>0</v>
      </c>
      <c r="I208" s="78" t="s">
        <v>1143</v>
      </c>
      <c r="J208" s="85">
        <f t="shared" si="11"/>
        <v>0</v>
      </c>
      <c r="K208" s="86">
        <f t="shared" si="12"/>
        <v>13630</v>
      </c>
    </row>
    <row r="209" s="71" customFormat="1" customHeight="1" spans="1:11">
      <c r="A209" s="78">
        <v>206</v>
      </c>
      <c r="B209" s="79" t="s">
        <v>4461</v>
      </c>
      <c r="C209" s="80" t="s">
        <v>4462</v>
      </c>
      <c r="D209" s="81" t="s">
        <v>15</v>
      </c>
      <c r="E209" s="82">
        <v>0.01053</v>
      </c>
      <c r="F209" s="78" t="s">
        <v>54</v>
      </c>
      <c r="G209" s="83">
        <f t="shared" si="10"/>
        <v>10530</v>
      </c>
      <c r="H209" s="78">
        <v>0</v>
      </c>
      <c r="I209" s="78" t="s">
        <v>1143</v>
      </c>
      <c r="J209" s="85">
        <f t="shared" si="11"/>
        <v>0</v>
      </c>
      <c r="K209" s="86">
        <f t="shared" si="12"/>
        <v>10530</v>
      </c>
    </row>
    <row r="210" s="71" customFormat="1" customHeight="1" spans="1:11">
      <c r="A210" s="78">
        <v>207</v>
      </c>
      <c r="B210" s="79" t="s">
        <v>4463</v>
      </c>
      <c r="C210" s="80" t="s">
        <v>4464</v>
      </c>
      <c r="D210" s="81" t="s">
        <v>15</v>
      </c>
      <c r="E210" s="82">
        <v>0.01053</v>
      </c>
      <c r="F210" s="78" t="s">
        <v>54</v>
      </c>
      <c r="G210" s="83">
        <f t="shared" si="10"/>
        <v>10530</v>
      </c>
      <c r="H210" s="78">
        <v>0</v>
      </c>
      <c r="I210" s="78" t="s">
        <v>1143</v>
      </c>
      <c r="J210" s="85">
        <f t="shared" si="11"/>
        <v>0</v>
      </c>
      <c r="K210" s="86">
        <f t="shared" si="12"/>
        <v>10530</v>
      </c>
    </row>
    <row r="211" s="71" customFormat="1" customHeight="1" spans="1:11">
      <c r="A211" s="78">
        <v>208</v>
      </c>
      <c r="B211" s="79" t="s">
        <v>4465</v>
      </c>
      <c r="C211" s="80" t="s">
        <v>4466</v>
      </c>
      <c r="D211" s="81" t="s">
        <v>15</v>
      </c>
      <c r="E211" s="82">
        <v>0.00708</v>
      </c>
      <c r="F211" s="78" t="s">
        <v>54</v>
      </c>
      <c r="G211" s="83">
        <f t="shared" si="10"/>
        <v>7080</v>
      </c>
      <c r="H211" s="78">
        <v>0</v>
      </c>
      <c r="I211" s="78" t="s">
        <v>1143</v>
      </c>
      <c r="J211" s="85">
        <f t="shared" si="11"/>
        <v>0</v>
      </c>
      <c r="K211" s="86">
        <f t="shared" si="12"/>
        <v>7080</v>
      </c>
    </row>
    <row r="212" s="71" customFormat="1" customHeight="1" spans="1:11">
      <c r="A212" s="78">
        <v>209</v>
      </c>
      <c r="B212" s="79" t="s">
        <v>4467</v>
      </c>
      <c r="C212" s="80" t="s">
        <v>4468</v>
      </c>
      <c r="D212" s="81" t="s">
        <v>15</v>
      </c>
      <c r="E212" s="82">
        <v>0.00336</v>
      </c>
      <c r="F212" s="78" t="s">
        <v>54</v>
      </c>
      <c r="G212" s="83">
        <f t="shared" si="10"/>
        <v>3360</v>
      </c>
      <c r="H212" s="78">
        <f>1271-254</f>
        <v>1017</v>
      </c>
      <c r="I212" s="78" t="s">
        <v>1143</v>
      </c>
      <c r="J212" s="85">
        <f t="shared" si="11"/>
        <v>152.55</v>
      </c>
      <c r="K212" s="86">
        <f t="shared" si="12"/>
        <v>3512.55</v>
      </c>
    </row>
    <row r="213" s="71" customFormat="1" customHeight="1" spans="1:11">
      <c r="A213" s="78">
        <v>210</v>
      </c>
      <c r="B213" s="79" t="s">
        <v>4469</v>
      </c>
      <c r="C213" s="80" t="s">
        <v>4470</v>
      </c>
      <c r="D213" s="81" t="s">
        <v>15</v>
      </c>
      <c r="E213" s="82">
        <v>0.00324</v>
      </c>
      <c r="F213" s="78" t="s">
        <v>54</v>
      </c>
      <c r="G213" s="83">
        <f t="shared" si="10"/>
        <v>3240</v>
      </c>
      <c r="H213" s="78">
        <f>1185-237</f>
        <v>948</v>
      </c>
      <c r="I213" s="78" t="s">
        <v>1143</v>
      </c>
      <c r="J213" s="85">
        <f t="shared" si="11"/>
        <v>142.2</v>
      </c>
      <c r="K213" s="86">
        <f t="shared" si="12"/>
        <v>3382.2</v>
      </c>
    </row>
    <row r="214" s="71" customFormat="1" customHeight="1" spans="1:11">
      <c r="A214" s="78">
        <v>211</v>
      </c>
      <c r="B214" s="79" t="s">
        <v>4471</v>
      </c>
      <c r="C214" s="80" t="s">
        <v>4472</v>
      </c>
      <c r="D214" s="81" t="s">
        <v>15</v>
      </c>
      <c r="E214" s="82">
        <v>0.00504</v>
      </c>
      <c r="F214" s="78" t="s">
        <v>54</v>
      </c>
      <c r="G214" s="83">
        <f t="shared" si="10"/>
        <v>5040</v>
      </c>
      <c r="H214" s="78">
        <f>1709-342</f>
        <v>1367</v>
      </c>
      <c r="I214" s="78" t="s">
        <v>1143</v>
      </c>
      <c r="J214" s="85">
        <f t="shared" si="11"/>
        <v>205.05</v>
      </c>
      <c r="K214" s="86">
        <f t="shared" si="12"/>
        <v>5245.05</v>
      </c>
    </row>
    <row r="215" s="71" customFormat="1" customHeight="1" spans="1:11">
      <c r="A215" s="78">
        <v>212</v>
      </c>
      <c r="B215" s="79" t="s">
        <v>4473</v>
      </c>
      <c r="C215" s="80" t="s">
        <v>4474</v>
      </c>
      <c r="D215" s="81" t="s">
        <v>15</v>
      </c>
      <c r="E215" s="82">
        <v>0.0056</v>
      </c>
      <c r="F215" s="78" t="s">
        <v>54</v>
      </c>
      <c r="G215" s="83">
        <f t="shared" si="10"/>
        <v>5600</v>
      </c>
      <c r="H215" s="78">
        <f>1183-388</f>
        <v>795</v>
      </c>
      <c r="I215" s="78" t="s">
        <v>1143</v>
      </c>
      <c r="J215" s="85">
        <f t="shared" si="11"/>
        <v>119.25</v>
      </c>
      <c r="K215" s="86">
        <f t="shared" si="12"/>
        <v>5719.25</v>
      </c>
    </row>
    <row r="216" s="71" customFormat="1" customHeight="1" spans="1:11">
      <c r="A216" s="78">
        <v>213</v>
      </c>
      <c r="B216" s="79" t="s">
        <v>4475</v>
      </c>
      <c r="C216" s="80" t="s">
        <v>4476</v>
      </c>
      <c r="D216" s="81" t="s">
        <v>15</v>
      </c>
      <c r="E216" s="82">
        <v>0.00504</v>
      </c>
      <c r="F216" s="78" t="s">
        <v>54</v>
      </c>
      <c r="G216" s="83">
        <f t="shared" si="10"/>
        <v>5040</v>
      </c>
      <c r="H216" s="78">
        <v>2268</v>
      </c>
      <c r="I216" s="78" t="s">
        <v>1143</v>
      </c>
      <c r="J216" s="85">
        <f t="shared" si="11"/>
        <v>340.2</v>
      </c>
      <c r="K216" s="86">
        <f t="shared" si="12"/>
        <v>5380.2</v>
      </c>
    </row>
    <row r="217" s="71" customFormat="1" customHeight="1" spans="1:11">
      <c r="A217" s="78">
        <v>214</v>
      </c>
      <c r="B217" s="79" t="s">
        <v>4477</v>
      </c>
      <c r="C217" s="80" t="s">
        <v>4478</v>
      </c>
      <c r="D217" s="81" t="s">
        <v>15</v>
      </c>
      <c r="E217" s="82">
        <v>0.00885</v>
      </c>
      <c r="F217" s="78" t="s">
        <v>54</v>
      </c>
      <c r="G217" s="83">
        <f t="shared" si="10"/>
        <v>8850</v>
      </c>
      <c r="H217" s="78">
        <v>5509</v>
      </c>
      <c r="I217" s="78" t="s">
        <v>1143</v>
      </c>
      <c r="J217" s="85">
        <f t="shared" si="11"/>
        <v>826.35</v>
      </c>
      <c r="K217" s="86">
        <f t="shared" si="12"/>
        <v>9676.35</v>
      </c>
    </row>
    <row r="218" s="71" customFormat="1" customHeight="1" spans="1:11">
      <c r="A218" s="78">
        <v>215</v>
      </c>
      <c r="B218" s="79" t="s">
        <v>4479</v>
      </c>
      <c r="C218" s="80" t="s">
        <v>4480</v>
      </c>
      <c r="D218" s="81" t="s">
        <v>15</v>
      </c>
      <c r="E218" s="82">
        <v>0.01</v>
      </c>
      <c r="F218" s="78" t="s">
        <v>54</v>
      </c>
      <c r="G218" s="83">
        <f t="shared" si="10"/>
        <v>10000</v>
      </c>
      <c r="H218" s="78">
        <v>14177</v>
      </c>
      <c r="I218" s="78" t="s">
        <v>1143</v>
      </c>
      <c r="J218" s="85">
        <f t="shared" si="11"/>
        <v>2126.55</v>
      </c>
      <c r="K218" s="86">
        <f t="shared" si="12"/>
        <v>12126.55</v>
      </c>
    </row>
    <row r="219" s="71" customFormat="1" customHeight="1" spans="1:11">
      <c r="A219" s="78">
        <v>216</v>
      </c>
      <c r="B219" s="79" t="s">
        <v>4481</v>
      </c>
      <c r="C219" s="80" t="s">
        <v>4482</v>
      </c>
      <c r="D219" s="81" t="s">
        <v>15</v>
      </c>
      <c r="E219" s="82">
        <v>0</v>
      </c>
      <c r="F219" s="78" t="s">
        <v>54</v>
      </c>
      <c r="G219" s="83">
        <f t="shared" si="10"/>
        <v>0</v>
      </c>
      <c r="H219" s="78">
        <v>3350</v>
      </c>
      <c r="I219" s="78" t="s">
        <v>1143</v>
      </c>
      <c r="J219" s="85">
        <f t="shared" si="11"/>
        <v>502.5</v>
      </c>
      <c r="K219" s="86">
        <f t="shared" si="12"/>
        <v>502.5</v>
      </c>
    </row>
    <row r="220" s="71" customFormat="1" customHeight="1" spans="1:11">
      <c r="A220" s="78">
        <v>217</v>
      </c>
      <c r="B220" s="79" t="s">
        <v>4483</v>
      </c>
      <c r="C220" s="80" t="s">
        <v>4484</v>
      </c>
      <c r="D220" s="81" t="s">
        <v>15</v>
      </c>
      <c r="E220" s="82">
        <v>0.01564</v>
      </c>
      <c r="F220" s="78" t="s">
        <v>54</v>
      </c>
      <c r="G220" s="83">
        <f t="shared" si="10"/>
        <v>15640</v>
      </c>
      <c r="H220" s="78">
        <v>0</v>
      </c>
      <c r="I220" s="78" t="s">
        <v>1143</v>
      </c>
      <c r="J220" s="85">
        <f t="shared" si="11"/>
        <v>0</v>
      </c>
      <c r="K220" s="86">
        <f t="shared" si="12"/>
        <v>15640</v>
      </c>
    </row>
    <row r="221" s="71" customFormat="1" customHeight="1" spans="1:11">
      <c r="A221" s="78">
        <v>218</v>
      </c>
      <c r="B221" s="79" t="s">
        <v>4485</v>
      </c>
      <c r="C221" s="80" t="s">
        <v>4486</v>
      </c>
      <c r="D221" s="81" t="s">
        <v>15</v>
      </c>
      <c r="E221" s="82">
        <v>0.0207</v>
      </c>
      <c r="F221" s="78" t="s">
        <v>54</v>
      </c>
      <c r="G221" s="83">
        <f t="shared" si="10"/>
        <v>20000</v>
      </c>
      <c r="H221" s="78">
        <v>9790</v>
      </c>
      <c r="I221" s="78" t="s">
        <v>1143</v>
      </c>
      <c r="J221" s="85">
        <f t="shared" si="11"/>
        <v>1468.5</v>
      </c>
      <c r="K221" s="86">
        <f t="shared" si="12"/>
        <v>21468.5</v>
      </c>
    </row>
    <row r="222" s="71" customFormat="1" customHeight="1" spans="1:11">
      <c r="A222" s="78">
        <v>219</v>
      </c>
      <c r="B222" s="79" t="s">
        <v>4487</v>
      </c>
      <c r="C222" s="80" t="s">
        <v>4488</v>
      </c>
      <c r="D222" s="81" t="s">
        <v>15</v>
      </c>
      <c r="E222" s="82">
        <v>0.005252</v>
      </c>
      <c r="F222" s="78" t="s">
        <v>54</v>
      </c>
      <c r="G222" s="83">
        <f t="shared" si="10"/>
        <v>5252</v>
      </c>
      <c r="H222" s="78">
        <v>0</v>
      </c>
      <c r="I222" s="78" t="s">
        <v>1143</v>
      </c>
      <c r="J222" s="85">
        <f t="shared" si="11"/>
        <v>0</v>
      </c>
      <c r="K222" s="86">
        <f t="shared" si="12"/>
        <v>5252</v>
      </c>
    </row>
    <row r="223" s="71" customFormat="1" customHeight="1" spans="1:11">
      <c r="A223" s="78">
        <v>220</v>
      </c>
      <c r="B223" s="79" t="s">
        <v>4489</v>
      </c>
      <c r="C223" s="80" t="s">
        <v>4490</v>
      </c>
      <c r="D223" s="81" t="s">
        <v>15</v>
      </c>
      <c r="E223" s="82">
        <v>0</v>
      </c>
      <c r="F223" s="78" t="s">
        <v>54</v>
      </c>
      <c r="G223" s="83">
        <f t="shared" ref="G223:G255" si="13">IF(E223*1000000&gt;20000,20000,E223*1000000)</f>
        <v>0</v>
      </c>
      <c r="H223" s="78">
        <v>11502</v>
      </c>
      <c r="I223" s="78" t="s">
        <v>1143</v>
      </c>
      <c r="J223" s="85">
        <f t="shared" si="11"/>
        <v>1725.3</v>
      </c>
      <c r="K223" s="86">
        <f t="shared" si="12"/>
        <v>1725.3</v>
      </c>
    </row>
    <row r="224" s="71" customFormat="1" customHeight="1" spans="1:11">
      <c r="A224" s="78">
        <v>221</v>
      </c>
      <c r="B224" s="79" t="s">
        <v>4491</v>
      </c>
      <c r="C224" s="80" t="s">
        <v>4492</v>
      </c>
      <c r="D224" s="81" t="s">
        <v>15</v>
      </c>
      <c r="E224" s="82">
        <v>0.01449</v>
      </c>
      <c r="F224" s="78" t="s">
        <v>54</v>
      </c>
      <c r="G224" s="83">
        <f t="shared" si="13"/>
        <v>14490</v>
      </c>
      <c r="H224" s="78">
        <v>0</v>
      </c>
      <c r="I224" s="78" t="s">
        <v>1143</v>
      </c>
      <c r="J224" s="85">
        <f t="shared" si="11"/>
        <v>0</v>
      </c>
      <c r="K224" s="86">
        <f t="shared" si="12"/>
        <v>14490</v>
      </c>
    </row>
    <row r="225" s="71" customFormat="1" customHeight="1" spans="1:11">
      <c r="A225" s="78">
        <v>222</v>
      </c>
      <c r="B225" s="79" t="s">
        <v>4493</v>
      </c>
      <c r="C225" s="80" t="s">
        <v>4494</v>
      </c>
      <c r="D225" s="81" t="s">
        <v>15</v>
      </c>
      <c r="E225" s="82">
        <v>0</v>
      </c>
      <c r="F225" s="78" t="s">
        <v>54</v>
      </c>
      <c r="G225" s="83">
        <f t="shared" si="13"/>
        <v>0</v>
      </c>
      <c r="H225" s="78">
        <v>4868</v>
      </c>
      <c r="I225" s="78" t="s">
        <v>1143</v>
      </c>
      <c r="J225" s="85">
        <f t="shared" si="11"/>
        <v>730.2</v>
      </c>
      <c r="K225" s="86">
        <f t="shared" si="12"/>
        <v>730.2</v>
      </c>
    </row>
    <row r="226" s="71" customFormat="1" customHeight="1" spans="1:11">
      <c r="A226" s="78">
        <v>223</v>
      </c>
      <c r="B226" s="79" t="s">
        <v>4495</v>
      </c>
      <c r="C226" s="80" t="s">
        <v>4496</v>
      </c>
      <c r="D226" s="81" t="s">
        <v>15</v>
      </c>
      <c r="E226" s="82">
        <v>0.0204</v>
      </c>
      <c r="F226" s="78" t="s">
        <v>54</v>
      </c>
      <c r="G226" s="83">
        <f t="shared" si="13"/>
        <v>20000</v>
      </c>
      <c r="H226" s="78">
        <v>11160</v>
      </c>
      <c r="I226" s="78" t="s">
        <v>1143</v>
      </c>
      <c r="J226" s="85">
        <f t="shared" si="11"/>
        <v>1674</v>
      </c>
      <c r="K226" s="86">
        <f t="shared" si="12"/>
        <v>21674</v>
      </c>
    </row>
    <row r="227" s="71" customFormat="1" customHeight="1" spans="1:11">
      <c r="A227" s="78">
        <v>224</v>
      </c>
      <c r="B227" s="79" t="s">
        <v>4497</v>
      </c>
      <c r="C227" s="80" t="s">
        <v>4498</v>
      </c>
      <c r="D227" s="81" t="s">
        <v>15</v>
      </c>
      <c r="E227" s="82">
        <v>0</v>
      </c>
      <c r="F227" s="78" t="s">
        <v>54</v>
      </c>
      <c r="G227" s="83">
        <f t="shared" si="13"/>
        <v>0</v>
      </c>
      <c r="H227" s="78">
        <f>10427.67-738-3508.67</f>
        <v>6181</v>
      </c>
      <c r="I227" s="78" t="s">
        <v>1143</v>
      </c>
      <c r="J227" s="85">
        <f t="shared" si="11"/>
        <v>927.15</v>
      </c>
      <c r="K227" s="86">
        <f t="shared" si="12"/>
        <v>927.15</v>
      </c>
    </row>
    <row r="228" s="71" customFormat="1" customHeight="1" spans="1:11">
      <c r="A228" s="78">
        <v>225</v>
      </c>
      <c r="B228" s="79" t="s">
        <v>4499</v>
      </c>
      <c r="C228" s="80" t="s">
        <v>4500</v>
      </c>
      <c r="D228" s="81" t="s">
        <v>15</v>
      </c>
      <c r="E228" s="82">
        <v>0</v>
      </c>
      <c r="F228" s="78" t="s">
        <v>54</v>
      </c>
      <c r="G228" s="83">
        <f t="shared" si="13"/>
        <v>0</v>
      </c>
      <c r="H228" s="78">
        <v>3440.67</v>
      </c>
      <c r="I228" s="78" t="s">
        <v>1143</v>
      </c>
      <c r="J228" s="85">
        <f t="shared" si="11"/>
        <v>516.1</v>
      </c>
      <c r="K228" s="86">
        <f t="shared" si="12"/>
        <v>516.1</v>
      </c>
    </row>
    <row r="229" s="71" customFormat="1" customHeight="1" spans="1:11">
      <c r="A229" s="78">
        <v>226</v>
      </c>
      <c r="B229" s="79" t="s">
        <v>4501</v>
      </c>
      <c r="C229" s="80" t="s">
        <v>4500</v>
      </c>
      <c r="D229" s="81" t="s">
        <v>15</v>
      </c>
      <c r="E229" s="82">
        <v>0.00912</v>
      </c>
      <c r="F229" s="78" t="s">
        <v>54</v>
      </c>
      <c r="G229" s="83">
        <f t="shared" si="13"/>
        <v>9120</v>
      </c>
      <c r="H229" s="78">
        <v>0</v>
      </c>
      <c r="I229" s="78" t="s">
        <v>1143</v>
      </c>
      <c r="J229" s="85">
        <f t="shared" si="11"/>
        <v>0</v>
      </c>
      <c r="K229" s="86">
        <f t="shared" si="12"/>
        <v>9120</v>
      </c>
    </row>
    <row r="230" s="71" customFormat="1" customHeight="1" spans="1:11">
      <c r="A230" s="78">
        <v>227</v>
      </c>
      <c r="B230" s="79" t="s">
        <v>4502</v>
      </c>
      <c r="C230" s="80" t="s">
        <v>4503</v>
      </c>
      <c r="D230" s="81" t="s">
        <v>15</v>
      </c>
      <c r="E230" s="82">
        <v>0.01375</v>
      </c>
      <c r="F230" s="78" t="s">
        <v>54</v>
      </c>
      <c r="G230" s="83">
        <f t="shared" si="13"/>
        <v>13750</v>
      </c>
      <c r="H230" s="78">
        <v>0</v>
      </c>
      <c r="I230" s="78" t="s">
        <v>1143</v>
      </c>
      <c r="J230" s="85">
        <f t="shared" si="11"/>
        <v>0</v>
      </c>
      <c r="K230" s="86">
        <f t="shared" si="12"/>
        <v>13750</v>
      </c>
    </row>
    <row r="231" s="71" customFormat="1" customHeight="1" spans="1:11">
      <c r="A231" s="78">
        <v>228</v>
      </c>
      <c r="B231" s="79" t="s">
        <v>4504</v>
      </c>
      <c r="C231" s="80" t="s">
        <v>4505</v>
      </c>
      <c r="D231" s="81" t="s">
        <v>15</v>
      </c>
      <c r="E231" s="82">
        <v>0</v>
      </c>
      <c r="F231" s="78" t="s">
        <v>54</v>
      </c>
      <c r="G231" s="83">
        <f t="shared" si="13"/>
        <v>0</v>
      </c>
      <c r="H231" s="78">
        <v>5278</v>
      </c>
      <c r="I231" s="78" t="s">
        <v>1143</v>
      </c>
      <c r="J231" s="85">
        <f t="shared" si="11"/>
        <v>791.7</v>
      </c>
      <c r="K231" s="86">
        <f t="shared" si="12"/>
        <v>791.7</v>
      </c>
    </row>
    <row r="232" s="71" customFormat="1" customHeight="1" spans="1:11">
      <c r="A232" s="78">
        <v>229</v>
      </c>
      <c r="B232" s="79" t="s">
        <v>4506</v>
      </c>
      <c r="C232" s="80" t="s">
        <v>4507</v>
      </c>
      <c r="D232" s="81" t="s">
        <v>15</v>
      </c>
      <c r="E232" s="82">
        <v>0</v>
      </c>
      <c r="F232" s="78" t="s">
        <v>54</v>
      </c>
      <c r="G232" s="83">
        <f t="shared" si="13"/>
        <v>0</v>
      </c>
      <c r="H232" s="78">
        <v>16289</v>
      </c>
      <c r="I232" s="78" t="s">
        <v>1143</v>
      </c>
      <c r="J232" s="85">
        <f t="shared" si="11"/>
        <v>2443.35</v>
      </c>
      <c r="K232" s="86">
        <f t="shared" si="12"/>
        <v>2443.35</v>
      </c>
    </row>
    <row r="233" s="71" customFormat="1" customHeight="1" spans="1:11">
      <c r="A233" s="78">
        <v>230</v>
      </c>
      <c r="B233" s="79" t="s">
        <v>4508</v>
      </c>
      <c r="C233" s="80" t="s">
        <v>4509</v>
      </c>
      <c r="D233" s="81" t="s">
        <v>15</v>
      </c>
      <c r="E233" s="82">
        <v>0</v>
      </c>
      <c r="F233" s="78" t="s">
        <v>54</v>
      </c>
      <c r="G233" s="83">
        <f t="shared" si="13"/>
        <v>0</v>
      </c>
      <c r="H233" s="78">
        <v>7834</v>
      </c>
      <c r="I233" s="78" t="s">
        <v>1143</v>
      </c>
      <c r="J233" s="85">
        <f t="shared" si="11"/>
        <v>1175.1</v>
      </c>
      <c r="K233" s="86">
        <f t="shared" si="12"/>
        <v>1175.1</v>
      </c>
    </row>
    <row r="234" s="71" customFormat="1" customHeight="1" spans="1:11">
      <c r="A234" s="78">
        <v>231</v>
      </c>
      <c r="B234" s="79" t="s">
        <v>4510</v>
      </c>
      <c r="C234" s="80" t="s">
        <v>4511</v>
      </c>
      <c r="D234" s="81" t="s">
        <v>15</v>
      </c>
      <c r="E234" s="82">
        <v>0</v>
      </c>
      <c r="F234" s="78" t="s">
        <v>54</v>
      </c>
      <c r="G234" s="83">
        <f t="shared" si="13"/>
        <v>0</v>
      </c>
      <c r="H234" s="78">
        <v>14331</v>
      </c>
      <c r="I234" s="78" t="s">
        <v>1143</v>
      </c>
      <c r="J234" s="85">
        <f t="shared" si="11"/>
        <v>2149.65</v>
      </c>
      <c r="K234" s="86">
        <f t="shared" si="12"/>
        <v>2149.65</v>
      </c>
    </row>
    <row r="235" s="71" customFormat="1" customHeight="1" spans="1:11">
      <c r="A235" s="78">
        <v>232</v>
      </c>
      <c r="B235" s="79" t="s">
        <v>4512</v>
      </c>
      <c r="C235" s="80" t="s">
        <v>4513</v>
      </c>
      <c r="D235" s="81" t="s">
        <v>15</v>
      </c>
      <c r="E235" s="82">
        <v>0</v>
      </c>
      <c r="F235" s="78" t="s">
        <v>54</v>
      </c>
      <c r="G235" s="83">
        <f t="shared" si="13"/>
        <v>0</v>
      </c>
      <c r="H235" s="78">
        <v>7912</v>
      </c>
      <c r="I235" s="78" t="s">
        <v>1143</v>
      </c>
      <c r="J235" s="85">
        <f t="shared" si="11"/>
        <v>1186.8</v>
      </c>
      <c r="K235" s="86">
        <f t="shared" si="12"/>
        <v>1186.8</v>
      </c>
    </row>
    <row r="236" s="71" customFormat="1" customHeight="1" spans="1:11">
      <c r="A236" s="78">
        <v>233</v>
      </c>
      <c r="B236" s="79" t="s">
        <v>4514</v>
      </c>
      <c r="C236" s="80" t="s">
        <v>4515</v>
      </c>
      <c r="D236" s="81" t="s">
        <v>15</v>
      </c>
      <c r="E236" s="82">
        <v>0</v>
      </c>
      <c r="F236" s="78" t="s">
        <v>54</v>
      </c>
      <c r="G236" s="83">
        <f t="shared" si="13"/>
        <v>0</v>
      </c>
      <c r="H236" s="78">
        <v>21544</v>
      </c>
      <c r="I236" s="78" t="s">
        <v>1143</v>
      </c>
      <c r="J236" s="85">
        <f t="shared" si="11"/>
        <v>3231.6</v>
      </c>
      <c r="K236" s="86">
        <f t="shared" si="12"/>
        <v>3231.6</v>
      </c>
    </row>
    <row r="237" s="71" customFormat="1" customHeight="1" spans="1:11">
      <c r="A237" s="78">
        <v>234</v>
      </c>
      <c r="B237" s="79" t="s">
        <v>4516</v>
      </c>
      <c r="C237" s="80" t="s">
        <v>4517</v>
      </c>
      <c r="D237" s="81" t="s">
        <v>15</v>
      </c>
      <c r="E237" s="82">
        <v>0.018</v>
      </c>
      <c r="F237" s="78" t="s">
        <v>54</v>
      </c>
      <c r="G237" s="83">
        <f t="shared" si="13"/>
        <v>18000</v>
      </c>
      <c r="H237" s="78">
        <v>8819</v>
      </c>
      <c r="I237" s="78" t="s">
        <v>1143</v>
      </c>
      <c r="J237" s="85">
        <f t="shared" si="11"/>
        <v>1322.85</v>
      </c>
      <c r="K237" s="86">
        <f t="shared" si="12"/>
        <v>19322.85</v>
      </c>
    </row>
    <row r="238" s="71" customFormat="1" customHeight="1" spans="1:11">
      <c r="A238" s="78">
        <v>235</v>
      </c>
      <c r="B238" s="79" t="s">
        <v>4504</v>
      </c>
      <c r="C238" s="80" t="s">
        <v>4518</v>
      </c>
      <c r="D238" s="81" t="s">
        <v>15</v>
      </c>
      <c r="E238" s="82">
        <v>0.02</v>
      </c>
      <c r="F238" s="78" t="s">
        <v>54</v>
      </c>
      <c r="G238" s="83">
        <f t="shared" si="13"/>
        <v>20000</v>
      </c>
      <c r="H238" s="78">
        <v>14281.85</v>
      </c>
      <c r="I238" s="78" t="s">
        <v>1143</v>
      </c>
      <c r="J238" s="85">
        <f t="shared" si="11"/>
        <v>2142.28</v>
      </c>
      <c r="K238" s="86">
        <f t="shared" si="12"/>
        <v>22142.28</v>
      </c>
    </row>
    <row r="239" s="71" customFormat="1" customHeight="1" spans="1:11">
      <c r="A239" s="78">
        <v>236</v>
      </c>
      <c r="B239" s="79" t="s">
        <v>4519</v>
      </c>
      <c r="C239" s="80" t="s">
        <v>4520</v>
      </c>
      <c r="D239" s="81" t="s">
        <v>15</v>
      </c>
      <c r="E239" s="82">
        <v>0.0196</v>
      </c>
      <c r="F239" s="78" t="s">
        <v>54</v>
      </c>
      <c r="G239" s="83">
        <f t="shared" si="13"/>
        <v>19600</v>
      </c>
      <c r="H239" s="78">
        <v>9832.66</v>
      </c>
      <c r="I239" s="78" t="s">
        <v>1143</v>
      </c>
      <c r="J239" s="85">
        <f t="shared" si="11"/>
        <v>1474.9</v>
      </c>
      <c r="K239" s="86">
        <f t="shared" si="12"/>
        <v>21074.9</v>
      </c>
    </row>
    <row r="240" s="71" customFormat="1" customHeight="1" spans="1:11">
      <c r="A240" s="78">
        <v>237</v>
      </c>
      <c r="B240" s="79" t="s">
        <v>4521</v>
      </c>
      <c r="C240" s="80" t="s">
        <v>4522</v>
      </c>
      <c r="D240" s="81" t="s">
        <v>15</v>
      </c>
      <c r="E240" s="82">
        <v>0.012</v>
      </c>
      <c r="F240" s="78" t="s">
        <v>54</v>
      </c>
      <c r="G240" s="83">
        <f t="shared" si="13"/>
        <v>12000</v>
      </c>
      <c r="H240" s="78">
        <v>0</v>
      </c>
      <c r="I240" s="78" t="s">
        <v>1143</v>
      </c>
      <c r="J240" s="85">
        <f t="shared" si="11"/>
        <v>0</v>
      </c>
      <c r="K240" s="86">
        <f t="shared" si="12"/>
        <v>12000</v>
      </c>
    </row>
    <row r="241" s="71" customFormat="1" customHeight="1" spans="1:11">
      <c r="A241" s="78">
        <v>238</v>
      </c>
      <c r="B241" s="79" t="s">
        <v>4523</v>
      </c>
      <c r="C241" s="80" t="s">
        <v>4524</v>
      </c>
      <c r="D241" s="81" t="s">
        <v>15</v>
      </c>
      <c r="E241" s="82">
        <v>0</v>
      </c>
      <c r="F241" s="78" t="s">
        <v>54</v>
      </c>
      <c r="G241" s="83">
        <f t="shared" si="13"/>
        <v>0</v>
      </c>
      <c r="H241" s="78">
        <v>7612</v>
      </c>
      <c r="I241" s="78" t="s">
        <v>1143</v>
      </c>
      <c r="J241" s="85">
        <f t="shared" si="11"/>
        <v>1141.8</v>
      </c>
      <c r="K241" s="86">
        <f t="shared" si="12"/>
        <v>1141.8</v>
      </c>
    </row>
    <row r="242" s="71" customFormat="1" customHeight="1" spans="1:11">
      <c r="A242" s="78">
        <v>239</v>
      </c>
      <c r="B242" s="79" t="s">
        <v>4525</v>
      </c>
      <c r="C242" s="80" t="s">
        <v>4526</v>
      </c>
      <c r="D242" s="81" t="s">
        <v>15</v>
      </c>
      <c r="E242" s="82">
        <v>0.00812</v>
      </c>
      <c r="F242" s="78" t="s">
        <v>54</v>
      </c>
      <c r="G242" s="83">
        <f t="shared" si="13"/>
        <v>8120</v>
      </c>
      <c r="H242" s="78">
        <v>0</v>
      </c>
      <c r="I242" s="78" t="s">
        <v>1143</v>
      </c>
      <c r="J242" s="85">
        <f t="shared" si="11"/>
        <v>0</v>
      </c>
      <c r="K242" s="86">
        <f t="shared" si="12"/>
        <v>8120</v>
      </c>
    </row>
    <row r="243" s="71" customFormat="1" customHeight="1" spans="1:11">
      <c r="A243" s="78">
        <v>240</v>
      </c>
      <c r="B243" s="79" t="s">
        <v>4527</v>
      </c>
      <c r="C243" s="80" t="s">
        <v>4528</v>
      </c>
      <c r="D243" s="81" t="s">
        <v>15</v>
      </c>
      <c r="E243" s="82">
        <v>0.036</v>
      </c>
      <c r="F243" s="78" t="s">
        <v>54</v>
      </c>
      <c r="G243" s="83">
        <f t="shared" si="13"/>
        <v>20000</v>
      </c>
      <c r="H243" s="78">
        <v>0</v>
      </c>
      <c r="I243" s="78" t="s">
        <v>1143</v>
      </c>
      <c r="J243" s="85">
        <f t="shared" si="11"/>
        <v>0</v>
      </c>
      <c r="K243" s="86">
        <f t="shared" si="12"/>
        <v>20000</v>
      </c>
    </row>
    <row r="244" s="71" customFormat="1" customHeight="1" spans="1:11">
      <c r="A244" s="78">
        <v>241</v>
      </c>
      <c r="B244" s="79" t="s">
        <v>4529</v>
      </c>
      <c r="C244" s="80" t="s">
        <v>4530</v>
      </c>
      <c r="D244" s="81" t="s">
        <v>15</v>
      </c>
      <c r="E244" s="82">
        <v>0.00552</v>
      </c>
      <c r="F244" s="78" t="s">
        <v>54</v>
      </c>
      <c r="G244" s="83">
        <f t="shared" si="13"/>
        <v>5520</v>
      </c>
      <c r="H244" s="78">
        <v>0</v>
      </c>
      <c r="I244" s="78" t="s">
        <v>1143</v>
      </c>
      <c r="J244" s="85">
        <f t="shared" si="11"/>
        <v>0</v>
      </c>
      <c r="K244" s="86">
        <f t="shared" si="12"/>
        <v>5520</v>
      </c>
    </row>
    <row r="245" s="71" customFormat="1" customHeight="1" spans="1:11">
      <c r="A245" s="78">
        <v>242</v>
      </c>
      <c r="B245" s="79" t="s">
        <v>4531</v>
      </c>
      <c r="C245" s="80" t="s">
        <v>4532</v>
      </c>
      <c r="D245" s="81" t="s">
        <v>15</v>
      </c>
      <c r="E245" s="82">
        <v>0</v>
      </c>
      <c r="F245" s="78" t="s">
        <v>54</v>
      </c>
      <c r="G245" s="83">
        <f t="shared" si="13"/>
        <v>0</v>
      </c>
      <c r="H245" s="78">
        <v>12013.26</v>
      </c>
      <c r="I245" s="78" t="s">
        <v>1143</v>
      </c>
      <c r="J245" s="85">
        <f t="shared" si="11"/>
        <v>1801.99</v>
      </c>
      <c r="K245" s="86">
        <f t="shared" si="12"/>
        <v>1801.99</v>
      </c>
    </row>
    <row r="246" s="71" customFormat="1" customHeight="1" spans="1:11">
      <c r="A246" s="78">
        <v>243</v>
      </c>
      <c r="B246" s="79" t="s">
        <v>4533</v>
      </c>
      <c r="C246" s="80" t="s">
        <v>4534</v>
      </c>
      <c r="D246" s="81" t="s">
        <v>15</v>
      </c>
      <c r="E246" s="82">
        <v>0.0171</v>
      </c>
      <c r="F246" s="78" t="s">
        <v>54</v>
      </c>
      <c r="G246" s="83">
        <f t="shared" si="13"/>
        <v>17100</v>
      </c>
      <c r="H246" s="78">
        <v>0</v>
      </c>
      <c r="I246" s="78" t="s">
        <v>1143</v>
      </c>
      <c r="J246" s="85">
        <f t="shared" si="11"/>
        <v>0</v>
      </c>
      <c r="K246" s="86">
        <f t="shared" si="12"/>
        <v>17100</v>
      </c>
    </row>
    <row r="247" s="71" customFormat="1" customHeight="1" spans="1:11">
      <c r="A247" s="78">
        <v>244</v>
      </c>
      <c r="B247" s="79" t="s">
        <v>4535</v>
      </c>
      <c r="C247" s="80" t="s">
        <v>4536</v>
      </c>
      <c r="D247" s="81" t="s">
        <v>15</v>
      </c>
      <c r="E247" s="82">
        <v>0.013965</v>
      </c>
      <c r="F247" s="78" t="s">
        <v>54</v>
      </c>
      <c r="G247" s="83">
        <f t="shared" si="13"/>
        <v>13965</v>
      </c>
      <c r="H247" s="78">
        <v>0</v>
      </c>
      <c r="I247" s="78" t="s">
        <v>1143</v>
      </c>
      <c r="J247" s="85">
        <f t="shared" si="11"/>
        <v>0</v>
      </c>
      <c r="K247" s="86">
        <f t="shared" si="12"/>
        <v>13965</v>
      </c>
    </row>
    <row r="248" s="71" customFormat="1" customHeight="1" spans="1:11">
      <c r="A248" s="78">
        <v>245</v>
      </c>
      <c r="B248" s="79" t="s">
        <v>4537</v>
      </c>
      <c r="C248" s="80" t="s">
        <v>4538</v>
      </c>
      <c r="D248" s="81" t="s">
        <v>15</v>
      </c>
      <c r="E248" s="82">
        <v>0.01254</v>
      </c>
      <c r="F248" s="78" t="s">
        <v>54</v>
      </c>
      <c r="G248" s="83">
        <f t="shared" si="13"/>
        <v>12540</v>
      </c>
      <c r="H248" s="78">
        <v>0</v>
      </c>
      <c r="I248" s="78" t="s">
        <v>1143</v>
      </c>
      <c r="J248" s="85">
        <f t="shared" si="11"/>
        <v>0</v>
      </c>
      <c r="K248" s="86">
        <f t="shared" si="12"/>
        <v>12540</v>
      </c>
    </row>
    <row r="249" s="71" customFormat="1" customHeight="1" spans="1:11">
      <c r="A249" s="78">
        <v>246</v>
      </c>
      <c r="B249" s="79" t="s">
        <v>4539</v>
      </c>
      <c r="C249" s="80" t="s">
        <v>4540</v>
      </c>
      <c r="D249" s="81" t="s">
        <v>15</v>
      </c>
      <c r="E249" s="82">
        <v>0.01026</v>
      </c>
      <c r="F249" s="78" t="s">
        <v>54</v>
      </c>
      <c r="G249" s="83">
        <f t="shared" si="13"/>
        <v>10260</v>
      </c>
      <c r="H249" s="78">
        <v>0</v>
      </c>
      <c r="I249" s="78" t="s">
        <v>1143</v>
      </c>
      <c r="J249" s="85">
        <f t="shared" si="11"/>
        <v>0</v>
      </c>
      <c r="K249" s="86">
        <f t="shared" si="12"/>
        <v>10260</v>
      </c>
    </row>
    <row r="250" s="71" customFormat="1" customHeight="1" spans="1:11">
      <c r="A250" s="78">
        <v>247</v>
      </c>
      <c r="B250" s="79" t="s">
        <v>4541</v>
      </c>
      <c r="C250" s="80" t="s">
        <v>4542</v>
      </c>
      <c r="D250" s="81" t="s">
        <v>15</v>
      </c>
      <c r="E250" s="82">
        <v>0.0112</v>
      </c>
      <c r="F250" s="78" t="s">
        <v>54</v>
      </c>
      <c r="G250" s="83">
        <f t="shared" si="13"/>
        <v>11200</v>
      </c>
      <c r="H250" s="78">
        <v>7155</v>
      </c>
      <c r="I250" s="78" t="s">
        <v>1143</v>
      </c>
      <c r="J250" s="85">
        <f t="shared" si="11"/>
        <v>1073.25</v>
      </c>
      <c r="K250" s="86">
        <f t="shared" si="12"/>
        <v>12273.25</v>
      </c>
    </row>
    <row r="251" s="71" customFormat="1" customHeight="1" spans="1:11">
      <c r="A251" s="78">
        <v>248</v>
      </c>
      <c r="B251" s="79" t="s">
        <v>4543</v>
      </c>
      <c r="C251" s="80" t="s">
        <v>4544</v>
      </c>
      <c r="D251" s="81" t="s">
        <v>15</v>
      </c>
      <c r="E251" s="82">
        <v>0.014</v>
      </c>
      <c r="F251" s="78" t="s">
        <v>54</v>
      </c>
      <c r="G251" s="83">
        <f t="shared" si="13"/>
        <v>14000</v>
      </c>
      <c r="H251" s="78">
        <v>2769</v>
      </c>
      <c r="I251" s="78" t="s">
        <v>1143</v>
      </c>
      <c r="J251" s="85">
        <f t="shared" si="11"/>
        <v>415.35</v>
      </c>
      <c r="K251" s="86">
        <f t="shared" si="12"/>
        <v>14415.35</v>
      </c>
    </row>
    <row r="252" s="71" customFormat="1" customHeight="1" spans="1:11">
      <c r="A252" s="78">
        <v>249</v>
      </c>
      <c r="B252" s="79" t="s">
        <v>4545</v>
      </c>
      <c r="C252" s="80" t="s">
        <v>4546</v>
      </c>
      <c r="D252" s="81" t="s">
        <v>15</v>
      </c>
      <c r="E252" s="82">
        <v>0.0053</v>
      </c>
      <c r="F252" s="78" t="s">
        <v>54</v>
      </c>
      <c r="G252" s="83">
        <f t="shared" si="13"/>
        <v>5300</v>
      </c>
      <c r="H252" s="78">
        <v>6011</v>
      </c>
      <c r="I252" s="78" t="s">
        <v>1143</v>
      </c>
      <c r="J252" s="85">
        <f t="shared" si="11"/>
        <v>901.65</v>
      </c>
      <c r="K252" s="86">
        <f t="shared" si="12"/>
        <v>6201.65</v>
      </c>
    </row>
    <row r="253" s="71" customFormat="1" customHeight="1" spans="1:11">
      <c r="A253" s="78">
        <v>250</v>
      </c>
      <c r="B253" s="79" t="s">
        <v>4547</v>
      </c>
      <c r="C253" s="80" t="s">
        <v>4548</v>
      </c>
      <c r="D253" s="81" t="s">
        <v>15</v>
      </c>
      <c r="E253" s="82">
        <v>0.003</v>
      </c>
      <c r="F253" s="78" t="s">
        <v>54</v>
      </c>
      <c r="G253" s="83">
        <f t="shared" si="13"/>
        <v>3000</v>
      </c>
      <c r="H253" s="78">
        <v>1662</v>
      </c>
      <c r="I253" s="78" t="s">
        <v>1143</v>
      </c>
      <c r="J253" s="85">
        <f t="shared" si="11"/>
        <v>249.3</v>
      </c>
      <c r="K253" s="86">
        <f t="shared" si="12"/>
        <v>3249.3</v>
      </c>
    </row>
    <row r="254" s="71" customFormat="1" customHeight="1" spans="1:11">
      <c r="A254" s="78">
        <v>251</v>
      </c>
      <c r="B254" s="79" t="s">
        <v>4549</v>
      </c>
      <c r="C254" s="80" t="s">
        <v>4550</v>
      </c>
      <c r="D254" s="81" t="s">
        <v>15</v>
      </c>
      <c r="E254" s="82">
        <v>0.01</v>
      </c>
      <c r="F254" s="78" t="s">
        <v>54</v>
      </c>
      <c r="G254" s="83">
        <f t="shared" si="13"/>
        <v>10000</v>
      </c>
      <c r="H254" s="78">
        <v>2719.97</v>
      </c>
      <c r="I254" s="78" t="s">
        <v>1143</v>
      </c>
      <c r="J254" s="85">
        <f t="shared" si="11"/>
        <v>408</v>
      </c>
      <c r="K254" s="86">
        <f t="shared" si="12"/>
        <v>10408</v>
      </c>
    </row>
    <row r="255" s="71" customFormat="1" customHeight="1" spans="1:11">
      <c r="A255" s="78">
        <v>252</v>
      </c>
      <c r="B255" s="79" t="s">
        <v>4549</v>
      </c>
      <c r="C255" s="80" t="s">
        <v>4551</v>
      </c>
      <c r="D255" s="81" t="s">
        <v>15</v>
      </c>
      <c r="E255" s="82">
        <v>0.015</v>
      </c>
      <c r="F255" s="78" t="s">
        <v>54</v>
      </c>
      <c r="G255" s="83">
        <f t="shared" si="13"/>
        <v>15000</v>
      </c>
      <c r="H255" s="78">
        <v>0</v>
      </c>
      <c r="I255" s="78" t="s">
        <v>1143</v>
      </c>
      <c r="J255" s="85">
        <f t="shared" si="11"/>
        <v>0</v>
      </c>
      <c r="K255" s="86">
        <f t="shared" si="12"/>
        <v>15000</v>
      </c>
    </row>
    <row r="256" s="71" customFormat="1" customHeight="1" spans="1:11">
      <c r="A256" s="78">
        <v>253</v>
      </c>
      <c r="B256" s="79" t="s">
        <v>4552</v>
      </c>
      <c r="C256" s="80" t="s">
        <v>4553</v>
      </c>
      <c r="D256" s="81" t="s">
        <v>4286</v>
      </c>
      <c r="E256" s="82">
        <v>0.01378</v>
      </c>
      <c r="F256" s="78" t="s">
        <v>784</v>
      </c>
      <c r="G256" s="83">
        <f>E256*20000</f>
        <v>275.6</v>
      </c>
      <c r="H256" s="78">
        <v>0</v>
      </c>
      <c r="I256" s="78" t="s">
        <v>1143</v>
      </c>
      <c r="J256" s="85">
        <f t="shared" si="11"/>
        <v>0</v>
      </c>
      <c r="K256" s="86">
        <f t="shared" si="12"/>
        <v>275.6</v>
      </c>
    </row>
    <row r="257" s="71" customFormat="1" customHeight="1" spans="1:11">
      <c r="A257" s="78">
        <v>254</v>
      </c>
      <c r="B257" s="79" t="s">
        <v>4554</v>
      </c>
      <c r="C257" s="80" t="s">
        <v>4555</v>
      </c>
      <c r="D257" s="81" t="s">
        <v>15</v>
      </c>
      <c r="E257" s="82">
        <v>0.00513</v>
      </c>
      <c r="F257" s="78" t="s">
        <v>54</v>
      </c>
      <c r="G257" s="83">
        <f t="shared" ref="G257:G320" si="14">IF(E257*1000000&gt;20000,20000,E257*1000000)</f>
        <v>5130</v>
      </c>
      <c r="H257" s="78">
        <v>0</v>
      </c>
      <c r="I257" s="78" t="s">
        <v>1143</v>
      </c>
      <c r="J257" s="85">
        <f t="shared" si="11"/>
        <v>0</v>
      </c>
      <c r="K257" s="86">
        <f t="shared" si="12"/>
        <v>5130</v>
      </c>
    </row>
    <row r="258" s="71" customFormat="1" customHeight="1" spans="1:11">
      <c r="A258" s="78">
        <v>255</v>
      </c>
      <c r="B258" s="79" t="s">
        <v>4556</v>
      </c>
      <c r="C258" s="80" t="s">
        <v>4557</v>
      </c>
      <c r="D258" s="81" t="s">
        <v>15</v>
      </c>
      <c r="E258" s="82">
        <v>0.01482</v>
      </c>
      <c r="F258" s="78" t="s">
        <v>54</v>
      </c>
      <c r="G258" s="83">
        <f t="shared" si="14"/>
        <v>14820</v>
      </c>
      <c r="H258" s="78">
        <v>0</v>
      </c>
      <c r="I258" s="78" t="s">
        <v>1143</v>
      </c>
      <c r="J258" s="85">
        <f t="shared" si="11"/>
        <v>0</v>
      </c>
      <c r="K258" s="86">
        <f t="shared" si="12"/>
        <v>14820</v>
      </c>
    </row>
    <row r="259" s="71" customFormat="1" customHeight="1" spans="1:11">
      <c r="A259" s="78">
        <v>256</v>
      </c>
      <c r="B259" s="79" t="s">
        <v>4558</v>
      </c>
      <c r="C259" s="80" t="s">
        <v>4559</v>
      </c>
      <c r="D259" s="81" t="s">
        <v>15</v>
      </c>
      <c r="E259" s="82">
        <v>0.01026</v>
      </c>
      <c r="F259" s="78" t="s">
        <v>54</v>
      </c>
      <c r="G259" s="83">
        <f t="shared" si="14"/>
        <v>10260</v>
      </c>
      <c r="H259" s="78">
        <v>0</v>
      </c>
      <c r="I259" s="78" t="s">
        <v>1143</v>
      </c>
      <c r="J259" s="85">
        <f t="shared" si="11"/>
        <v>0</v>
      </c>
      <c r="K259" s="86">
        <f t="shared" si="12"/>
        <v>10260</v>
      </c>
    </row>
    <row r="260" s="71" customFormat="1" customHeight="1" spans="1:11">
      <c r="A260" s="78">
        <v>257</v>
      </c>
      <c r="B260" s="79" t="s">
        <v>4560</v>
      </c>
      <c r="C260" s="80" t="s">
        <v>4561</v>
      </c>
      <c r="D260" s="81" t="s">
        <v>15</v>
      </c>
      <c r="E260" s="82">
        <v>0.01416</v>
      </c>
      <c r="F260" s="78" t="s">
        <v>54</v>
      </c>
      <c r="G260" s="83">
        <f t="shared" si="14"/>
        <v>14160</v>
      </c>
      <c r="H260" s="78">
        <v>6586</v>
      </c>
      <c r="I260" s="78" t="s">
        <v>1143</v>
      </c>
      <c r="J260" s="85">
        <f t="shared" ref="J260:J323" si="15">ROUND(H260*0.15,2)</f>
        <v>987.9</v>
      </c>
      <c r="K260" s="86">
        <f t="shared" ref="K260:K323" si="16">G260+J260</f>
        <v>15147.9</v>
      </c>
    </row>
    <row r="261" s="71" customFormat="1" customHeight="1" spans="1:11">
      <c r="A261" s="78">
        <v>258</v>
      </c>
      <c r="B261" s="79" t="s">
        <v>4562</v>
      </c>
      <c r="C261" s="80" t="s">
        <v>4563</v>
      </c>
      <c r="D261" s="81" t="s">
        <v>15</v>
      </c>
      <c r="E261" s="82">
        <v>0.0105</v>
      </c>
      <c r="F261" s="78" t="s">
        <v>54</v>
      </c>
      <c r="G261" s="83">
        <f t="shared" si="14"/>
        <v>10500</v>
      </c>
      <c r="H261" s="78">
        <v>0</v>
      </c>
      <c r="I261" s="78" t="s">
        <v>1143</v>
      </c>
      <c r="J261" s="85">
        <f t="shared" si="15"/>
        <v>0</v>
      </c>
      <c r="K261" s="86">
        <f t="shared" si="16"/>
        <v>10500</v>
      </c>
    </row>
    <row r="262" s="71" customFormat="1" customHeight="1" spans="1:11">
      <c r="A262" s="78">
        <v>259</v>
      </c>
      <c r="B262" s="79" t="s">
        <v>1444</v>
      </c>
      <c r="C262" s="80" t="s">
        <v>4564</v>
      </c>
      <c r="D262" s="81" t="s">
        <v>15</v>
      </c>
      <c r="E262" s="82">
        <v>0.01064</v>
      </c>
      <c r="F262" s="78" t="s">
        <v>54</v>
      </c>
      <c r="G262" s="83">
        <f t="shared" si="14"/>
        <v>10640</v>
      </c>
      <c r="H262" s="78">
        <v>0</v>
      </c>
      <c r="I262" s="78" t="s">
        <v>1143</v>
      </c>
      <c r="J262" s="85">
        <f t="shared" si="15"/>
        <v>0</v>
      </c>
      <c r="K262" s="86">
        <f t="shared" si="16"/>
        <v>10640</v>
      </c>
    </row>
    <row r="263" s="71" customFormat="1" customHeight="1" spans="1:11">
      <c r="A263" s="78">
        <v>260</v>
      </c>
      <c r="B263" s="79" t="s">
        <v>4565</v>
      </c>
      <c r="C263" s="80" t="s">
        <v>4566</v>
      </c>
      <c r="D263" s="81" t="s">
        <v>15</v>
      </c>
      <c r="E263" s="82">
        <v>0.01197</v>
      </c>
      <c r="F263" s="78" t="s">
        <v>54</v>
      </c>
      <c r="G263" s="83">
        <f t="shared" si="14"/>
        <v>11970</v>
      </c>
      <c r="H263" s="78">
        <v>4240.36</v>
      </c>
      <c r="I263" s="78" t="s">
        <v>1143</v>
      </c>
      <c r="J263" s="85">
        <f t="shared" si="15"/>
        <v>636.05</v>
      </c>
      <c r="K263" s="86">
        <f t="shared" si="16"/>
        <v>12606.05</v>
      </c>
    </row>
    <row r="264" s="71" customFormat="1" customHeight="1" spans="1:11">
      <c r="A264" s="78">
        <v>261</v>
      </c>
      <c r="B264" s="79" t="s">
        <v>4567</v>
      </c>
      <c r="C264" s="80" t="s">
        <v>4568</v>
      </c>
      <c r="D264" s="81" t="s">
        <v>15</v>
      </c>
      <c r="E264" s="82">
        <v>0.01404</v>
      </c>
      <c r="F264" s="78" t="s">
        <v>54</v>
      </c>
      <c r="G264" s="83">
        <f t="shared" si="14"/>
        <v>14040</v>
      </c>
      <c r="H264" s="78">
        <f>7277.75-1048</f>
        <v>6229.75</v>
      </c>
      <c r="I264" s="78" t="s">
        <v>1143</v>
      </c>
      <c r="J264" s="85">
        <f t="shared" si="15"/>
        <v>934.46</v>
      </c>
      <c r="K264" s="86">
        <f t="shared" si="16"/>
        <v>14974.46</v>
      </c>
    </row>
    <row r="265" s="71" customFormat="1" customHeight="1" spans="1:11">
      <c r="A265" s="78">
        <v>262</v>
      </c>
      <c r="B265" s="79" t="s">
        <v>4569</v>
      </c>
      <c r="C265" s="80" t="s">
        <v>4570</v>
      </c>
      <c r="D265" s="81" t="s">
        <v>15</v>
      </c>
      <c r="E265" s="82">
        <v>0.0112</v>
      </c>
      <c r="F265" s="78" t="s">
        <v>54</v>
      </c>
      <c r="G265" s="83">
        <f t="shared" si="14"/>
        <v>11200</v>
      </c>
      <c r="H265" s="78">
        <v>1872</v>
      </c>
      <c r="I265" s="78" t="s">
        <v>1143</v>
      </c>
      <c r="J265" s="85">
        <f t="shared" si="15"/>
        <v>280.8</v>
      </c>
      <c r="K265" s="86">
        <f t="shared" si="16"/>
        <v>11480.8</v>
      </c>
    </row>
    <row r="266" s="71" customFormat="1" customHeight="1" spans="1:11">
      <c r="A266" s="78">
        <v>263</v>
      </c>
      <c r="B266" s="79" t="s">
        <v>4571</v>
      </c>
      <c r="C266" s="80" t="s">
        <v>4572</v>
      </c>
      <c r="D266" s="81" t="s">
        <v>15</v>
      </c>
      <c r="E266" s="82">
        <v>0.00456</v>
      </c>
      <c r="F266" s="78" t="s">
        <v>54</v>
      </c>
      <c r="G266" s="83">
        <f t="shared" si="14"/>
        <v>4560</v>
      </c>
      <c r="H266" s="78">
        <v>0</v>
      </c>
      <c r="I266" s="78" t="s">
        <v>1143</v>
      </c>
      <c r="J266" s="85">
        <f t="shared" si="15"/>
        <v>0</v>
      </c>
      <c r="K266" s="86">
        <f t="shared" si="16"/>
        <v>4560</v>
      </c>
    </row>
    <row r="267" s="71" customFormat="1" customHeight="1" spans="1:11">
      <c r="A267" s="78">
        <v>264</v>
      </c>
      <c r="B267" s="79" t="s">
        <v>4573</v>
      </c>
      <c r="C267" s="80" t="s">
        <v>4574</v>
      </c>
      <c r="D267" s="81" t="s">
        <v>15</v>
      </c>
      <c r="E267" s="82">
        <v>0.01624</v>
      </c>
      <c r="F267" s="78" t="s">
        <v>54</v>
      </c>
      <c r="G267" s="83">
        <f t="shared" si="14"/>
        <v>16240</v>
      </c>
      <c r="H267" s="78">
        <v>0</v>
      </c>
      <c r="I267" s="78" t="s">
        <v>1143</v>
      </c>
      <c r="J267" s="85">
        <f t="shared" si="15"/>
        <v>0</v>
      </c>
      <c r="K267" s="86">
        <f t="shared" si="16"/>
        <v>16240</v>
      </c>
    </row>
    <row r="268" s="71" customFormat="1" customHeight="1" spans="1:11">
      <c r="A268" s="78">
        <v>265</v>
      </c>
      <c r="B268" s="79" t="s">
        <v>4575</v>
      </c>
      <c r="C268" s="80" t="s">
        <v>4576</v>
      </c>
      <c r="D268" s="81" t="s">
        <v>15</v>
      </c>
      <c r="E268" s="82">
        <v>0.01416</v>
      </c>
      <c r="F268" s="78" t="s">
        <v>54</v>
      </c>
      <c r="G268" s="83">
        <f t="shared" si="14"/>
        <v>14160</v>
      </c>
      <c r="H268" s="78">
        <v>0</v>
      </c>
      <c r="I268" s="78" t="s">
        <v>1143</v>
      </c>
      <c r="J268" s="85">
        <f t="shared" si="15"/>
        <v>0</v>
      </c>
      <c r="K268" s="86">
        <f t="shared" si="16"/>
        <v>14160</v>
      </c>
    </row>
    <row r="269" s="71" customFormat="1" customHeight="1" spans="1:11">
      <c r="A269" s="78">
        <v>266</v>
      </c>
      <c r="B269" s="79" t="s">
        <v>4577</v>
      </c>
      <c r="C269" s="80" t="s">
        <v>4578</v>
      </c>
      <c r="D269" s="81" t="s">
        <v>15</v>
      </c>
      <c r="E269" s="82">
        <v>0.01428</v>
      </c>
      <c r="F269" s="78" t="s">
        <v>54</v>
      </c>
      <c r="G269" s="83">
        <f t="shared" si="14"/>
        <v>14280</v>
      </c>
      <c r="H269" s="78">
        <v>0</v>
      </c>
      <c r="I269" s="78" t="s">
        <v>1143</v>
      </c>
      <c r="J269" s="85">
        <f t="shared" si="15"/>
        <v>0</v>
      </c>
      <c r="K269" s="86">
        <f t="shared" si="16"/>
        <v>14280</v>
      </c>
    </row>
    <row r="270" s="71" customFormat="1" customHeight="1" spans="1:11">
      <c r="A270" s="78">
        <v>267</v>
      </c>
      <c r="B270" s="79" t="s">
        <v>4579</v>
      </c>
      <c r="C270" s="80" t="s">
        <v>4580</v>
      </c>
      <c r="D270" s="81" t="s">
        <v>15</v>
      </c>
      <c r="E270" s="82">
        <v>0.01827</v>
      </c>
      <c r="F270" s="78" t="s">
        <v>54</v>
      </c>
      <c r="G270" s="83">
        <f t="shared" si="14"/>
        <v>18270</v>
      </c>
      <c r="H270" s="78">
        <v>0</v>
      </c>
      <c r="I270" s="78" t="s">
        <v>1143</v>
      </c>
      <c r="J270" s="85">
        <f t="shared" si="15"/>
        <v>0</v>
      </c>
      <c r="K270" s="86">
        <f t="shared" si="16"/>
        <v>18270</v>
      </c>
    </row>
    <row r="271" s="71" customFormat="1" customHeight="1" spans="1:11">
      <c r="A271" s="78">
        <v>268</v>
      </c>
      <c r="B271" s="79" t="s">
        <v>4581</v>
      </c>
      <c r="C271" s="80" t="s">
        <v>4582</v>
      </c>
      <c r="D271" s="81" t="s">
        <v>15</v>
      </c>
      <c r="E271" s="82">
        <v>0.01372</v>
      </c>
      <c r="F271" s="78" t="s">
        <v>54</v>
      </c>
      <c r="G271" s="83">
        <f t="shared" si="14"/>
        <v>13720</v>
      </c>
      <c r="H271" s="78">
        <v>0</v>
      </c>
      <c r="I271" s="78" t="s">
        <v>1143</v>
      </c>
      <c r="J271" s="85">
        <f t="shared" si="15"/>
        <v>0</v>
      </c>
      <c r="K271" s="86">
        <f t="shared" si="16"/>
        <v>13720</v>
      </c>
    </row>
    <row r="272" s="71" customFormat="1" customHeight="1" spans="1:11">
      <c r="A272" s="78">
        <v>269</v>
      </c>
      <c r="B272" s="79" t="s">
        <v>4583</v>
      </c>
      <c r="C272" s="80" t="s">
        <v>4584</v>
      </c>
      <c r="D272" s="81" t="s">
        <v>15</v>
      </c>
      <c r="E272" s="82">
        <v>0.01276</v>
      </c>
      <c r="F272" s="78" t="s">
        <v>54</v>
      </c>
      <c r="G272" s="83">
        <f t="shared" si="14"/>
        <v>12760</v>
      </c>
      <c r="H272" s="78">
        <v>0</v>
      </c>
      <c r="I272" s="78" t="s">
        <v>1143</v>
      </c>
      <c r="J272" s="85">
        <f t="shared" si="15"/>
        <v>0</v>
      </c>
      <c r="K272" s="86">
        <f t="shared" si="16"/>
        <v>12760</v>
      </c>
    </row>
    <row r="273" s="71" customFormat="1" customHeight="1" spans="1:11">
      <c r="A273" s="78">
        <v>270</v>
      </c>
      <c r="B273" s="79" t="s">
        <v>4585</v>
      </c>
      <c r="C273" s="80" t="s">
        <v>4586</v>
      </c>
      <c r="D273" s="81" t="s">
        <v>15</v>
      </c>
      <c r="E273" s="82">
        <v>0.02078</v>
      </c>
      <c r="F273" s="78" t="s">
        <v>54</v>
      </c>
      <c r="G273" s="83">
        <f t="shared" si="14"/>
        <v>20000</v>
      </c>
      <c r="H273" s="78">
        <v>0</v>
      </c>
      <c r="I273" s="78" t="s">
        <v>1143</v>
      </c>
      <c r="J273" s="85">
        <f t="shared" si="15"/>
        <v>0</v>
      </c>
      <c r="K273" s="86">
        <f t="shared" si="16"/>
        <v>20000</v>
      </c>
    </row>
    <row r="274" s="71" customFormat="1" customHeight="1" spans="1:11">
      <c r="A274" s="78">
        <v>271</v>
      </c>
      <c r="B274" s="79" t="s">
        <v>4587</v>
      </c>
      <c r="C274" s="80" t="s">
        <v>4588</v>
      </c>
      <c r="D274" s="81" t="s">
        <v>15</v>
      </c>
      <c r="E274" s="82">
        <v>0</v>
      </c>
      <c r="F274" s="78" t="s">
        <v>54</v>
      </c>
      <c r="G274" s="83">
        <f t="shared" si="14"/>
        <v>0</v>
      </c>
      <c r="H274" s="78">
        <v>0</v>
      </c>
      <c r="I274" s="78" t="s">
        <v>1143</v>
      </c>
      <c r="J274" s="85">
        <f t="shared" si="15"/>
        <v>0</v>
      </c>
      <c r="K274" s="86">
        <f t="shared" si="16"/>
        <v>0</v>
      </c>
    </row>
    <row r="275" s="71" customFormat="1" customHeight="1" spans="1:11">
      <c r="A275" s="78">
        <v>272</v>
      </c>
      <c r="B275" s="79" t="s">
        <v>4589</v>
      </c>
      <c r="C275" s="80" t="s">
        <v>4590</v>
      </c>
      <c r="D275" s="81" t="s">
        <v>15</v>
      </c>
      <c r="E275" s="82">
        <v>0.0098</v>
      </c>
      <c r="F275" s="78" t="s">
        <v>54</v>
      </c>
      <c r="G275" s="83">
        <f t="shared" si="14"/>
        <v>9800</v>
      </c>
      <c r="H275" s="78">
        <v>0</v>
      </c>
      <c r="I275" s="78" t="s">
        <v>1143</v>
      </c>
      <c r="J275" s="85">
        <f t="shared" si="15"/>
        <v>0</v>
      </c>
      <c r="K275" s="86">
        <f t="shared" si="16"/>
        <v>9800</v>
      </c>
    </row>
    <row r="276" s="71" customFormat="1" customHeight="1" spans="1:11">
      <c r="A276" s="78">
        <v>273</v>
      </c>
      <c r="B276" s="79" t="s">
        <v>4591</v>
      </c>
      <c r="C276" s="80" t="s">
        <v>4592</v>
      </c>
      <c r="D276" s="81" t="s">
        <v>15</v>
      </c>
      <c r="E276" s="82">
        <v>0.00896</v>
      </c>
      <c r="F276" s="78" t="s">
        <v>54</v>
      </c>
      <c r="G276" s="83">
        <f t="shared" si="14"/>
        <v>8960</v>
      </c>
      <c r="H276" s="78">
        <v>0</v>
      </c>
      <c r="I276" s="78" t="s">
        <v>1143</v>
      </c>
      <c r="J276" s="85">
        <f t="shared" si="15"/>
        <v>0</v>
      </c>
      <c r="K276" s="86">
        <f t="shared" si="16"/>
        <v>8960</v>
      </c>
    </row>
    <row r="277" s="71" customFormat="1" customHeight="1" spans="1:11">
      <c r="A277" s="78">
        <v>274</v>
      </c>
      <c r="B277" s="79" t="s">
        <v>4593</v>
      </c>
      <c r="C277" s="80" t="s">
        <v>4594</v>
      </c>
      <c r="D277" s="81" t="s">
        <v>15</v>
      </c>
      <c r="E277" s="82">
        <v>0.00696</v>
      </c>
      <c r="F277" s="78" t="s">
        <v>54</v>
      </c>
      <c r="G277" s="83">
        <f t="shared" si="14"/>
        <v>6960</v>
      </c>
      <c r="H277" s="78">
        <v>0</v>
      </c>
      <c r="I277" s="78" t="s">
        <v>1143</v>
      </c>
      <c r="J277" s="85">
        <f t="shared" si="15"/>
        <v>0</v>
      </c>
      <c r="K277" s="86">
        <f t="shared" si="16"/>
        <v>6960</v>
      </c>
    </row>
    <row r="278" s="71" customFormat="1" customHeight="1" spans="1:11">
      <c r="A278" s="78">
        <v>275</v>
      </c>
      <c r="B278" s="79" t="s">
        <v>4595</v>
      </c>
      <c r="C278" s="80" t="s">
        <v>4596</v>
      </c>
      <c r="D278" s="81" t="s">
        <v>15</v>
      </c>
      <c r="E278" s="82">
        <v>0</v>
      </c>
      <c r="F278" s="78" t="s">
        <v>54</v>
      </c>
      <c r="G278" s="83">
        <f t="shared" si="14"/>
        <v>0</v>
      </c>
      <c r="H278" s="78">
        <v>9273</v>
      </c>
      <c r="I278" s="78" t="s">
        <v>1143</v>
      </c>
      <c r="J278" s="85">
        <f t="shared" si="15"/>
        <v>1390.95</v>
      </c>
      <c r="K278" s="86">
        <f t="shared" si="16"/>
        <v>1390.95</v>
      </c>
    </row>
    <row r="279" s="71" customFormat="1" customHeight="1" spans="1:11">
      <c r="A279" s="78">
        <v>276</v>
      </c>
      <c r="B279" s="79" t="s">
        <v>4597</v>
      </c>
      <c r="C279" s="80" t="s">
        <v>4598</v>
      </c>
      <c r="D279" s="81" t="s">
        <v>15</v>
      </c>
      <c r="E279" s="82">
        <v>0.0308</v>
      </c>
      <c r="F279" s="78" t="s">
        <v>54</v>
      </c>
      <c r="G279" s="83">
        <f t="shared" si="14"/>
        <v>20000</v>
      </c>
      <c r="H279" s="78">
        <v>0</v>
      </c>
      <c r="I279" s="78" t="s">
        <v>1143</v>
      </c>
      <c r="J279" s="85">
        <f t="shared" si="15"/>
        <v>0</v>
      </c>
      <c r="K279" s="86">
        <f t="shared" si="16"/>
        <v>20000</v>
      </c>
    </row>
    <row r="280" s="71" customFormat="1" customHeight="1" spans="1:11">
      <c r="A280" s="78">
        <v>277</v>
      </c>
      <c r="B280" s="79" t="s">
        <v>4599</v>
      </c>
      <c r="C280" s="80" t="s">
        <v>4600</v>
      </c>
      <c r="D280" s="81" t="s">
        <v>15</v>
      </c>
      <c r="E280" s="82">
        <v>0.01296</v>
      </c>
      <c r="F280" s="78" t="s">
        <v>54</v>
      </c>
      <c r="G280" s="83">
        <f t="shared" si="14"/>
        <v>12960</v>
      </c>
      <c r="H280" s="78">
        <v>3838</v>
      </c>
      <c r="I280" s="78" t="s">
        <v>1143</v>
      </c>
      <c r="J280" s="85">
        <f t="shared" si="15"/>
        <v>575.7</v>
      </c>
      <c r="K280" s="86">
        <f t="shared" si="16"/>
        <v>13535.7</v>
      </c>
    </row>
    <row r="281" s="71" customFormat="1" customHeight="1" spans="1:11">
      <c r="A281" s="78">
        <v>278</v>
      </c>
      <c r="B281" s="79" t="s">
        <v>4601</v>
      </c>
      <c r="C281" s="80" t="s">
        <v>4602</v>
      </c>
      <c r="D281" s="81" t="s">
        <v>15</v>
      </c>
      <c r="E281" s="82">
        <v>0.00504</v>
      </c>
      <c r="F281" s="78" t="s">
        <v>54</v>
      </c>
      <c r="G281" s="83">
        <f t="shared" si="14"/>
        <v>5040</v>
      </c>
      <c r="H281" s="78">
        <v>0</v>
      </c>
      <c r="I281" s="78" t="s">
        <v>1143</v>
      </c>
      <c r="J281" s="85">
        <f t="shared" si="15"/>
        <v>0</v>
      </c>
      <c r="K281" s="86">
        <f t="shared" si="16"/>
        <v>5040</v>
      </c>
    </row>
    <row r="282" s="71" customFormat="1" customHeight="1" spans="1:11">
      <c r="A282" s="78">
        <v>279</v>
      </c>
      <c r="B282" s="79" t="s">
        <v>4603</v>
      </c>
      <c r="C282" s="80" t="s">
        <v>4604</v>
      </c>
      <c r="D282" s="81" t="s">
        <v>15</v>
      </c>
      <c r="E282" s="82">
        <v>0.0106</v>
      </c>
      <c r="F282" s="78" t="s">
        <v>54</v>
      </c>
      <c r="G282" s="83">
        <f t="shared" si="14"/>
        <v>10600</v>
      </c>
      <c r="H282" s="78">
        <v>4822</v>
      </c>
      <c r="I282" s="78" t="s">
        <v>1143</v>
      </c>
      <c r="J282" s="85">
        <f t="shared" si="15"/>
        <v>723.3</v>
      </c>
      <c r="K282" s="86">
        <f t="shared" si="16"/>
        <v>11323.3</v>
      </c>
    </row>
    <row r="283" s="71" customFormat="1" customHeight="1" spans="1:11">
      <c r="A283" s="78">
        <v>280</v>
      </c>
      <c r="B283" s="79" t="s">
        <v>4605</v>
      </c>
      <c r="C283" s="80" t="s">
        <v>4606</v>
      </c>
      <c r="D283" s="81" t="s">
        <v>15</v>
      </c>
      <c r="E283" s="82">
        <v>0.006</v>
      </c>
      <c r="F283" s="78" t="s">
        <v>54</v>
      </c>
      <c r="G283" s="83">
        <f t="shared" si="14"/>
        <v>6000</v>
      </c>
      <c r="H283" s="78">
        <v>0</v>
      </c>
      <c r="I283" s="78" t="s">
        <v>1143</v>
      </c>
      <c r="J283" s="85">
        <f t="shared" si="15"/>
        <v>0</v>
      </c>
      <c r="K283" s="86">
        <f t="shared" si="16"/>
        <v>6000</v>
      </c>
    </row>
    <row r="284" s="71" customFormat="1" customHeight="1" spans="1:11">
      <c r="A284" s="78">
        <v>281</v>
      </c>
      <c r="B284" s="79" t="s">
        <v>4607</v>
      </c>
      <c r="C284" s="80" t="s">
        <v>4608</v>
      </c>
      <c r="D284" s="81" t="s">
        <v>15</v>
      </c>
      <c r="E284" s="82">
        <v>0.00513</v>
      </c>
      <c r="F284" s="78" t="s">
        <v>54</v>
      </c>
      <c r="G284" s="83">
        <f t="shared" si="14"/>
        <v>5130</v>
      </c>
      <c r="H284" s="78">
        <v>0</v>
      </c>
      <c r="I284" s="78" t="s">
        <v>1143</v>
      </c>
      <c r="J284" s="85">
        <f t="shared" si="15"/>
        <v>0</v>
      </c>
      <c r="K284" s="86">
        <f t="shared" si="16"/>
        <v>5130</v>
      </c>
    </row>
    <row r="285" s="71" customFormat="1" customHeight="1" spans="1:11">
      <c r="A285" s="78">
        <v>282</v>
      </c>
      <c r="B285" s="79" t="s">
        <v>4609</v>
      </c>
      <c r="C285" s="80" t="s">
        <v>4610</v>
      </c>
      <c r="D285" s="81" t="s">
        <v>15</v>
      </c>
      <c r="E285" s="82">
        <v>0.01026</v>
      </c>
      <c r="F285" s="78" t="s">
        <v>54</v>
      </c>
      <c r="G285" s="83">
        <f t="shared" si="14"/>
        <v>10260</v>
      </c>
      <c r="H285" s="78">
        <v>0</v>
      </c>
      <c r="I285" s="78" t="s">
        <v>1143</v>
      </c>
      <c r="J285" s="85">
        <f t="shared" si="15"/>
        <v>0</v>
      </c>
      <c r="K285" s="86">
        <f t="shared" si="16"/>
        <v>10260</v>
      </c>
    </row>
    <row r="286" s="71" customFormat="1" customHeight="1" spans="1:11">
      <c r="A286" s="78">
        <v>283</v>
      </c>
      <c r="B286" s="79" t="s">
        <v>4611</v>
      </c>
      <c r="C286" s="80" t="s">
        <v>4612</v>
      </c>
      <c r="D286" s="81" t="s">
        <v>15</v>
      </c>
      <c r="E286" s="82">
        <v>0.00708</v>
      </c>
      <c r="F286" s="78" t="s">
        <v>54</v>
      </c>
      <c r="G286" s="83">
        <f t="shared" si="14"/>
        <v>7080</v>
      </c>
      <c r="H286" s="78">
        <v>0</v>
      </c>
      <c r="I286" s="78" t="s">
        <v>1143</v>
      </c>
      <c r="J286" s="85">
        <f t="shared" si="15"/>
        <v>0</v>
      </c>
      <c r="K286" s="86">
        <f t="shared" si="16"/>
        <v>7080</v>
      </c>
    </row>
    <row r="287" s="71" customFormat="1" customHeight="1" spans="1:11">
      <c r="A287" s="78">
        <v>284</v>
      </c>
      <c r="B287" s="79" t="s">
        <v>4613</v>
      </c>
      <c r="C287" s="80" t="s">
        <v>4614</v>
      </c>
      <c r="D287" s="81" t="s">
        <v>15</v>
      </c>
      <c r="E287" s="82">
        <v>0.00336</v>
      </c>
      <c r="F287" s="78" t="s">
        <v>54</v>
      </c>
      <c r="G287" s="83">
        <f t="shared" si="14"/>
        <v>3360</v>
      </c>
      <c r="H287" s="78">
        <v>0</v>
      </c>
      <c r="I287" s="78" t="s">
        <v>1143</v>
      </c>
      <c r="J287" s="85">
        <f t="shared" si="15"/>
        <v>0</v>
      </c>
      <c r="K287" s="86">
        <f t="shared" si="16"/>
        <v>3360</v>
      </c>
    </row>
    <row r="288" s="71" customFormat="1" customHeight="1" spans="1:11">
      <c r="A288" s="78">
        <v>285</v>
      </c>
      <c r="B288" s="79" t="s">
        <v>4615</v>
      </c>
      <c r="C288" s="80" t="s">
        <v>4616</v>
      </c>
      <c r="D288" s="81" t="s">
        <v>15</v>
      </c>
      <c r="E288" s="82">
        <v>0.036</v>
      </c>
      <c r="F288" s="78" t="s">
        <v>54</v>
      </c>
      <c r="G288" s="83">
        <f t="shared" si="14"/>
        <v>20000</v>
      </c>
      <c r="H288" s="78">
        <v>9587</v>
      </c>
      <c r="I288" s="78" t="s">
        <v>1143</v>
      </c>
      <c r="J288" s="85">
        <f t="shared" si="15"/>
        <v>1438.05</v>
      </c>
      <c r="K288" s="86">
        <f t="shared" si="16"/>
        <v>21438.05</v>
      </c>
    </row>
    <row r="289" s="71" customFormat="1" customHeight="1" spans="1:11">
      <c r="A289" s="78">
        <v>286</v>
      </c>
      <c r="B289" s="79" t="s">
        <v>4617</v>
      </c>
      <c r="C289" s="80" t="s">
        <v>4618</v>
      </c>
      <c r="D289" s="81" t="s">
        <v>15</v>
      </c>
      <c r="E289" s="82">
        <v>0</v>
      </c>
      <c r="F289" s="78" t="s">
        <v>54</v>
      </c>
      <c r="G289" s="83">
        <f t="shared" si="14"/>
        <v>0</v>
      </c>
      <c r="H289" s="78">
        <v>0</v>
      </c>
      <c r="I289" s="78" t="s">
        <v>1143</v>
      </c>
      <c r="J289" s="85">
        <f t="shared" si="15"/>
        <v>0</v>
      </c>
      <c r="K289" s="86">
        <f t="shared" si="16"/>
        <v>0</v>
      </c>
    </row>
    <row r="290" s="71" customFormat="1" customHeight="1" spans="1:11">
      <c r="A290" s="78">
        <v>287</v>
      </c>
      <c r="B290" s="79" t="s">
        <v>4619</v>
      </c>
      <c r="C290" s="80" t="s">
        <v>4620</v>
      </c>
      <c r="D290" s="81" t="s">
        <v>15</v>
      </c>
      <c r="E290" s="82">
        <v>0.00336</v>
      </c>
      <c r="F290" s="78" t="s">
        <v>54</v>
      </c>
      <c r="G290" s="83">
        <f t="shared" si="14"/>
        <v>3360</v>
      </c>
      <c r="H290" s="78">
        <v>0</v>
      </c>
      <c r="I290" s="78" t="s">
        <v>1143</v>
      </c>
      <c r="J290" s="85">
        <f t="shared" si="15"/>
        <v>0</v>
      </c>
      <c r="K290" s="86">
        <f t="shared" si="16"/>
        <v>3360</v>
      </c>
    </row>
    <row r="291" s="71" customFormat="1" customHeight="1" spans="1:11">
      <c r="A291" s="78">
        <v>288</v>
      </c>
      <c r="B291" s="79" t="s">
        <v>4621</v>
      </c>
      <c r="C291" s="80" t="s">
        <v>4622</v>
      </c>
      <c r="D291" s="81" t="s">
        <v>15</v>
      </c>
      <c r="E291" s="82">
        <v>0.01107</v>
      </c>
      <c r="F291" s="78" t="s">
        <v>54</v>
      </c>
      <c r="G291" s="83">
        <f t="shared" si="14"/>
        <v>11070</v>
      </c>
      <c r="H291" s="78">
        <v>7228.24</v>
      </c>
      <c r="I291" s="78" t="s">
        <v>1143</v>
      </c>
      <c r="J291" s="85">
        <f t="shared" si="15"/>
        <v>1084.24</v>
      </c>
      <c r="K291" s="86">
        <f t="shared" si="16"/>
        <v>12154.24</v>
      </c>
    </row>
    <row r="292" s="71" customFormat="1" customHeight="1" spans="1:11">
      <c r="A292" s="78">
        <v>289</v>
      </c>
      <c r="B292" s="79" t="s">
        <v>4623</v>
      </c>
      <c r="C292" s="80" t="s">
        <v>4624</v>
      </c>
      <c r="D292" s="81" t="s">
        <v>15</v>
      </c>
      <c r="E292" s="82">
        <v>0.0081</v>
      </c>
      <c r="F292" s="78" t="s">
        <v>54</v>
      </c>
      <c r="G292" s="83">
        <f t="shared" si="14"/>
        <v>8100</v>
      </c>
      <c r="H292" s="78">
        <f>4135-487</f>
        <v>3648</v>
      </c>
      <c r="I292" s="78" t="s">
        <v>1143</v>
      </c>
      <c r="J292" s="85">
        <f t="shared" si="15"/>
        <v>547.2</v>
      </c>
      <c r="K292" s="86">
        <f t="shared" si="16"/>
        <v>8647.2</v>
      </c>
    </row>
    <row r="293" s="71" customFormat="1" customHeight="1" spans="1:11">
      <c r="A293" s="78">
        <v>290</v>
      </c>
      <c r="B293" s="79" t="s">
        <v>4625</v>
      </c>
      <c r="C293" s="80" t="s">
        <v>4626</v>
      </c>
      <c r="D293" s="81" t="s">
        <v>15</v>
      </c>
      <c r="E293" s="82">
        <v>0.006325</v>
      </c>
      <c r="F293" s="78" t="s">
        <v>54</v>
      </c>
      <c r="G293" s="83">
        <f t="shared" si="14"/>
        <v>6325</v>
      </c>
      <c r="H293" s="78">
        <v>0</v>
      </c>
      <c r="I293" s="78" t="s">
        <v>1143</v>
      </c>
      <c r="J293" s="85">
        <f t="shared" si="15"/>
        <v>0</v>
      </c>
      <c r="K293" s="86">
        <f t="shared" si="16"/>
        <v>6325</v>
      </c>
    </row>
    <row r="294" s="71" customFormat="1" customHeight="1" spans="1:11">
      <c r="A294" s="78">
        <v>291</v>
      </c>
      <c r="B294" s="79" t="s">
        <v>4627</v>
      </c>
      <c r="C294" s="80" t="s">
        <v>4628</v>
      </c>
      <c r="D294" s="81" t="s">
        <v>15</v>
      </c>
      <c r="E294" s="82">
        <v>0.011</v>
      </c>
      <c r="F294" s="78" t="s">
        <v>54</v>
      </c>
      <c r="G294" s="83">
        <f t="shared" si="14"/>
        <v>11000</v>
      </c>
      <c r="H294" s="78">
        <v>0</v>
      </c>
      <c r="I294" s="78" t="s">
        <v>1143</v>
      </c>
      <c r="J294" s="85">
        <f t="shared" si="15"/>
        <v>0</v>
      </c>
      <c r="K294" s="86">
        <f t="shared" si="16"/>
        <v>11000</v>
      </c>
    </row>
    <row r="295" s="71" customFormat="1" customHeight="1" spans="1:11">
      <c r="A295" s="78">
        <v>292</v>
      </c>
      <c r="B295" s="79" t="s">
        <v>4629</v>
      </c>
      <c r="C295" s="80" t="s">
        <v>4630</v>
      </c>
      <c r="D295" s="81" t="s">
        <v>15</v>
      </c>
      <c r="E295" s="82">
        <v>0.00798</v>
      </c>
      <c r="F295" s="78" t="s">
        <v>54</v>
      </c>
      <c r="G295" s="83">
        <f t="shared" si="14"/>
        <v>7980</v>
      </c>
      <c r="H295" s="78">
        <v>0</v>
      </c>
      <c r="I295" s="78" t="s">
        <v>1143</v>
      </c>
      <c r="J295" s="85">
        <f t="shared" si="15"/>
        <v>0</v>
      </c>
      <c r="K295" s="86">
        <f t="shared" si="16"/>
        <v>7980</v>
      </c>
    </row>
    <row r="296" s="71" customFormat="1" customHeight="1" spans="1:11">
      <c r="A296" s="78">
        <v>293</v>
      </c>
      <c r="B296" s="79" t="s">
        <v>4631</v>
      </c>
      <c r="C296" s="80" t="s">
        <v>4632</v>
      </c>
      <c r="D296" s="81" t="s">
        <v>15</v>
      </c>
      <c r="E296" s="82">
        <v>0.008835</v>
      </c>
      <c r="F296" s="78" t="s">
        <v>54</v>
      </c>
      <c r="G296" s="83">
        <f t="shared" si="14"/>
        <v>8835</v>
      </c>
      <c r="H296" s="78">
        <v>0</v>
      </c>
      <c r="I296" s="78" t="s">
        <v>1143</v>
      </c>
      <c r="J296" s="85">
        <f t="shared" si="15"/>
        <v>0</v>
      </c>
      <c r="K296" s="86">
        <f t="shared" si="16"/>
        <v>8835</v>
      </c>
    </row>
    <row r="297" s="71" customFormat="1" customHeight="1" spans="1:11">
      <c r="A297" s="78">
        <v>294</v>
      </c>
      <c r="B297" s="79" t="s">
        <v>4633</v>
      </c>
      <c r="C297" s="80" t="s">
        <v>4634</v>
      </c>
      <c r="D297" s="81" t="s">
        <v>15</v>
      </c>
      <c r="E297" s="82">
        <v>0.01215</v>
      </c>
      <c r="F297" s="78" t="s">
        <v>54</v>
      </c>
      <c r="G297" s="83">
        <f t="shared" si="14"/>
        <v>12150</v>
      </c>
      <c r="H297" s="78">
        <v>7533.93</v>
      </c>
      <c r="I297" s="78" t="s">
        <v>1143</v>
      </c>
      <c r="J297" s="85">
        <f t="shared" si="15"/>
        <v>1130.09</v>
      </c>
      <c r="K297" s="86">
        <f t="shared" si="16"/>
        <v>13280.09</v>
      </c>
    </row>
    <row r="298" s="71" customFormat="1" customHeight="1" spans="1:11">
      <c r="A298" s="78">
        <v>295</v>
      </c>
      <c r="B298" s="79" t="s">
        <v>4635</v>
      </c>
      <c r="C298" s="80" t="s">
        <v>4636</v>
      </c>
      <c r="D298" s="81" t="s">
        <v>15</v>
      </c>
      <c r="E298" s="82">
        <v>0.0077</v>
      </c>
      <c r="F298" s="78" t="s">
        <v>54</v>
      </c>
      <c r="G298" s="83">
        <f t="shared" si="14"/>
        <v>7700</v>
      </c>
      <c r="H298" s="78">
        <v>0</v>
      </c>
      <c r="I298" s="78" t="s">
        <v>1143</v>
      </c>
      <c r="J298" s="85">
        <f t="shared" si="15"/>
        <v>0</v>
      </c>
      <c r="K298" s="86">
        <f t="shared" si="16"/>
        <v>7700</v>
      </c>
    </row>
    <row r="299" s="71" customFormat="1" customHeight="1" spans="1:11">
      <c r="A299" s="78">
        <v>296</v>
      </c>
      <c r="B299" s="79" t="s">
        <v>4637</v>
      </c>
      <c r="C299" s="80" t="s">
        <v>4638</v>
      </c>
      <c r="D299" s="81" t="s">
        <v>15</v>
      </c>
      <c r="E299" s="82">
        <v>0</v>
      </c>
      <c r="F299" s="78" t="s">
        <v>54</v>
      </c>
      <c r="G299" s="83">
        <f t="shared" si="14"/>
        <v>0</v>
      </c>
      <c r="H299" s="78">
        <v>8940</v>
      </c>
      <c r="I299" s="78" t="s">
        <v>1143</v>
      </c>
      <c r="J299" s="85">
        <f t="shared" si="15"/>
        <v>1341</v>
      </c>
      <c r="K299" s="86">
        <f t="shared" si="16"/>
        <v>1341</v>
      </c>
    </row>
    <row r="300" s="71" customFormat="1" customHeight="1" spans="1:11">
      <c r="A300" s="78">
        <v>297</v>
      </c>
      <c r="B300" s="79" t="s">
        <v>4639</v>
      </c>
      <c r="C300" s="80" t="s">
        <v>4640</v>
      </c>
      <c r="D300" s="81" t="s">
        <v>15</v>
      </c>
      <c r="E300" s="82">
        <v>0.008</v>
      </c>
      <c r="F300" s="78" t="s">
        <v>54</v>
      </c>
      <c r="G300" s="83">
        <f t="shared" si="14"/>
        <v>8000</v>
      </c>
      <c r="H300" s="78">
        <v>0</v>
      </c>
      <c r="I300" s="78" t="s">
        <v>1143</v>
      </c>
      <c r="J300" s="85">
        <f t="shared" si="15"/>
        <v>0</v>
      </c>
      <c r="K300" s="86">
        <f t="shared" si="16"/>
        <v>8000</v>
      </c>
    </row>
    <row r="301" s="71" customFormat="1" customHeight="1" spans="1:11">
      <c r="A301" s="78">
        <v>298</v>
      </c>
      <c r="B301" s="79" t="s">
        <v>4641</v>
      </c>
      <c r="C301" s="80" t="s">
        <v>4642</v>
      </c>
      <c r="D301" s="81" t="s">
        <v>15</v>
      </c>
      <c r="E301" s="82">
        <v>0.01482</v>
      </c>
      <c r="F301" s="78" t="s">
        <v>54</v>
      </c>
      <c r="G301" s="83">
        <f t="shared" si="14"/>
        <v>14820</v>
      </c>
      <c r="H301" s="78">
        <f>7158-1193</f>
        <v>5965</v>
      </c>
      <c r="I301" s="78" t="s">
        <v>1143</v>
      </c>
      <c r="J301" s="85">
        <f t="shared" si="15"/>
        <v>894.75</v>
      </c>
      <c r="K301" s="86">
        <f t="shared" si="16"/>
        <v>15714.75</v>
      </c>
    </row>
    <row r="302" s="71" customFormat="1" customHeight="1" spans="1:11">
      <c r="A302" s="78">
        <v>299</v>
      </c>
      <c r="B302" s="79" t="s">
        <v>4643</v>
      </c>
      <c r="C302" s="80" t="s">
        <v>4644</v>
      </c>
      <c r="D302" s="81" t="s">
        <v>15</v>
      </c>
      <c r="E302" s="82">
        <v>0.00756</v>
      </c>
      <c r="F302" s="78" t="s">
        <v>54</v>
      </c>
      <c r="G302" s="83">
        <f t="shared" si="14"/>
        <v>7560</v>
      </c>
      <c r="H302" s="78">
        <f>2330.98+4661.96</f>
        <v>6992.94</v>
      </c>
      <c r="I302" s="78" t="s">
        <v>1143</v>
      </c>
      <c r="J302" s="85">
        <f t="shared" si="15"/>
        <v>1048.94</v>
      </c>
      <c r="K302" s="86">
        <f t="shared" si="16"/>
        <v>8608.94</v>
      </c>
    </row>
    <row r="303" s="71" customFormat="1" customHeight="1" spans="1:11">
      <c r="A303" s="78">
        <v>300</v>
      </c>
      <c r="B303" s="79" t="s">
        <v>4645</v>
      </c>
      <c r="C303" s="80" t="s">
        <v>4646</v>
      </c>
      <c r="D303" s="81" t="s">
        <v>15</v>
      </c>
      <c r="E303" s="82">
        <v>0.01943</v>
      </c>
      <c r="F303" s="78" t="s">
        <v>54</v>
      </c>
      <c r="G303" s="83">
        <f t="shared" si="14"/>
        <v>19430</v>
      </c>
      <c r="H303" s="78">
        <v>0</v>
      </c>
      <c r="I303" s="78" t="s">
        <v>1143</v>
      </c>
      <c r="J303" s="85">
        <f t="shared" si="15"/>
        <v>0</v>
      </c>
      <c r="K303" s="86">
        <f t="shared" si="16"/>
        <v>19430</v>
      </c>
    </row>
    <row r="304" s="71" customFormat="1" customHeight="1" spans="1:11">
      <c r="A304" s="78">
        <v>301</v>
      </c>
      <c r="B304" s="79" t="s">
        <v>4647</v>
      </c>
      <c r="C304" s="80" t="s">
        <v>4648</v>
      </c>
      <c r="D304" s="81" t="s">
        <v>15</v>
      </c>
      <c r="E304" s="82">
        <v>0</v>
      </c>
      <c r="F304" s="78" t="s">
        <v>54</v>
      </c>
      <c r="G304" s="83">
        <f t="shared" si="14"/>
        <v>0</v>
      </c>
      <c r="H304" s="78">
        <v>6201</v>
      </c>
      <c r="I304" s="78" t="s">
        <v>1143</v>
      </c>
      <c r="J304" s="85">
        <f t="shared" si="15"/>
        <v>930.15</v>
      </c>
      <c r="K304" s="86">
        <f t="shared" si="16"/>
        <v>930.15</v>
      </c>
    </row>
    <row r="305" s="71" customFormat="1" customHeight="1" spans="1:11">
      <c r="A305" s="78">
        <v>302</v>
      </c>
      <c r="B305" s="79" t="s">
        <v>4649</v>
      </c>
      <c r="C305" s="80" t="s">
        <v>4648</v>
      </c>
      <c r="D305" s="81" t="s">
        <v>15</v>
      </c>
      <c r="E305" s="82">
        <v>0.01456</v>
      </c>
      <c r="F305" s="78" t="s">
        <v>54</v>
      </c>
      <c r="G305" s="83">
        <f t="shared" si="14"/>
        <v>14560</v>
      </c>
      <c r="H305" s="78">
        <v>0</v>
      </c>
      <c r="I305" s="78" t="s">
        <v>1143</v>
      </c>
      <c r="J305" s="85">
        <f t="shared" si="15"/>
        <v>0</v>
      </c>
      <c r="K305" s="86">
        <f t="shared" si="16"/>
        <v>14560</v>
      </c>
    </row>
    <row r="306" s="71" customFormat="1" customHeight="1" spans="1:11">
      <c r="A306" s="78">
        <v>303</v>
      </c>
      <c r="B306" s="79" t="s">
        <v>4650</v>
      </c>
      <c r="C306" s="80" t="s">
        <v>4651</v>
      </c>
      <c r="D306" s="81" t="s">
        <v>15</v>
      </c>
      <c r="E306" s="82">
        <v>0.01311</v>
      </c>
      <c r="F306" s="78" t="s">
        <v>54</v>
      </c>
      <c r="G306" s="83">
        <f t="shared" si="14"/>
        <v>13110</v>
      </c>
      <c r="H306" s="78">
        <v>3439</v>
      </c>
      <c r="I306" s="78" t="s">
        <v>1143</v>
      </c>
      <c r="J306" s="85">
        <f t="shared" si="15"/>
        <v>515.85</v>
      </c>
      <c r="K306" s="86">
        <f t="shared" si="16"/>
        <v>13625.85</v>
      </c>
    </row>
    <row r="307" s="71" customFormat="1" customHeight="1" spans="1:11">
      <c r="A307" s="78">
        <v>304</v>
      </c>
      <c r="B307" s="79" t="s">
        <v>4652</v>
      </c>
      <c r="C307" s="80" t="s">
        <v>4653</v>
      </c>
      <c r="D307" s="81" t="s">
        <v>15</v>
      </c>
      <c r="E307" s="82">
        <v>0.01296</v>
      </c>
      <c r="F307" s="78" t="s">
        <v>54</v>
      </c>
      <c r="G307" s="83">
        <f t="shared" si="14"/>
        <v>12960</v>
      </c>
      <c r="H307" s="78">
        <v>0</v>
      </c>
      <c r="I307" s="78" t="s">
        <v>1143</v>
      </c>
      <c r="J307" s="85">
        <f t="shared" si="15"/>
        <v>0</v>
      </c>
      <c r="K307" s="86">
        <f t="shared" si="16"/>
        <v>12960</v>
      </c>
    </row>
    <row r="308" s="71" customFormat="1" customHeight="1" spans="1:11">
      <c r="A308" s="78">
        <v>305</v>
      </c>
      <c r="B308" s="79" t="s">
        <v>4654</v>
      </c>
      <c r="C308" s="80" t="s">
        <v>4655</v>
      </c>
      <c r="D308" s="81" t="s">
        <v>15</v>
      </c>
      <c r="E308" s="82">
        <v>0.00522</v>
      </c>
      <c r="F308" s="78" t="s">
        <v>54</v>
      </c>
      <c r="G308" s="83">
        <f t="shared" si="14"/>
        <v>5220</v>
      </c>
      <c r="H308" s="78">
        <v>0</v>
      </c>
      <c r="I308" s="78" t="s">
        <v>1143</v>
      </c>
      <c r="J308" s="85">
        <f t="shared" si="15"/>
        <v>0</v>
      </c>
      <c r="K308" s="86">
        <f t="shared" si="16"/>
        <v>5220</v>
      </c>
    </row>
    <row r="309" s="71" customFormat="1" customHeight="1" spans="1:11">
      <c r="A309" s="78">
        <v>306</v>
      </c>
      <c r="B309" s="79" t="s">
        <v>4656</v>
      </c>
      <c r="C309" s="80" t="s">
        <v>4657</v>
      </c>
      <c r="D309" s="81" t="s">
        <v>15</v>
      </c>
      <c r="E309" s="82">
        <v>0.00803</v>
      </c>
      <c r="F309" s="78" t="s">
        <v>54</v>
      </c>
      <c r="G309" s="83">
        <f t="shared" si="14"/>
        <v>8030</v>
      </c>
      <c r="H309" s="78">
        <v>0</v>
      </c>
      <c r="I309" s="78" t="s">
        <v>1143</v>
      </c>
      <c r="J309" s="85">
        <f t="shared" si="15"/>
        <v>0</v>
      </c>
      <c r="K309" s="86">
        <f t="shared" si="16"/>
        <v>8030</v>
      </c>
    </row>
    <row r="310" s="71" customFormat="1" customHeight="1" spans="1:11">
      <c r="A310" s="78">
        <v>307</v>
      </c>
      <c r="B310" s="79" t="s">
        <v>4658</v>
      </c>
      <c r="C310" s="80" t="s">
        <v>4659</v>
      </c>
      <c r="D310" s="81" t="s">
        <v>15</v>
      </c>
      <c r="E310" s="82">
        <v>0.0112</v>
      </c>
      <c r="F310" s="78" t="s">
        <v>54</v>
      </c>
      <c r="G310" s="83">
        <f t="shared" si="14"/>
        <v>11200</v>
      </c>
      <c r="H310" s="78">
        <v>0</v>
      </c>
      <c r="I310" s="78" t="s">
        <v>1143</v>
      </c>
      <c r="J310" s="85">
        <f t="shared" si="15"/>
        <v>0</v>
      </c>
      <c r="K310" s="86">
        <f t="shared" si="16"/>
        <v>11200</v>
      </c>
    </row>
    <row r="311" s="71" customFormat="1" customHeight="1" spans="1:11">
      <c r="A311" s="78">
        <v>308</v>
      </c>
      <c r="B311" s="79" t="s">
        <v>4660</v>
      </c>
      <c r="C311" s="80" t="s">
        <v>4661</v>
      </c>
      <c r="D311" s="81" t="s">
        <v>15</v>
      </c>
      <c r="E311" s="82">
        <v>0.00522</v>
      </c>
      <c r="F311" s="78" t="s">
        <v>54</v>
      </c>
      <c r="G311" s="83">
        <f t="shared" si="14"/>
        <v>5220</v>
      </c>
      <c r="H311" s="78">
        <v>0</v>
      </c>
      <c r="I311" s="78" t="s">
        <v>1143</v>
      </c>
      <c r="J311" s="85">
        <f t="shared" si="15"/>
        <v>0</v>
      </c>
      <c r="K311" s="86">
        <f t="shared" si="16"/>
        <v>5220</v>
      </c>
    </row>
    <row r="312" s="71" customFormat="1" customHeight="1" spans="1:11">
      <c r="A312" s="78">
        <v>309</v>
      </c>
      <c r="B312" s="79" t="s">
        <v>4662</v>
      </c>
      <c r="C312" s="80" t="s">
        <v>4663</v>
      </c>
      <c r="D312" s="81" t="s">
        <v>15</v>
      </c>
      <c r="E312" s="82">
        <v>0.02088</v>
      </c>
      <c r="F312" s="78" t="s">
        <v>54</v>
      </c>
      <c r="G312" s="83">
        <f t="shared" si="14"/>
        <v>20000</v>
      </c>
      <c r="H312" s="78">
        <v>0</v>
      </c>
      <c r="I312" s="78" t="s">
        <v>1143</v>
      </c>
      <c r="J312" s="85">
        <f t="shared" si="15"/>
        <v>0</v>
      </c>
      <c r="K312" s="86">
        <f t="shared" si="16"/>
        <v>20000</v>
      </c>
    </row>
    <row r="313" s="71" customFormat="1" customHeight="1" spans="1:11">
      <c r="A313" s="78">
        <v>310</v>
      </c>
      <c r="B313" s="79" t="s">
        <v>4664</v>
      </c>
      <c r="C313" s="80" t="s">
        <v>4665</v>
      </c>
      <c r="D313" s="81" t="s">
        <v>15</v>
      </c>
      <c r="E313" s="82">
        <v>0.01</v>
      </c>
      <c r="F313" s="78" t="s">
        <v>54</v>
      </c>
      <c r="G313" s="83">
        <f t="shared" si="14"/>
        <v>10000</v>
      </c>
      <c r="H313" s="78">
        <v>0</v>
      </c>
      <c r="I313" s="78" t="s">
        <v>1143</v>
      </c>
      <c r="J313" s="85">
        <f t="shared" si="15"/>
        <v>0</v>
      </c>
      <c r="K313" s="86">
        <f t="shared" si="16"/>
        <v>10000</v>
      </c>
    </row>
    <row r="314" s="71" customFormat="1" customHeight="1" spans="1:11">
      <c r="A314" s="78">
        <v>311</v>
      </c>
      <c r="B314" s="79" t="s">
        <v>4666</v>
      </c>
      <c r="C314" s="80" t="s">
        <v>4667</v>
      </c>
      <c r="D314" s="81" t="s">
        <v>15</v>
      </c>
      <c r="E314" s="82">
        <v>0.01566</v>
      </c>
      <c r="F314" s="78" t="s">
        <v>54</v>
      </c>
      <c r="G314" s="83">
        <f t="shared" si="14"/>
        <v>15660</v>
      </c>
      <c r="H314" s="78">
        <v>0</v>
      </c>
      <c r="I314" s="78" t="s">
        <v>1143</v>
      </c>
      <c r="J314" s="85">
        <f t="shared" si="15"/>
        <v>0</v>
      </c>
      <c r="K314" s="86">
        <f t="shared" si="16"/>
        <v>15660</v>
      </c>
    </row>
    <row r="315" s="71" customFormat="1" customHeight="1" spans="1:11">
      <c r="A315" s="78">
        <v>312</v>
      </c>
      <c r="B315" s="79" t="s">
        <v>4668</v>
      </c>
      <c r="C315" s="80" t="s">
        <v>4669</v>
      </c>
      <c r="D315" s="81" t="s">
        <v>15</v>
      </c>
      <c r="E315" s="82">
        <v>0.01566</v>
      </c>
      <c r="F315" s="78" t="s">
        <v>54</v>
      </c>
      <c r="G315" s="83">
        <f t="shared" si="14"/>
        <v>15660</v>
      </c>
      <c r="H315" s="78">
        <v>0</v>
      </c>
      <c r="I315" s="78" t="s">
        <v>1143</v>
      </c>
      <c r="J315" s="85">
        <f t="shared" si="15"/>
        <v>0</v>
      </c>
      <c r="K315" s="86">
        <f t="shared" si="16"/>
        <v>15660</v>
      </c>
    </row>
    <row r="316" s="71" customFormat="1" customHeight="1" spans="1:11">
      <c r="A316" s="78">
        <v>313</v>
      </c>
      <c r="B316" s="79" t="s">
        <v>4670</v>
      </c>
      <c r="C316" s="80" t="s">
        <v>4671</v>
      </c>
      <c r="D316" s="81" t="s">
        <v>15</v>
      </c>
      <c r="E316" s="82">
        <v>0.0098</v>
      </c>
      <c r="F316" s="78" t="s">
        <v>54</v>
      </c>
      <c r="G316" s="83">
        <f t="shared" si="14"/>
        <v>9800</v>
      </c>
      <c r="H316" s="78">
        <v>0</v>
      </c>
      <c r="I316" s="78" t="s">
        <v>1143</v>
      </c>
      <c r="J316" s="85">
        <f t="shared" si="15"/>
        <v>0</v>
      </c>
      <c r="K316" s="86">
        <f t="shared" si="16"/>
        <v>9800</v>
      </c>
    </row>
    <row r="317" s="71" customFormat="1" customHeight="1" spans="1:11">
      <c r="A317" s="78">
        <v>314</v>
      </c>
      <c r="B317" s="79" t="s">
        <v>4672</v>
      </c>
      <c r="C317" s="80" t="s">
        <v>4673</v>
      </c>
      <c r="D317" s="81" t="s">
        <v>15</v>
      </c>
      <c r="E317" s="82">
        <v>0.01539</v>
      </c>
      <c r="F317" s="78" t="s">
        <v>54</v>
      </c>
      <c r="G317" s="83">
        <f t="shared" si="14"/>
        <v>15390</v>
      </c>
      <c r="H317" s="78">
        <v>1470</v>
      </c>
      <c r="I317" s="78" t="s">
        <v>1143</v>
      </c>
      <c r="J317" s="85">
        <f t="shared" si="15"/>
        <v>220.5</v>
      </c>
      <c r="K317" s="86">
        <f t="shared" si="16"/>
        <v>15610.5</v>
      </c>
    </row>
    <row r="318" s="71" customFormat="1" customHeight="1" spans="1:11">
      <c r="A318" s="78">
        <v>315</v>
      </c>
      <c r="B318" s="79" t="s">
        <v>4674</v>
      </c>
      <c r="C318" s="80" t="s">
        <v>4675</v>
      </c>
      <c r="D318" s="81" t="s">
        <v>15</v>
      </c>
      <c r="E318" s="82">
        <v>0.00962</v>
      </c>
      <c r="F318" s="78" t="s">
        <v>54</v>
      </c>
      <c r="G318" s="83">
        <f t="shared" si="14"/>
        <v>9620</v>
      </c>
      <c r="H318" s="78">
        <v>0</v>
      </c>
      <c r="I318" s="78" t="s">
        <v>1143</v>
      </c>
      <c r="J318" s="85">
        <f t="shared" si="15"/>
        <v>0</v>
      </c>
      <c r="K318" s="86">
        <f t="shared" si="16"/>
        <v>9620</v>
      </c>
    </row>
    <row r="319" s="71" customFormat="1" customHeight="1" spans="1:11">
      <c r="A319" s="78">
        <v>316</v>
      </c>
      <c r="B319" s="79" t="s">
        <v>4676</v>
      </c>
      <c r="C319" s="80" t="s">
        <v>4677</v>
      </c>
      <c r="D319" s="81" t="s">
        <v>15</v>
      </c>
      <c r="E319" s="82">
        <v>0.0099</v>
      </c>
      <c r="F319" s="78" t="s">
        <v>54</v>
      </c>
      <c r="G319" s="83">
        <f t="shared" si="14"/>
        <v>9900</v>
      </c>
      <c r="H319" s="78">
        <v>0</v>
      </c>
      <c r="I319" s="78" t="s">
        <v>1143</v>
      </c>
      <c r="J319" s="85">
        <f t="shared" si="15"/>
        <v>0</v>
      </c>
      <c r="K319" s="86">
        <f t="shared" si="16"/>
        <v>9900</v>
      </c>
    </row>
    <row r="320" s="71" customFormat="1" ht="42" customHeight="1" spans="1:11">
      <c r="A320" s="78">
        <v>317</v>
      </c>
      <c r="B320" s="79" t="s">
        <v>4678</v>
      </c>
      <c r="C320" s="80" t="s">
        <v>4679</v>
      </c>
      <c r="D320" s="81" t="s">
        <v>15</v>
      </c>
      <c r="E320" s="82">
        <v>0.0099</v>
      </c>
      <c r="F320" s="78" t="s">
        <v>54</v>
      </c>
      <c r="G320" s="83">
        <f t="shared" si="14"/>
        <v>9900</v>
      </c>
      <c r="H320" s="78">
        <v>0</v>
      </c>
      <c r="I320" s="78" t="s">
        <v>1143</v>
      </c>
      <c r="J320" s="85">
        <f t="shared" si="15"/>
        <v>0</v>
      </c>
      <c r="K320" s="86">
        <f t="shared" si="16"/>
        <v>9900</v>
      </c>
    </row>
    <row r="321" s="71" customFormat="1" customHeight="1" spans="1:11">
      <c r="A321" s="78">
        <v>318</v>
      </c>
      <c r="B321" s="79" t="s">
        <v>4680</v>
      </c>
      <c r="C321" s="80" t="s">
        <v>4681</v>
      </c>
      <c r="D321" s="81" t="s">
        <v>15</v>
      </c>
      <c r="E321" s="82">
        <v>0.012</v>
      </c>
      <c r="F321" s="78" t="s">
        <v>54</v>
      </c>
      <c r="G321" s="83">
        <f t="shared" ref="G321:G384" si="17">IF(E321*1000000&gt;20000,20000,E321*1000000)</f>
        <v>12000</v>
      </c>
      <c r="H321" s="78">
        <v>0</v>
      </c>
      <c r="I321" s="78" t="s">
        <v>1143</v>
      </c>
      <c r="J321" s="85">
        <f t="shared" si="15"/>
        <v>0</v>
      </c>
      <c r="K321" s="86">
        <f t="shared" si="16"/>
        <v>12000</v>
      </c>
    </row>
    <row r="322" s="71" customFormat="1" customHeight="1" spans="1:11">
      <c r="A322" s="78">
        <v>319</v>
      </c>
      <c r="B322" s="79" t="s">
        <v>4682</v>
      </c>
      <c r="C322" s="80" t="s">
        <v>4683</v>
      </c>
      <c r="D322" s="81" t="s">
        <v>15</v>
      </c>
      <c r="E322" s="82">
        <v>0.0098</v>
      </c>
      <c r="F322" s="78" t="s">
        <v>54</v>
      </c>
      <c r="G322" s="83">
        <f t="shared" si="17"/>
        <v>9800</v>
      </c>
      <c r="H322" s="78">
        <v>6417.18</v>
      </c>
      <c r="I322" s="78" t="s">
        <v>1143</v>
      </c>
      <c r="J322" s="85">
        <f t="shared" si="15"/>
        <v>962.58</v>
      </c>
      <c r="K322" s="86">
        <f t="shared" si="16"/>
        <v>10762.58</v>
      </c>
    </row>
    <row r="323" s="71" customFormat="1" customHeight="1" spans="1:11">
      <c r="A323" s="78">
        <v>320</v>
      </c>
      <c r="B323" s="79" t="s">
        <v>4684</v>
      </c>
      <c r="C323" s="80" t="s">
        <v>4685</v>
      </c>
      <c r="D323" s="81" t="s">
        <v>15</v>
      </c>
      <c r="E323" s="82">
        <v>0.008835</v>
      </c>
      <c r="F323" s="78" t="s">
        <v>54</v>
      </c>
      <c r="G323" s="83">
        <f t="shared" si="17"/>
        <v>8835</v>
      </c>
      <c r="H323" s="78">
        <v>0</v>
      </c>
      <c r="I323" s="78" t="s">
        <v>1143</v>
      </c>
      <c r="J323" s="85">
        <f t="shared" si="15"/>
        <v>0</v>
      </c>
      <c r="K323" s="86">
        <f t="shared" si="16"/>
        <v>8835</v>
      </c>
    </row>
    <row r="324" s="71" customFormat="1" customHeight="1" spans="1:11">
      <c r="A324" s="78">
        <v>321</v>
      </c>
      <c r="B324" s="79" t="s">
        <v>4686</v>
      </c>
      <c r="C324" s="80" t="s">
        <v>4687</v>
      </c>
      <c r="D324" s="81" t="s">
        <v>15</v>
      </c>
      <c r="E324" s="82">
        <v>0.01254</v>
      </c>
      <c r="F324" s="78" t="s">
        <v>54</v>
      </c>
      <c r="G324" s="83">
        <f t="shared" si="17"/>
        <v>12540</v>
      </c>
      <c r="H324" s="78">
        <v>3304.92</v>
      </c>
      <c r="I324" s="78" t="s">
        <v>1143</v>
      </c>
      <c r="J324" s="85">
        <f t="shared" ref="J324:J387" si="18">ROUND(H324*0.15,2)</f>
        <v>495.74</v>
      </c>
      <c r="K324" s="86">
        <f t="shared" ref="K324:K387" si="19">G324+J324</f>
        <v>13035.74</v>
      </c>
    </row>
    <row r="325" s="71" customFormat="1" customHeight="1" spans="1:11">
      <c r="A325" s="78">
        <v>322</v>
      </c>
      <c r="B325" s="79" t="s">
        <v>4688</v>
      </c>
      <c r="C325" s="80" t="s">
        <v>4689</v>
      </c>
      <c r="D325" s="81" t="s">
        <v>15</v>
      </c>
      <c r="E325" s="82">
        <v>0.01456</v>
      </c>
      <c r="F325" s="78" t="s">
        <v>54</v>
      </c>
      <c r="G325" s="83">
        <f t="shared" si="17"/>
        <v>14560</v>
      </c>
      <c r="H325" s="78">
        <v>0</v>
      </c>
      <c r="I325" s="78" t="s">
        <v>1143</v>
      </c>
      <c r="J325" s="85">
        <f t="shared" si="18"/>
        <v>0</v>
      </c>
      <c r="K325" s="86">
        <f t="shared" si="19"/>
        <v>14560</v>
      </c>
    </row>
    <row r="326" s="71" customFormat="1" customHeight="1" spans="1:11">
      <c r="A326" s="78">
        <v>323</v>
      </c>
      <c r="B326" s="79" t="s">
        <v>4690</v>
      </c>
      <c r="C326" s="80" t="s">
        <v>4691</v>
      </c>
      <c r="D326" s="81" t="s">
        <v>15</v>
      </c>
      <c r="E326" s="82">
        <v>0.00837</v>
      </c>
      <c r="F326" s="78" t="s">
        <v>54</v>
      </c>
      <c r="G326" s="83">
        <f t="shared" si="17"/>
        <v>8370</v>
      </c>
      <c r="H326" s="78">
        <v>2690.8</v>
      </c>
      <c r="I326" s="78" t="s">
        <v>1143</v>
      </c>
      <c r="J326" s="85">
        <f t="shared" si="18"/>
        <v>403.62</v>
      </c>
      <c r="K326" s="86">
        <f t="shared" si="19"/>
        <v>8773.62</v>
      </c>
    </row>
    <row r="327" s="71" customFormat="1" customHeight="1" spans="1:11">
      <c r="A327" s="78">
        <v>324</v>
      </c>
      <c r="B327" s="79" t="s">
        <v>4692</v>
      </c>
      <c r="C327" s="80" t="s">
        <v>4693</v>
      </c>
      <c r="D327" s="81" t="s">
        <v>15</v>
      </c>
      <c r="E327" s="82">
        <v>0</v>
      </c>
      <c r="F327" s="78" t="s">
        <v>54</v>
      </c>
      <c r="G327" s="83">
        <f t="shared" si="17"/>
        <v>0</v>
      </c>
      <c r="H327" s="78">
        <v>5852.11</v>
      </c>
      <c r="I327" s="78" t="s">
        <v>1143</v>
      </c>
      <c r="J327" s="85">
        <f t="shared" si="18"/>
        <v>877.82</v>
      </c>
      <c r="K327" s="86">
        <f t="shared" si="19"/>
        <v>877.82</v>
      </c>
    </row>
    <row r="328" s="71" customFormat="1" customHeight="1" spans="1:11">
      <c r="A328" s="78">
        <v>325</v>
      </c>
      <c r="B328" s="79" t="s">
        <v>4694</v>
      </c>
      <c r="C328" s="80" t="s">
        <v>4693</v>
      </c>
      <c r="D328" s="81" t="s">
        <v>15</v>
      </c>
      <c r="E328" s="82">
        <v>0.01593</v>
      </c>
      <c r="F328" s="78" t="s">
        <v>54</v>
      </c>
      <c r="G328" s="83">
        <f t="shared" si="17"/>
        <v>15930</v>
      </c>
      <c r="H328" s="78">
        <v>0</v>
      </c>
      <c r="I328" s="78" t="s">
        <v>1143</v>
      </c>
      <c r="J328" s="85">
        <f t="shared" si="18"/>
        <v>0</v>
      </c>
      <c r="K328" s="86">
        <f t="shared" si="19"/>
        <v>15930</v>
      </c>
    </row>
    <row r="329" s="71" customFormat="1" customHeight="1" spans="1:11">
      <c r="A329" s="78">
        <v>326</v>
      </c>
      <c r="B329" s="79" t="s">
        <v>4695</v>
      </c>
      <c r="C329" s="80" t="s">
        <v>4696</v>
      </c>
      <c r="D329" s="81" t="s">
        <v>15</v>
      </c>
      <c r="E329" s="82">
        <v>0.01755</v>
      </c>
      <c r="F329" s="78" t="s">
        <v>54</v>
      </c>
      <c r="G329" s="83">
        <f t="shared" si="17"/>
        <v>17550</v>
      </c>
      <c r="H329" s="78">
        <f>6556.06-4370.71</f>
        <v>2185.35</v>
      </c>
      <c r="I329" s="78" t="s">
        <v>1143</v>
      </c>
      <c r="J329" s="85">
        <f t="shared" si="18"/>
        <v>327.8</v>
      </c>
      <c r="K329" s="86">
        <f t="shared" si="19"/>
        <v>17877.8</v>
      </c>
    </row>
    <row r="330" s="71" customFormat="1" customHeight="1" spans="1:11">
      <c r="A330" s="78">
        <v>327</v>
      </c>
      <c r="B330" s="79" t="s">
        <v>4697</v>
      </c>
      <c r="C330" s="80" t="s">
        <v>4698</v>
      </c>
      <c r="D330" s="81" t="s">
        <v>15</v>
      </c>
      <c r="E330" s="82">
        <v>0.00841</v>
      </c>
      <c r="F330" s="78" t="s">
        <v>54</v>
      </c>
      <c r="G330" s="83">
        <f t="shared" si="17"/>
        <v>8410</v>
      </c>
      <c r="H330" s="78">
        <v>0</v>
      </c>
      <c r="I330" s="78" t="s">
        <v>1143</v>
      </c>
      <c r="J330" s="85">
        <f t="shared" si="18"/>
        <v>0</v>
      </c>
      <c r="K330" s="86">
        <f t="shared" si="19"/>
        <v>8410</v>
      </c>
    </row>
    <row r="331" s="71" customFormat="1" customHeight="1" spans="1:11">
      <c r="A331" s="78">
        <v>328</v>
      </c>
      <c r="B331" s="79" t="s">
        <v>4699</v>
      </c>
      <c r="C331" s="80" t="s">
        <v>4700</v>
      </c>
      <c r="D331" s="81" t="s">
        <v>15</v>
      </c>
      <c r="E331" s="82">
        <v>0</v>
      </c>
      <c r="F331" s="78" t="s">
        <v>54</v>
      </c>
      <c r="G331" s="83">
        <f t="shared" si="17"/>
        <v>0</v>
      </c>
      <c r="H331" s="78">
        <v>3978.9</v>
      </c>
      <c r="I331" s="78" t="s">
        <v>1143</v>
      </c>
      <c r="J331" s="85">
        <f t="shared" si="18"/>
        <v>596.84</v>
      </c>
      <c r="K331" s="86">
        <f t="shared" si="19"/>
        <v>596.84</v>
      </c>
    </row>
    <row r="332" s="71" customFormat="1" customHeight="1" spans="1:11">
      <c r="A332" s="78">
        <v>329</v>
      </c>
      <c r="B332" s="79" t="s">
        <v>4701</v>
      </c>
      <c r="C332" s="80" t="s">
        <v>4700</v>
      </c>
      <c r="D332" s="81" t="s">
        <v>15</v>
      </c>
      <c r="E332" s="82">
        <v>0.01995</v>
      </c>
      <c r="F332" s="78" t="s">
        <v>54</v>
      </c>
      <c r="G332" s="83">
        <f t="shared" si="17"/>
        <v>19950</v>
      </c>
      <c r="H332" s="78">
        <v>0</v>
      </c>
      <c r="I332" s="78" t="s">
        <v>1143</v>
      </c>
      <c r="J332" s="85">
        <f t="shared" si="18"/>
        <v>0</v>
      </c>
      <c r="K332" s="86">
        <f t="shared" si="19"/>
        <v>19950</v>
      </c>
    </row>
    <row r="333" s="71" customFormat="1" customHeight="1" spans="1:11">
      <c r="A333" s="78">
        <v>330</v>
      </c>
      <c r="B333" s="79" t="s">
        <v>4702</v>
      </c>
      <c r="C333" s="80" t="s">
        <v>4703</v>
      </c>
      <c r="D333" s="81" t="s">
        <v>15</v>
      </c>
      <c r="E333" s="82">
        <v>0.01539</v>
      </c>
      <c r="F333" s="78" t="s">
        <v>54</v>
      </c>
      <c r="G333" s="83">
        <f t="shared" si="17"/>
        <v>15390</v>
      </c>
      <c r="H333" s="78">
        <v>1430</v>
      </c>
      <c r="I333" s="78" t="s">
        <v>1143</v>
      </c>
      <c r="J333" s="85">
        <f t="shared" si="18"/>
        <v>214.5</v>
      </c>
      <c r="K333" s="86">
        <f t="shared" si="19"/>
        <v>15604.5</v>
      </c>
    </row>
    <row r="334" s="71" customFormat="1" customHeight="1" spans="1:11">
      <c r="A334" s="78">
        <v>331</v>
      </c>
      <c r="B334" s="79" t="s">
        <v>4704</v>
      </c>
      <c r="C334" s="80" t="s">
        <v>4705</v>
      </c>
      <c r="D334" s="81" t="s">
        <v>15</v>
      </c>
      <c r="E334" s="82">
        <v>0.01396</v>
      </c>
      <c r="F334" s="78" t="s">
        <v>54</v>
      </c>
      <c r="G334" s="83">
        <f t="shared" si="17"/>
        <v>13960</v>
      </c>
      <c r="H334" s="78">
        <v>0</v>
      </c>
      <c r="I334" s="78" t="s">
        <v>1143</v>
      </c>
      <c r="J334" s="85">
        <f t="shared" si="18"/>
        <v>0</v>
      </c>
      <c r="K334" s="86">
        <f t="shared" si="19"/>
        <v>13960</v>
      </c>
    </row>
    <row r="335" s="71" customFormat="1" customHeight="1" spans="1:11">
      <c r="A335" s="78">
        <v>332</v>
      </c>
      <c r="B335" s="79" t="s">
        <v>4706</v>
      </c>
      <c r="C335" s="80" t="s">
        <v>4707</v>
      </c>
      <c r="D335" s="81" t="s">
        <v>15</v>
      </c>
      <c r="E335" s="82">
        <v>0.0098</v>
      </c>
      <c r="F335" s="78" t="s">
        <v>54</v>
      </c>
      <c r="G335" s="83">
        <f t="shared" si="17"/>
        <v>9800</v>
      </c>
      <c r="H335" s="78">
        <v>0</v>
      </c>
      <c r="I335" s="78" t="s">
        <v>1143</v>
      </c>
      <c r="J335" s="85">
        <f t="shared" si="18"/>
        <v>0</v>
      </c>
      <c r="K335" s="86">
        <f t="shared" si="19"/>
        <v>9800</v>
      </c>
    </row>
    <row r="336" s="71" customFormat="1" customHeight="1" spans="1:11">
      <c r="A336" s="78">
        <v>333</v>
      </c>
      <c r="B336" s="79" t="s">
        <v>4708</v>
      </c>
      <c r="C336" s="80" t="s">
        <v>4709</v>
      </c>
      <c r="D336" s="81" t="s">
        <v>15</v>
      </c>
      <c r="E336" s="82">
        <v>0.01568</v>
      </c>
      <c r="F336" s="78" t="s">
        <v>54</v>
      </c>
      <c r="G336" s="83">
        <f t="shared" si="17"/>
        <v>15680</v>
      </c>
      <c r="H336" s="78">
        <v>0</v>
      </c>
      <c r="I336" s="78" t="s">
        <v>1143</v>
      </c>
      <c r="J336" s="85">
        <f t="shared" si="18"/>
        <v>0</v>
      </c>
      <c r="K336" s="86">
        <f t="shared" si="19"/>
        <v>15680</v>
      </c>
    </row>
    <row r="337" s="71" customFormat="1" customHeight="1" spans="1:11">
      <c r="A337" s="78">
        <v>334</v>
      </c>
      <c r="B337" s="79" t="s">
        <v>4710</v>
      </c>
      <c r="C337" s="80" t="s">
        <v>4711</v>
      </c>
      <c r="D337" s="81" t="s">
        <v>15</v>
      </c>
      <c r="E337" s="82">
        <v>0.01596</v>
      </c>
      <c r="F337" s="78" t="s">
        <v>54</v>
      </c>
      <c r="G337" s="83">
        <f t="shared" si="17"/>
        <v>15960</v>
      </c>
      <c r="H337" s="78">
        <v>0</v>
      </c>
      <c r="I337" s="78" t="s">
        <v>1143</v>
      </c>
      <c r="J337" s="85">
        <f t="shared" si="18"/>
        <v>0</v>
      </c>
      <c r="K337" s="86">
        <f t="shared" si="19"/>
        <v>15960</v>
      </c>
    </row>
    <row r="338" s="71" customFormat="1" customHeight="1" spans="1:11">
      <c r="A338" s="78">
        <v>335</v>
      </c>
      <c r="B338" s="79" t="s">
        <v>4712</v>
      </c>
      <c r="C338" s="80" t="s">
        <v>4713</v>
      </c>
      <c r="D338" s="81" t="s">
        <v>15</v>
      </c>
      <c r="E338" s="82">
        <v>0.012</v>
      </c>
      <c r="F338" s="78" t="s">
        <v>54</v>
      </c>
      <c r="G338" s="83">
        <f t="shared" si="17"/>
        <v>12000</v>
      </c>
      <c r="H338" s="78">
        <v>0</v>
      </c>
      <c r="I338" s="78" t="s">
        <v>1143</v>
      </c>
      <c r="J338" s="85">
        <f t="shared" si="18"/>
        <v>0</v>
      </c>
      <c r="K338" s="86">
        <f t="shared" si="19"/>
        <v>12000</v>
      </c>
    </row>
    <row r="339" s="71" customFormat="1" customHeight="1" spans="1:11">
      <c r="A339" s="78">
        <v>336</v>
      </c>
      <c r="B339" s="79" t="s">
        <v>4714</v>
      </c>
      <c r="C339" s="80" t="s">
        <v>4715</v>
      </c>
      <c r="D339" s="81" t="s">
        <v>15</v>
      </c>
      <c r="E339" s="82">
        <v>0.0153</v>
      </c>
      <c r="F339" s="78" t="s">
        <v>54</v>
      </c>
      <c r="G339" s="83">
        <f t="shared" si="17"/>
        <v>15300</v>
      </c>
      <c r="H339" s="78">
        <v>0</v>
      </c>
      <c r="I339" s="78" t="s">
        <v>1143</v>
      </c>
      <c r="J339" s="85">
        <f t="shared" si="18"/>
        <v>0</v>
      </c>
      <c r="K339" s="86">
        <f t="shared" si="19"/>
        <v>15300</v>
      </c>
    </row>
    <row r="340" s="71" customFormat="1" customHeight="1" spans="1:11">
      <c r="A340" s="78">
        <v>337</v>
      </c>
      <c r="B340" s="79" t="s">
        <v>4716</v>
      </c>
      <c r="C340" s="80" t="s">
        <v>4717</v>
      </c>
      <c r="D340" s="81" t="s">
        <v>15</v>
      </c>
      <c r="E340" s="82">
        <v>0.01092</v>
      </c>
      <c r="F340" s="78" t="s">
        <v>54</v>
      </c>
      <c r="G340" s="83">
        <f t="shared" si="17"/>
        <v>10920</v>
      </c>
      <c r="H340" s="78">
        <v>0</v>
      </c>
      <c r="I340" s="78" t="s">
        <v>1143</v>
      </c>
      <c r="J340" s="85">
        <f t="shared" si="18"/>
        <v>0</v>
      </c>
      <c r="K340" s="86">
        <f t="shared" si="19"/>
        <v>10920</v>
      </c>
    </row>
    <row r="341" s="71" customFormat="1" customHeight="1" spans="1:11">
      <c r="A341" s="78">
        <v>338</v>
      </c>
      <c r="B341" s="79" t="s">
        <v>4718</v>
      </c>
      <c r="C341" s="80" t="s">
        <v>4719</v>
      </c>
      <c r="D341" s="81" t="s">
        <v>15</v>
      </c>
      <c r="E341" s="82">
        <v>0.01247</v>
      </c>
      <c r="F341" s="78" t="s">
        <v>54</v>
      </c>
      <c r="G341" s="83">
        <f t="shared" si="17"/>
        <v>12470</v>
      </c>
      <c r="H341" s="78">
        <v>0</v>
      </c>
      <c r="I341" s="78" t="s">
        <v>1143</v>
      </c>
      <c r="J341" s="85">
        <f t="shared" si="18"/>
        <v>0</v>
      </c>
      <c r="K341" s="86">
        <f t="shared" si="19"/>
        <v>12470</v>
      </c>
    </row>
    <row r="342" s="71" customFormat="1" customHeight="1" spans="1:11">
      <c r="A342" s="78">
        <v>339</v>
      </c>
      <c r="B342" s="79" t="s">
        <v>4720</v>
      </c>
      <c r="C342" s="80" t="s">
        <v>4721</v>
      </c>
      <c r="D342" s="81" t="s">
        <v>15</v>
      </c>
      <c r="E342" s="82">
        <v>0.0141</v>
      </c>
      <c r="F342" s="78" t="s">
        <v>54</v>
      </c>
      <c r="G342" s="83">
        <f t="shared" si="17"/>
        <v>14100</v>
      </c>
      <c r="H342" s="78">
        <v>0</v>
      </c>
      <c r="I342" s="78" t="s">
        <v>1143</v>
      </c>
      <c r="J342" s="85">
        <f t="shared" si="18"/>
        <v>0</v>
      </c>
      <c r="K342" s="86">
        <f t="shared" si="19"/>
        <v>14100</v>
      </c>
    </row>
    <row r="343" s="71" customFormat="1" customHeight="1" spans="1:11">
      <c r="A343" s="78">
        <v>340</v>
      </c>
      <c r="B343" s="79" t="s">
        <v>4722</v>
      </c>
      <c r="C343" s="80" t="s">
        <v>4723</v>
      </c>
      <c r="D343" s="81" t="s">
        <v>15</v>
      </c>
      <c r="E343" s="82">
        <v>0.0148</v>
      </c>
      <c r="F343" s="78" t="s">
        <v>54</v>
      </c>
      <c r="G343" s="83">
        <f t="shared" si="17"/>
        <v>14800</v>
      </c>
      <c r="H343" s="78">
        <v>0</v>
      </c>
      <c r="I343" s="78" t="s">
        <v>1143</v>
      </c>
      <c r="J343" s="85">
        <f t="shared" si="18"/>
        <v>0</v>
      </c>
      <c r="K343" s="86">
        <f t="shared" si="19"/>
        <v>14800</v>
      </c>
    </row>
    <row r="344" s="71" customFormat="1" customHeight="1" spans="1:11">
      <c r="A344" s="78">
        <v>341</v>
      </c>
      <c r="B344" s="79" t="s">
        <v>4724</v>
      </c>
      <c r="C344" s="80" t="s">
        <v>4725</v>
      </c>
      <c r="D344" s="81" t="s">
        <v>15</v>
      </c>
      <c r="E344" s="82">
        <v>0.01334</v>
      </c>
      <c r="F344" s="78" t="s">
        <v>54</v>
      </c>
      <c r="G344" s="83">
        <f t="shared" si="17"/>
        <v>13340</v>
      </c>
      <c r="H344" s="78">
        <v>0</v>
      </c>
      <c r="I344" s="78" t="s">
        <v>1143</v>
      </c>
      <c r="J344" s="85">
        <f t="shared" si="18"/>
        <v>0</v>
      </c>
      <c r="K344" s="86">
        <f t="shared" si="19"/>
        <v>13340</v>
      </c>
    </row>
    <row r="345" s="71" customFormat="1" customHeight="1" spans="1:11">
      <c r="A345" s="78">
        <v>342</v>
      </c>
      <c r="B345" s="79" t="s">
        <v>4726</v>
      </c>
      <c r="C345" s="80" t="s">
        <v>4727</v>
      </c>
      <c r="D345" s="81" t="s">
        <v>15</v>
      </c>
      <c r="E345" s="82">
        <v>0.01107</v>
      </c>
      <c r="F345" s="78" t="s">
        <v>54</v>
      </c>
      <c r="G345" s="83">
        <f t="shared" si="17"/>
        <v>11070</v>
      </c>
      <c r="H345" s="78">
        <v>2904.81</v>
      </c>
      <c r="I345" s="78" t="s">
        <v>1143</v>
      </c>
      <c r="J345" s="85">
        <f t="shared" si="18"/>
        <v>435.72</v>
      </c>
      <c r="K345" s="86">
        <f t="shared" si="19"/>
        <v>11505.72</v>
      </c>
    </row>
    <row r="346" s="71" customFormat="1" customHeight="1" spans="1:11">
      <c r="A346" s="78">
        <v>343</v>
      </c>
      <c r="B346" s="79" t="s">
        <v>4728</v>
      </c>
      <c r="C346" s="80" t="s">
        <v>4729</v>
      </c>
      <c r="D346" s="81" t="s">
        <v>15</v>
      </c>
      <c r="E346" s="82">
        <v>0.01192</v>
      </c>
      <c r="F346" s="78" t="s">
        <v>54</v>
      </c>
      <c r="G346" s="83">
        <f t="shared" si="17"/>
        <v>11920</v>
      </c>
      <c r="H346" s="78">
        <v>0</v>
      </c>
      <c r="I346" s="78" t="s">
        <v>1143</v>
      </c>
      <c r="J346" s="85">
        <f t="shared" si="18"/>
        <v>0</v>
      </c>
      <c r="K346" s="86">
        <f t="shared" si="19"/>
        <v>11920</v>
      </c>
    </row>
    <row r="347" s="71" customFormat="1" customHeight="1" spans="1:11">
      <c r="A347" s="78">
        <v>344</v>
      </c>
      <c r="B347" s="79" t="s">
        <v>4730</v>
      </c>
      <c r="C347" s="80" t="s">
        <v>4731</v>
      </c>
      <c r="D347" s="81" t="s">
        <v>15</v>
      </c>
      <c r="E347" s="82">
        <v>0.00636</v>
      </c>
      <c r="F347" s="78" t="s">
        <v>54</v>
      </c>
      <c r="G347" s="83">
        <f t="shared" si="17"/>
        <v>6360</v>
      </c>
      <c r="H347" s="78">
        <v>0</v>
      </c>
      <c r="I347" s="78" t="s">
        <v>1143</v>
      </c>
      <c r="J347" s="85">
        <f t="shared" si="18"/>
        <v>0</v>
      </c>
      <c r="K347" s="86">
        <f t="shared" si="19"/>
        <v>6360</v>
      </c>
    </row>
    <row r="348" s="71" customFormat="1" customHeight="1" spans="1:11">
      <c r="A348" s="78">
        <v>345</v>
      </c>
      <c r="B348" s="79" t="s">
        <v>4732</v>
      </c>
      <c r="C348" s="80" t="s">
        <v>4733</v>
      </c>
      <c r="D348" s="81" t="s">
        <v>15</v>
      </c>
      <c r="E348" s="82">
        <v>0.016165</v>
      </c>
      <c r="F348" s="78" t="s">
        <v>54</v>
      </c>
      <c r="G348" s="83">
        <f t="shared" si="17"/>
        <v>16165</v>
      </c>
      <c r="H348" s="78">
        <v>0</v>
      </c>
      <c r="I348" s="78" t="s">
        <v>1143</v>
      </c>
      <c r="J348" s="85">
        <f t="shared" si="18"/>
        <v>0</v>
      </c>
      <c r="K348" s="86">
        <f t="shared" si="19"/>
        <v>16165</v>
      </c>
    </row>
    <row r="349" s="71" customFormat="1" customHeight="1" spans="1:11">
      <c r="A349" s="78">
        <v>346</v>
      </c>
      <c r="B349" s="79" t="s">
        <v>4734</v>
      </c>
      <c r="C349" s="80" t="s">
        <v>4735</v>
      </c>
      <c r="D349" s="81" t="s">
        <v>15</v>
      </c>
      <c r="E349" s="82">
        <v>0</v>
      </c>
      <c r="F349" s="78" t="s">
        <v>54</v>
      </c>
      <c r="G349" s="83">
        <f t="shared" si="17"/>
        <v>0</v>
      </c>
      <c r="H349" s="78">
        <v>7465</v>
      </c>
      <c r="I349" s="78" t="s">
        <v>1143</v>
      </c>
      <c r="J349" s="85">
        <f t="shared" si="18"/>
        <v>1119.75</v>
      </c>
      <c r="K349" s="86">
        <f t="shared" si="19"/>
        <v>1119.75</v>
      </c>
    </row>
    <row r="350" s="71" customFormat="1" customHeight="1" spans="1:11">
      <c r="A350" s="78">
        <v>347</v>
      </c>
      <c r="B350" s="79" t="s">
        <v>4736</v>
      </c>
      <c r="C350" s="80" t="s">
        <v>4737</v>
      </c>
      <c r="D350" s="81" t="s">
        <v>15</v>
      </c>
      <c r="E350" s="82">
        <v>0.02183</v>
      </c>
      <c r="F350" s="78" t="s">
        <v>54</v>
      </c>
      <c r="G350" s="83">
        <f t="shared" si="17"/>
        <v>20000</v>
      </c>
      <c r="H350" s="78">
        <v>0</v>
      </c>
      <c r="I350" s="78" t="s">
        <v>1143</v>
      </c>
      <c r="J350" s="85">
        <f t="shared" si="18"/>
        <v>0</v>
      </c>
      <c r="K350" s="86">
        <f t="shared" si="19"/>
        <v>20000</v>
      </c>
    </row>
    <row r="351" s="71" customFormat="1" customHeight="1" spans="1:11">
      <c r="A351" s="78">
        <v>348</v>
      </c>
      <c r="B351" s="79" t="s">
        <v>4738</v>
      </c>
      <c r="C351" s="79" t="s">
        <v>4739</v>
      </c>
      <c r="D351" s="81" t="s">
        <v>15</v>
      </c>
      <c r="E351" s="78">
        <v>0.00672</v>
      </c>
      <c r="F351" s="78" t="s">
        <v>54</v>
      </c>
      <c r="G351" s="83">
        <f t="shared" si="17"/>
        <v>6720</v>
      </c>
      <c r="H351" s="78">
        <v>4402</v>
      </c>
      <c r="I351" s="78" t="s">
        <v>1143</v>
      </c>
      <c r="J351" s="85">
        <f t="shared" si="18"/>
        <v>660.3</v>
      </c>
      <c r="K351" s="86">
        <f t="shared" si="19"/>
        <v>7380.3</v>
      </c>
    </row>
    <row r="352" s="71" customFormat="1" customHeight="1" spans="1:11">
      <c r="A352" s="78">
        <v>349</v>
      </c>
      <c r="B352" s="79" t="s">
        <v>4740</v>
      </c>
      <c r="C352" s="80" t="s">
        <v>4741</v>
      </c>
      <c r="D352" s="81" t="s">
        <v>15</v>
      </c>
      <c r="E352" s="82">
        <v>0</v>
      </c>
      <c r="F352" s="78" t="s">
        <v>54</v>
      </c>
      <c r="G352" s="83">
        <f t="shared" si="17"/>
        <v>0</v>
      </c>
      <c r="H352" s="78">
        <v>593</v>
      </c>
      <c r="I352" s="78" t="s">
        <v>1143</v>
      </c>
      <c r="J352" s="85">
        <f t="shared" si="18"/>
        <v>88.95</v>
      </c>
      <c r="K352" s="86">
        <f t="shared" si="19"/>
        <v>88.95</v>
      </c>
    </row>
    <row r="353" s="71" customFormat="1" customHeight="1" spans="1:11">
      <c r="A353" s="78">
        <v>350</v>
      </c>
      <c r="B353" s="79" t="s">
        <v>4742</v>
      </c>
      <c r="C353" s="79" t="s">
        <v>4741</v>
      </c>
      <c r="D353" s="81" t="s">
        <v>15</v>
      </c>
      <c r="E353" s="78">
        <v>0.0057</v>
      </c>
      <c r="F353" s="78" t="s">
        <v>54</v>
      </c>
      <c r="G353" s="83">
        <f t="shared" si="17"/>
        <v>5700</v>
      </c>
      <c r="H353" s="78">
        <v>0</v>
      </c>
      <c r="I353" s="78" t="s">
        <v>1143</v>
      </c>
      <c r="J353" s="85">
        <f t="shared" si="18"/>
        <v>0</v>
      </c>
      <c r="K353" s="86">
        <f t="shared" si="19"/>
        <v>5700</v>
      </c>
    </row>
    <row r="354" s="71" customFormat="1" customHeight="1" spans="1:11">
      <c r="A354" s="78">
        <v>351</v>
      </c>
      <c r="B354" s="79" t="s">
        <v>4743</v>
      </c>
      <c r="C354" s="80" t="s">
        <v>4744</v>
      </c>
      <c r="D354" s="81" t="s">
        <v>15</v>
      </c>
      <c r="E354" s="82">
        <v>0.00784</v>
      </c>
      <c r="F354" s="78" t="s">
        <v>54</v>
      </c>
      <c r="G354" s="83">
        <f t="shared" si="17"/>
        <v>7840</v>
      </c>
      <c r="H354" s="78">
        <v>3580</v>
      </c>
      <c r="I354" s="78" t="s">
        <v>1143</v>
      </c>
      <c r="J354" s="85">
        <f t="shared" si="18"/>
        <v>537</v>
      </c>
      <c r="K354" s="86">
        <f t="shared" si="19"/>
        <v>8377</v>
      </c>
    </row>
    <row r="355" s="71" customFormat="1" customHeight="1" spans="1:11">
      <c r="A355" s="78">
        <v>352</v>
      </c>
      <c r="B355" s="79" t="s">
        <v>4745</v>
      </c>
      <c r="C355" s="80" t="s">
        <v>4746</v>
      </c>
      <c r="D355" s="81" t="s">
        <v>15</v>
      </c>
      <c r="E355" s="82">
        <v>0.01092</v>
      </c>
      <c r="F355" s="78" t="s">
        <v>54</v>
      </c>
      <c r="G355" s="83">
        <f t="shared" si="17"/>
        <v>10920</v>
      </c>
      <c r="H355" s="78">
        <v>4846</v>
      </c>
      <c r="I355" s="78" t="s">
        <v>1143</v>
      </c>
      <c r="J355" s="85">
        <f t="shared" si="18"/>
        <v>726.9</v>
      </c>
      <c r="K355" s="86">
        <f t="shared" si="19"/>
        <v>11646.9</v>
      </c>
    </row>
    <row r="356" s="71" customFormat="1" customHeight="1" spans="1:11">
      <c r="A356" s="78">
        <v>353</v>
      </c>
      <c r="B356" s="79" t="s">
        <v>4747</v>
      </c>
      <c r="C356" s="79" t="s">
        <v>4748</v>
      </c>
      <c r="D356" s="81" t="s">
        <v>15</v>
      </c>
      <c r="E356" s="78">
        <v>0.01624</v>
      </c>
      <c r="F356" s="78" t="s">
        <v>54</v>
      </c>
      <c r="G356" s="83">
        <f t="shared" si="17"/>
        <v>16240</v>
      </c>
      <c r="H356" s="78">
        <v>1795</v>
      </c>
      <c r="I356" s="78" t="s">
        <v>1143</v>
      </c>
      <c r="J356" s="85">
        <f t="shared" si="18"/>
        <v>269.25</v>
      </c>
      <c r="K356" s="86">
        <f t="shared" si="19"/>
        <v>16509.25</v>
      </c>
    </row>
    <row r="357" s="71" customFormat="1" customHeight="1" spans="1:11">
      <c r="A357" s="78">
        <v>354</v>
      </c>
      <c r="B357" s="79" t="s">
        <v>4749</v>
      </c>
      <c r="C357" s="79" t="s">
        <v>4750</v>
      </c>
      <c r="D357" s="81" t="s">
        <v>15</v>
      </c>
      <c r="E357" s="78">
        <v>0.01539</v>
      </c>
      <c r="F357" s="78" t="s">
        <v>54</v>
      </c>
      <c r="G357" s="83">
        <f t="shared" si="17"/>
        <v>15390</v>
      </c>
      <c r="H357" s="78">
        <v>1682</v>
      </c>
      <c r="I357" s="78" t="s">
        <v>1143</v>
      </c>
      <c r="J357" s="85">
        <f t="shared" si="18"/>
        <v>252.3</v>
      </c>
      <c r="K357" s="86">
        <f t="shared" si="19"/>
        <v>15642.3</v>
      </c>
    </row>
    <row r="358" s="71" customFormat="1" customHeight="1" spans="1:11">
      <c r="A358" s="78">
        <v>355</v>
      </c>
      <c r="B358" s="79" t="s">
        <v>4751</v>
      </c>
      <c r="C358" s="80" t="s">
        <v>4752</v>
      </c>
      <c r="D358" s="81" t="s">
        <v>15</v>
      </c>
      <c r="E358" s="82">
        <v>0.02679</v>
      </c>
      <c r="F358" s="78" t="s">
        <v>54</v>
      </c>
      <c r="G358" s="83">
        <f t="shared" si="17"/>
        <v>20000</v>
      </c>
      <c r="H358" s="78">
        <v>2850</v>
      </c>
      <c r="I358" s="78" t="s">
        <v>1143</v>
      </c>
      <c r="J358" s="85">
        <f t="shared" si="18"/>
        <v>427.5</v>
      </c>
      <c r="K358" s="86">
        <f t="shared" si="19"/>
        <v>20427.5</v>
      </c>
    </row>
    <row r="359" s="71" customFormat="1" customHeight="1" spans="1:11">
      <c r="A359" s="78">
        <v>356</v>
      </c>
      <c r="B359" s="79" t="s">
        <v>4753</v>
      </c>
      <c r="C359" s="80" t="s">
        <v>4754</v>
      </c>
      <c r="D359" s="81" t="s">
        <v>15</v>
      </c>
      <c r="E359" s="82">
        <v>0.01237</v>
      </c>
      <c r="F359" s="78" t="s">
        <v>54</v>
      </c>
      <c r="G359" s="83">
        <f t="shared" si="17"/>
        <v>12370</v>
      </c>
      <c r="H359" s="78">
        <v>5110</v>
      </c>
      <c r="I359" s="78" t="s">
        <v>1143</v>
      </c>
      <c r="J359" s="85">
        <f t="shared" si="18"/>
        <v>766.5</v>
      </c>
      <c r="K359" s="86">
        <f t="shared" si="19"/>
        <v>13136.5</v>
      </c>
    </row>
    <row r="360" s="71" customFormat="1" customHeight="1" spans="1:11">
      <c r="A360" s="78">
        <v>357</v>
      </c>
      <c r="B360" s="79" t="s">
        <v>4755</v>
      </c>
      <c r="C360" s="80" t="s">
        <v>4756</v>
      </c>
      <c r="D360" s="81" t="s">
        <v>15</v>
      </c>
      <c r="E360" s="82">
        <v>0.00605</v>
      </c>
      <c r="F360" s="78" t="s">
        <v>54</v>
      </c>
      <c r="G360" s="83">
        <f t="shared" si="17"/>
        <v>6050</v>
      </c>
      <c r="H360" s="78">
        <v>0</v>
      </c>
      <c r="I360" s="78" t="s">
        <v>1143</v>
      </c>
      <c r="J360" s="85">
        <f t="shared" si="18"/>
        <v>0</v>
      </c>
      <c r="K360" s="86">
        <f t="shared" si="19"/>
        <v>6050</v>
      </c>
    </row>
    <row r="361" s="71" customFormat="1" customHeight="1" spans="1:11">
      <c r="A361" s="78">
        <v>358</v>
      </c>
      <c r="B361" s="79" t="s">
        <v>4757</v>
      </c>
      <c r="C361" s="80" t="s">
        <v>4758</v>
      </c>
      <c r="D361" s="81" t="s">
        <v>15</v>
      </c>
      <c r="E361" s="82">
        <v>0.0066</v>
      </c>
      <c r="F361" s="78" t="s">
        <v>54</v>
      </c>
      <c r="G361" s="83">
        <f t="shared" si="17"/>
        <v>6600</v>
      </c>
      <c r="H361" s="78">
        <v>1699</v>
      </c>
      <c r="I361" s="78" t="s">
        <v>1143</v>
      </c>
      <c r="J361" s="85">
        <f t="shared" si="18"/>
        <v>254.85</v>
      </c>
      <c r="K361" s="86">
        <f t="shared" si="19"/>
        <v>6854.85</v>
      </c>
    </row>
    <row r="362" s="71" customFormat="1" customHeight="1" spans="1:11">
      <c r="A362" s="78">
        <v>359</v>
      </c>
      <c r="B362" s="79" t="s">
        <v>4759</v>
      </c>
      <c r="C362" s="80" t="s">
        <v>4760</v>
      </c>
      <c r="D362" s="81" t="s">
        <v>15</v>
      </c>
      <c r="E362" s="82">
        <v>0.00855</v>
      </c>
      <c r="F362" s="78" t="s">
        <v>54</v>
      </c>
      <c r="G362" s="83">
        <f t="shared" si="17"/>
        <v>8550</v>
      </c>
      <c r="H362" s="78">
        <v>0</v>
      </c>
      <c r="I362" s="78" t="s">
        <v>1143</v>
      </c>
      <c r="J362" s="85">
        <f t="shared" si="18"/>
        <v>0</v>
      </c>
      <c r="K362" s="86">
        <f t="shared" si="19"/>
        <v>8550</v>
      </c>
    </row>
    <row r="363" s="71" customFormat="1" customHeight="1" spans="1:11">
      <c r="A363" s="78">
        <v>360</v>
      </c>
      <c r="B363" s="79" t="s">
        <v>4761</v>
      </c>
      <c r="C363" s="80" t="s">
        <v>4762</v>
      </c>
      <c r="D363" s="81" t="s">
        <v>15</v>
      </c>
      <c r="E363" s="82">
        <v>0.011</v>
      </c>
      <c r="F363" s="78" t="s">
        <v>54</v>
      </c>
      <c r="G363" s="83">
        <f t="shared" si="17"/>
        <v>11000</v>
      </c>
      <c r="H363" s="78">
        <v>4633</v>
      </c>
      <c r="I363" s="78" t="s">
        <v>1143</v>
      </c>
      <c r="J363" s="85">
        <f t="shared" si="18"/>
        <v>694.95</v>
      </c>
      <c r="K363" s="86">
        <f t="shared" si="19"/>
        <v>11694.95</v>
      </c>
    </row>
    <row r="364" s="71" customFormat="1" customHeight="1" spans="1:11">
      <c r="A364" s="78">
        <v>361</v>
      </c>
      <c r="B364" s="79" t="s">
        <v>4763</v>
      </c>
      <c r="C364" s="80" t="s">
        <v>4764</v>
      </c>
      <c r="D364" s="81" t="s">
        <v>15</v>
      </c>
      <c r="E364" s="82">
        <v>0</v>
      </c>
      <c r="F364" s="78" t="s">
        <v>54</v>
      </c>
      <c r="G364" s="83">
        <f t="shared" si="17"/>
        <v>0</v>
      </c>
      <c r="H364" s="78">
        <v>7013</v>
      </c>
      <c r="I364" s="78" t="s">
        <v>1143</v>
      </c>
      <c r="J364" s="85">
        <f t="shared" si="18"/>
        <v>1051.95</v>
      </c>
      <c r="K364" s="86">
        <f t="shared" si="19"/>
        <v>1051.95</v>
      </c>
    </row>
    <row r="365" s="71" customFormat="1" customHeight="1" spans="1:11">
      <c r="A365" s="78">
        <v>362</v>
      </c>
      <c r="B365" s="79" t="s">
        <v>4765</v>
      </c>
      <c r="C365" s="80" t="s">
        <v>4766</v>
      </c>
      <c r="D365" s="81" t="s">
        <v>15</v>
      </c>
      <c r="E365" s="82">
        <v>0.00504</v>
      </c>
      <c r="F365" s="78" t="s">
        <v>54</v>
      </c>
      <c r="G365" s="83">
        <f t="shared" si="17"/>
        <v>5040</v>
      </c>
      <c r="H365" s="78">
        <v>4572.36</v>
      </c>
      <c r="I365" s="78" t="s">
        <v>1143</v>
      </c>
      <c r="J365" s="85">
        <f t="shared" si="18"/>
        <v>685.85</v>
      </c>
      <c r="K365" s="86">
        <f t="shared" si="19"/>
        <v>5725.85</v>
      </c>
    </row>
    <row r="366" s="71" customFormat="1" customHeight="1" spans="1:11">
      <c r="A366" s="78">
        <v>363</v>
      </c>
      <c r="B366" s="79" t="s">
        <v>4767</v>
      </c>
      <c r="C366" s="80" t="s">
        <v>4768</v>
      </c>
      <c r="D366" s="81" t="s">
        <v>15</v>
      </c>
      <c r="E366" s="82">
        <v>0.008</v>
      </c>
      <c r="F366" s="78" t="s">
        <v>54</v>
      </c>
      <c r="G366" s="83">
        <f t="shared" si="17"/>
        <v>8000</v>
      </c>
      <c r="H366" s="78">
        <f>9402-1559</f>
        <v>7843</v>
      </c>
      <c r="I366" s="78" t="s">
        <v>1143</v>
      </c>
      <c r="J366" s="85">
        <f t="shared" si="18"/>
        <v>1176.45</v>
      </c>
      <c r="K366" s="86">
        <f t="shared" si="19"/>
        <v>9176.45</v>
      </c>
    </row>
    <row r="367" s="71" customFormat="1" customHeight="1" spans="1:11">
      <c r="A367" s="78">
        <v>364</v>
      </c>
      <c r="B367" s="79" t="s">
        <v>4769</v>
      </c>
      <c r="C367" s="80" t="s">
        <v>4770</v>
      </c>
      <c r="D367" s="81" t="s">
        <v>15</v>
      </c>
      <c r="E367" s="82">
        <v>0.02</v>
      </c>
      <c r="F367" s="78" t="s">
        <v>54</v>
      </c>
      <c r="G367" s="83">
        <f t="shared" si="17"/>
        <v>20000</v>
      </c>
      <c r="H367" s="78">
        <v>0</v>
      </c>
      <c r="I367" s="78" t="s">
        <v>1143</v>
      </c>
      <c r="J367" s="85">
        <f t="shared" si="18"/>
        <v>0</v>
      </c>
      <c r="K367" s="86">
        <f t="shared" si="19"/>
        <v>20000</v>
      </c>
    </row>
    <row r="368" s="71" customFormat="1" customHeight="1" spans="1:11">
      <c r="A368" s="78">
        <v>365</v>
      </c>
      <c r="B368" s="79" t="s">
        <v>4771</v>
      </c>
      <c r="C368" s="80" t="s">
        <v>4772</v>
      </c>
      <c r="D368" s="81" t="s">
        <v>15</v>
      </c>
      <c r="E368" s="82">
        <v>0</v>
      </c>
      <c r="F368" s="78" t="s">
        <v>54</v>
      </c>
      <c r="G368" s="83">
        <f t="shared" si="17"/>
        <v>0</v>
      </c>
      <c r="H368" s="78">
        <v>5342</v>
      </c>
      <c r="I368" s="78" t="s">
        <v>1143</v>
      </c>
      <c r="J368" s="85">
        <f t="shared" si="18"/>
        <v>801.3</v>
      </c>
      <c r="K368" s="86">
        <f t="shared" si="19"/>
        <v>801.3</v>
      </c>
    </row>
    <row r="369" s="71" customFormat="1" customHeight="1" spans="1:11">
      <c r="A369" s="78">
        <v>366</v>
      </c>
      <c r="B369" s="79" t="s">
        <v>4773</v>
      </c>
      <c r="C369" s="80" t="s">
        <v>4774</v>
      </c>
      <c r="D369" s="81" t="s">
        <v>15</v>
      </c>
      <c r="E369" s="82">
        <v>0.01512</v>
      </c>
      <c r="F369" s="78" t="s">
        <v>54</v>
      </c>
      <c r="G369" s="83">
        <f t="shared" si="17"/>
        <v>15120</v>
      </c>
      <c r="H369" s="78">
        <v>14311</v>
      </c>
      <c r="I369" s="78" t="s">
        <v>1143</v>
      </c>
      <c r="J369" s="85">
        <f t="shared" si="18"/>
        <v>2146.65</v>
      </c>
      <c r="K369" s="86">
        <f t="shared" si="19"/>
        <v>17266.65</v>
      </c>
    </row>
    <row r="370" s="71" customFormat="1" customHeight="1" spans="1:11">
      <c r="A370" s="78">
        <v>367</v>
      </c>
      <c r="B370" s="79" t="s">
        <v>4775</v>
      </c>
      <c r="C370" s="80" t="s">
        <v>4776</v>
      </c>
      <c r="D370" s="81" t="s">
        <v>15</v>
      </c>
      <c r="E370" s="82">
        <v>0.01</v>
      </c>
      <c r="F370" s="78" t="s">
        <v>54</v>
      </c>
      <c r="G370" s="83">
        <f t="shared" si="17"/>
        <v>10000</v>
      </c>
      <c r="H370" s="78">
        <v>0</v>
      </c>
      <c r="I370" s="78" t="s">
        <v>1143</v>
      </c>
      <c r="J370" s="85">
        <f t="shared" si="18"/>
        <v>0</v>
      </c>
      <c r="K370" s="86">
        <f t="shared" si="19"/>
        <v>10000</v>
      </c>
    </row>
    <row r="371" s="71" customFormat="1" customHeight="1" spans="1:11">
      <c r="A371" s="78">
        <v>368</v>
      </c>
      <c r="B371" s="79" t="s">
        <v>4777</v>
      </c>
      <c r="C371" s="80" t="s">
        <v>4778</v>
      </c>
      <c r="D371" s="81" t="s">
        <v>15</v>
      </c>
      <c r="E371" s="82">
        <v>0.013</v>
      </c>
      <c r="F371" s="78" t="s">
        <v>54</v>
      </c>
      <c r="G371" s="83">
        <f t="shared" si="17"/>
        <v>13000</v>
      </c>
      <c r="H371" s="78">
        <v>0</v>
      </c>
      <c r="I371" s="78" t="s">
        <v>1143</v>
      </c>
      <c r="J371" s="85">
        <f t="shared" si="18"/>
        <v>0</v>
      </c>
      <c r="K371" s="86">
        <f t="shared" si="19"/>
        <v>13000</v>
      </c>
    </row>
    <row r="372" s="71" customFormat="1" customHeight="1" spans="1:11">
      <c r="A372" s="78">
        <v>369</v>
      </c>
      <c r="B372" s="79" t="s">
        <v>4779</v>
      </c>
      <c r="C372" s="80" t="s">
        <v>4780</v>
      </c>
      <c r="D372" s="81" t="s">
        <v>15</v>
      </c>
      <c r="E372" s="82">
        <v>0.0112</v>
      </c>
      <c r="F372" s="78" t="s">
        <v>54</v>
      </c>
      <c r="G372" s="83">
        <f t="shared" si="17"/>
        <v>11200</v>
      </c>
      <c r="H372" s="78">
        <v>0</v>
      </c>
      <c r="I372" s="78" t="s">
        <v>1143</v>
      </c>
      <c r="J372" s="85">
        <f t="shared" si="18"/>
        <v>0</v>
      </c>
      <c r="K372" s="86">
        <f t="shared" si="19"/>
        <v>11200</v>
      </c>
    </row>
    <row r="373" s="71" customFormat="1" customHeight="1" spans="1:11">
      <c r="A373" s="78">
        <v>370</v>
      </c>
      <c r="B373" s="79" t="s">
        <v>4781</v>
      </c>
      <c r="C373" s="80" t="s">
        <v>4782</v>
      </c>
      <c r="D373" s="81" t="s">
        <v>15</v>
      </c>
      <c r="E373" s="82">
        <v>0.02128</v>
      </c>
      <c r="F373" s="78" t="s">
        <v>54</v>
      </c>
      <c r="G373" s="83">
        <f t="shared" si="17"/>
        <v>20000</v>
      </c>
      <c r="H373" s="78">
        <v>0</v>
      </c>
      <c r="I373" s="78" t="s">
        <v>1143</v>
      </c>
      <c r="J373" s="85">
        <f t="shared" si="18"/>
        <v>0</v>
      </c>
      <c r="K373" s="86">
        <f t="shared" si="19"/>
        <v>20000</v>
      </c>
    </row>
    <row r="374" s="71" customFormat="1" customHeight="1" spans="1:11">
      <c r="A374" s="78">
        <v>371</v>
      </c>
      <c r="B374" s="79" t="s">
        <v>4783</v>
      </c>
      <c r="C374" s="80" t="s">
        <v>4784</v>
      </c>
      <c r="D374" s="81" t="s">
        <v>15</v>
      </c>
      <c r="E374" s="82">
        <v>0.014</v>
      </c>
      <c r="F374" s="78" t="s">
        <v>54</v>
      </c>
      <c r="G374" s="83">
        <f t="shared" si="17"/>
        <v>14000</v>
      </c>
      <c r="H374" s="78">
        <v>0</v>
      </c>
      <c r="I374" s="78" t="s">
        <v>1143</v>
      </c>
      <c r="J374" s="85">
        <f t="shared" si="18"/>
        <v>0</v>
      </c>
      <c r="K374" s="86">
        <f t="shared" si="19"/>
        <v>14000</v>
      </c>
    </row>
    <row r="375" s="71" customFormat="1" customHeight="1" spans="1:11">
      <c r="A375" s="78">
        <v>372</v>
      </c>
      <c r="B375" s="79" t="s">
        <v>4785</v>
      </c>
      <c r="C375" s="80" t="s">
        <v>4786</v>
      </c>
      <c r="D375" s="81" t="s">
        <v>15</v>
      </c>
      <c r="E375" s="82">
        <v>0.00855</v>
      </c>
      <c r="F375" s="78" t="s">
        <v>54</v>
      </c>
      <c r="G375" s="83">
        <f t="shared" si="17"/>
        <v>8550</v>
      </c>
      <c r="H375" s="78">
        <v>0</v>
      </c>
      <c r="I375" s="78" t="s">
        <v>1143</v>
      </c>
      <c r="J375" s="85">
        <f t="shared" si="18"/>
        <v>0</v>
      </c>
      <c r="K375" s="86">
        <f t="shared" si="19"/>
        <v>8550</v>
      </c>
    </row>
    <row r="376" s="71" customFormat="1" customHeight="1" spans="1:11">
      <c r="A376" s="78">
        <v>373</v>
      </c>
      <c r="B376" s="79" t="s">
        <v>4787</v>
      </c>
      <c r="C376" s="80" t="s">
        <v>4788</v>
      </c>
      <c r="D376" s="81" t="s">
        <v>15</v>
      </c>
      <c r="E376" s="82">
        <v>0.0056</v>
      </c>
      <c r="F376" s="78" t="s">
        <v>54</v>
      </c>
      <c r="G376" s="83">
        <f t="shared" si="17"/>
        <v>5600</v>
      </c>
      <c r="H376" s="78">
        <v>458</v>
      </c>
      <c r="I376" s="78" t="s">
        <v>1143</v>
      </c>
      <c r="J376" s="85">
        <f t="shared" si="18"/>
        <v>68.7</v>
      </c>
      <c r="K376" s="86">
        <f t="shared" si="19"/>
        <v>5668.7</v>
      </c>
    </row>
    <row r="377" s="71" customFormat="1" customHeight="1" spans="1:11">
      <c r="A377" s="78">
        <v>374</v>
      </c>
      <c r="B377" s="79" t="s">
        <v>4789</v>
      </c>
      <c r="C377" s="80" t="s">
        <v>4790</v>
      </c>
      <c r="D377" s="81" t="s">
        <v>15</v>
      </c>
      <c r="E377" s="82">
        <v>0</v>
      </c>
      <c r="F377" s="78" t="s">
        <v>54</v>
      </c>
      <c r="G377" s="83">
        <f t="shared" si="17"/>
        <v>0</v>
      </c>
      <c r="H377" s="78">
        <f>9573.87-699</f>
        <v>8874.87</v>
      </c>
      <c r="I377" s="78" t="s">
        <v>1143</v>
      </c>
      <c r="J377" s="85">
        <f t="shared" si="18"/>
        <v>1331.23</v>
      </c>
      <c r="K377" s="86">
        <f t="shared" si="19"/>
        <v>1331.23</v>
      </c>
    </row>
    <row r="378" s="71" customFormat="1" customHeight="1" spans="1:11">
      <c r="A378" s="78">
        <v>375</v>
      </c>
      <c r="B378" s="79" t="s">
        <v>4791</v>
      </c>
      <c r="C378" s="80" t="s">
        <v>4792</v>
      </c>
      <c r="D378" s="81" t="s">
        <v>15</v>
      </c>
      <c r="E378" s="82">
        <v>0.005</v>
      </c>
      <c r="F378" s="78" t="s">
        <v>54</v>
      </c>
      <c r="G378" s="83">
        <f t="shared" si="17"/>
        <v>5000</v>
      </c>
      <c r="H378" s="78">
        <v>0</v>
      </c>
      <c r="I378" s="78" t="s">
        <v>1143</v>
      </c>
      <c r="J378" s="85">
        <f t="shared" si="18"/>
        <v>0</v>
      </c>
      <c r="K378" s="86">
        <f t="shared" si="19"/>
        <v>5000</v>
      </c>
    </row>
    <row r="379" s="71" customFormat="1" customHeight="1" spans="1:11">
      <c r="A379" s="78">
        <v>376</v>
      </c>
      <c r="B379" s="79" t="s">
        <v>4793</v>
      </c>
      <c r="C379" s="80" t="s">
        <v>4794</v>
      </c>
      <c r="D379" s="81" t="s">
        <v>15</v>
      </c>
      <c r="E379" s="82">
        <v>0.00876</v>
      </c>
      <c r="F379" s="78" t="s">
        <v>54</v>
      </c>
      <c r="G379" s="83">
        <f t="shared" si="17"/>
        <v>8760</v>
      </c>
      <c r="H379" s="78">
        <v>0</v>
      </c>
      <c r="I379" s="78" t="s">
        <v>1143</v>
      </c>
      <c r="J379" s="85">
        <f t="shared" si="18"/>
        <v>0</v>
      </c>
      <c r="K379" s="86">
        <f t="shared" si="19"/>
        <v>8760</v>
      </c>
    </row>
    <row r="380" s="71" customFormat="1" customHeight="1" spans="1:11">
      <c r="A380" s="78">
        <v>377</v>
      </c>
      <c r="B380" s="79" t="s">
        <v>4795</v>
      </c>
      <c r="C380" s="80" t="s">
        <v>4796</v>
      </c>
      <c r="D380" s="81" t="s">
        <v>15</v>
      </c>
      <c r="E380" s="82">
        <v>0.01539</v>
      </c>
      <c r="F380" s="78" t="s">
        <v>54</v>
      </c>
      <c r="G380" s="83">
        <f t="shared" si="17"/>
        <v>15390</v>
      </c>
      <c r="H380" s="78">
        <v>0</v>
      </c>
      <c r="I380" s="78" t="s">
        <v>1143</v>
      </c>
      <c r="J380" s="85">
        <f t="shared" si="18"/>
        <v>0</v>
      </c>
      <c r="K380" s="86">
        <f t="shared" si="19"/>
        <v>15390</v>
      </c>
    </row>
    <row r="381" s="71" customFormat="1" customHeight="1" spans="1:11">
      <c r="A381" s="78">
        <v>378</v>
      </c>
      <c r="B381" s="79" t="s">
        <v>4797</v>
      </c>
      <c r="C381" s="80" t="s">
        <v>4798</v>
      </c>
      <c r="D381" s="81" t="s">
        <v>15</v>
      </c>
      <c r="E381" s="82">
        <v>0.00798</v>
      </c>
      <c r="F381" s="78" t="s">
        <v>54</v>
      </c>
      <c r="G381" s="83">
        <f t="shared" si="17"/>
        <v>7980</v>
      </c>
      <c r="H381" s="78">
        <v>4322</v>
      </c>
      <c r="I381" s="78" t="s">
        <v>1143</v>
      </c>
      <c r="J381" s="85">
        <f t="shared" si="18"/>
        <v>648.3</v>
      </c>
      <c r="K381" s="86">
        <f t="shared" si="19"/>
        <v>8628.3</v>
      </c>
    </row>
    <row r="382" s="71" customFormat="1" customHeight="1" spans="1:11">
      <c r="A382" s="78">
        <v>379</v>
      </c>
      <c r="B382" s="79" t="s">
        <v>4799</v>
      </c>
      <c r="C382" s="80" t="s">
        <v>4800</v>
      </c>
      <c r="D382" s="81" t="s">
        <v>15</v>
      </c>
      <c r="E382" s="82">
        <v>0.009975</v>
      </c>
      <c r="F382" s="78" t="s">
        <v>54</v>
      </c>
      <c r="G382" s="83">
        <f t="shared" si="17"/>
        <v>9975</v>
      </c>
      <c r="H382" s="78">
        <v>0</v>
      </c>
      <c r="I382" s="78" t="s">
        <v>1143</v>
      </c>
      <c r="J382" s="85">
        <f t="shared" si="18"/>
        <v>0</v>
      </c>
      <c r="K382" s="86">
        <f t="shared" si="19"/>
        <v>9975</v>
      </c>
    </row>
    <row r="383" s="71" customFormat="1" customHeight="1" spans="1:11">
      <c r="A383" s="78">
        <v>380</v>
      </c>
      <c r="B383" s="79" t="s">
        <v>4801</v>
      </c>
      <c r="C383" s="80" t="s">
        <v>4802</v>
      </c>
      <c r="D383" s="81" t="s">
        <v>15</v>
      </c>
      <c r="E383" s="82">
        <v>0</v>
      </c>
      <c r="F383" s="78" t="s">
        <v>54</v>
      </c>
      <c r="G383" s="83">
        <f t="shared" si="17"/>
        <v>0</v>
      </c>
      <c r="H383" s="78">
        <v>6001</v>
      </c>
      <c r="I383" s="78" t="s">
        <v>1143</v>
      </c>
      <c r="J383" s="85">
        <f t="shared" si="18"/>
        <v>900.15</v>
      </c>
      <c r="K383" s="86">
        <f t="shared" si="19"/>
        <v>900.15</v>
      </c>
    </row>
    <row r="384" s="71" customFormat="1" customHeight="1" spans="1:11">
      <c r="A384" s="78">
        <v>381</v>
      </c>
      <c r="B384" s="79" t="s">
        <v>4803</v>
      </c>
      <c r="C384" s="80" t="s">
        <v>4804</v>
      </c>
      <c r="D384" s="81" t="s">
        <v>15</v>
      </c>
      <c r="E384" s="82">
        <v>0.0074</v>
      </c>
      <c r="F384" s="78" t="s">
        <v>54</v>
      </c>
      <c r="G384" s="83">
        <f t="shared" si="17"/>
        <v>7400</v>
      </c>
      <c r="H384" s="78">
        <v>0</v>
      </c>
      <c r="I384" s="78" t="s">
        <v>1143</v>
      </c>
      <c r="J384" s="85">
        <f t="shared" si="18"/>
        <v>0</v>
      </c>
      <c r="K384" s="86">
        <f t="shared" si="19"/>
        <v>7400</v>
      </c>
    </row>
    <row r="385" s="71" customFormat="1" customHeight="1" spans="1:11">
      <c r="A385" s="78">
        <v>382</v>
      </c>
      <c r="B385" s="79" t="s">
        <v>4805</v>
      </c>
      <c r="C385" s="80" t="s">
        <v>4806</v>
      </c>
      <c r="D385" s="81" t="s">
        <v>15</v>
      </c>
      <c r="E385" s="82">
        <v>0.00712</v>
      </c>
      <c r="F385" s="78" t="s">
        <v>54</v>
      </c>
      <c r="G385" s="83">
        <f t="shared" ref="G385:G411" si="20">IF(E385*1000000&gt;20000,20000,E385*1000000)</f>
        <v>7120</v>
      </c>
      <c r="H385" s="78">
        <v>0</v>
      </c>
      <c r="I385" s="78" t="s">
        <v>1143</v>
      </c>
      <c r="J385" s="85">
        <f t="shared" si="18"/>
        <v>0</v>
      </c>
      <c r="K385" s="86">
        <f t="shared" si="19"/>
        <v>7120</v>
      </c>
    </row>
    <row r="386" s="71" customFormat="1" customHeight="1" spans="1:11">
      <c r="A386" s="78">
        <v>383</v>
      </c>
      <c r="B386" s="79" t="s">
        <v>3034</v>
      </c>
      <c r="C386" s="80" t="s">
        <v>4807</v>
      </c>
      <c r="D386" s="81" t="s">
        <v>15</v>
      </c>
      <c r="E386" s="82">
        <v>0.02233</v>
      </c>
      <c r="F386" s="78" t="s">
        <v>54</v>
      </c>
      <c r="G386" s="83">
        <f t="shared" si="20"/>
        <v>20000</v>
      </c>
      <c r="H386" s="78">
        <v>0</v>
      </c>
      <c r="I386" s="78" t="s">
        <v>1143</v>
      </c>
      <c r="J386" s="85">
        <f t="shared" si="18"/>
        <v>0</v>
      </c>
      <c r="K386" s="86">
        <f t="shared" si="19"/>
        <v>20000</v>
      </c>
    </row>
    <row r="387" s="71" customFormat="1" customHeight="1" spans="1:11">
      <c r="A387" s="78">
        <v>384</v>
      </c>
      <c r="B387" s="79" t="s">
        <v>4808</v>
      </c>
      <c r="C387" s="80" t="s">
        <v>4809</v>
      </c>
      <c r="D387" s="81" t="s">
        <v>15</v>
      </c>
      <c r="E387" s="82">
        <v>0.01392</v>
      </c>
      <c r="F387" s="78" t="s">
        <v>54</v>
      </c>
      <c r="G387" s="83">
        <f t="shared" si="20"/>
        <v>13920</v>
      </c>
      <c r="H387" s="78">
        <v>0</v>
      </c>
      <c r="I387" s="78" t="s">
        <v>1143</v>
      </c>
      <c r="J387" s="85">
        <f t="shared" si="18"/>
        <v>0</v>
      </c>
      <c r="K387" s="86">
        <f t="shared" si="19"/>
        <v>13920</v>
      </c>
    </row>
    <row r="388" s="71" customFormat="1" customHeight="1" spans="1:11">
      <c r="A388" s="78">
        <v>385</v>
      </c>
      <c r="B388" s="79" t="s">
        <v>4810</v>
      </c>
      <c r="C388" s="80" t="s">
        <v>4811</v>
      </c>
      <c r="D388" s="81" t="s">
        <v>15</v>
      </c>
      <c r="E388" s="82">
        <v>0.01392</v>
      </c>
      <c r="F388" s="78" t="s">
        <v>54</v>
      </c>
      <c r="G388" s="83">
        <f t="shared" si="20"/>
        <v>13920</v>
      </c>
      <c r="H388" s="78">
        <v>0</v>
      </c>
      <c r="I388" s="78" t="s">
        <v>1143</v>
      </c>
      <c r="J388" s="85">
        <f t="shared" ref="J388:J451" si="21">ROUND(H388*0.15,2)</f>
        <v>0</v>
      </c>
      <c r="K388" s="86">
        <f t="shared" ref="K388:K451" si="22">G388+J388</f>
        <v>13920</v>
      </c>
    </row>
    <row r="389" s="71" customFormat="1" customHeight="1" spans="1:11">
      <c r="A389" s="78">
        <v>386</v>
      </c>
      <c r="B389" s="79" t="s">
        <v>4812</v>
      </c>
      <c r="C389" s="80" t="s">
        <v>4813</v>
      </c>
      <c r="D389" s="81" t="s">
        <v>15</v>
      </c>
      <c r="E389" s="82">
        <v>0.0153</v>
      </c>
      <c r="F389" s="78" t="s">
        <v>54</v>
      </c>
      <c r="G389" s="83">
        <f t="shared" si="20"/>
        <v>15300</v>
      </c>
      <c r="H389" s="78">
        <v>0</v>
      </c>
      <c r="I389" s="78" t="s">
        <v>1143</v>
      </c>
      <c r="J389" s="85">
        <f t="shared" si="21"/>
        <v>0</v>
      </c>
      <c r="K389" s="86">
        <f t="shared" si="22"/>
        <v>15300</v>
      </c>
    </row>
    <row r="390" s="71" customFormat="1" customHeight="1" spans="1:11">
      <c r="A390" s="78">
        <v>387</v>
      </c>
      <c r="B390" s="79" t="s">
        <v>4814</v>
      </c>
      <c r="C390" s="80" t="s">
        <v>4815</v>
      </c>
      <c r="D390" s="81" t="s">
        <v>15</v>
      </c>
      <c r="E390" s="82">
        <v>0.01334</v>
      </c>
      <c r="F390" s="78" t="s">
        <v>54</v>
      </c>
      <c r="G390" s="83">
        <f t="shared" si="20"/>
        <v>13340</v>
      </c>
      <c r="H390" s="78">
        <v>0</v>
      </c>
      <c r="I390" s="78" t="s">
        <v>1143</v>
      </c>
      <c r="J390" s="85">
        <f t="shared" si="21"/>
        <v>0</v>
      </c>
      <c r="K390" s="86">
        <f t="shared" si="22"/>
        <v>13340</v>
      </c>
    </row>
    <row r="391" s="71" customFormat="1" customHeight="1" spans="1:11">
      <c r="A391" s="78">
        <v>388</v>
      </c>
      <c r="B391" s="79" t="s">
        <v>4816</v>
      </c>
      <c r="C391" s="80" t="s">
        <v>4817</v>
      </c>
      <c r="D391" s="81" t="s">
        <v>15</v>
      </c>
      <c r="E391" s="82">
        <v>0.01508</v>
      </c>
      <c r="F391" s="78" t="s">
        <v>54</v>
      </c>
      <c r="G391" s="83">
        <f t="shared" si="20"/>
        <v>15080</v>
      </c>
      <c r="H391" s="78">
        <v>0</v>
      </c>
      <c r="I391" s="78" t="s">
        <v>1143</v>
      </c>
      <c r="J391" s="85">
        <f t="shared" si="21"/>
        <v>0</v>
      </c>
      <c r="K391" s="86">
        <f t="shared" si="22"/>
        <v>15080</v>
      </c>
    </row>
    <row r="392" s="71" customFormat="1" customHeight="1" spans="1:11">
      <c r="A392" s="78">
        <v>389</v>
      </c>
      <c r="B392" s="79" t="s">
        <v>4818</v>
      </c>
      <c r="C392" s="80" t="s">
        <v>4819</v>
      </c>
      <c r="D392" s="81" t="s">
        <v>15</v>
      </c>
      <c r="E392" s="82">
        <v>0.0102</v>
      </c>
      <c r="F392" s="78" t="s">
        <v>54</v>
      </c>
      <c r="G392" s="83">
        <f t="shared" si="20"/>
        <v>10200</v>
      </c>
      <c r="H392" s="78">
        <v>0</v>
      </c>
      <c r="I392" s="78" t="s">
        <v>1143</v>
      </c>
      <c r="J392" s="85">
        <f t="shared" si="21"/>
        <v>0</v>
      </c>
      <c r="K392" s="86">
        <f t="shared" si="22"/>
        <v>10200</v>
      </c>
    </row>
    <row r="393" s="71" customFormat="1" customHeight="1" spans="1:11">
      <c r="A393" s="78">
        <v>390</v>
      </c>
      <c r="B393" s="79" t="s">
        <v>4820</v>
      </c>
      <c r="C393" s="80" t="s">
        <v>4821</v>
      </c>
      <c r="D393" s="81" t="s">
        <v>15</v>
      </c>
      <c r="E393" s="82">
        <v>0.00945</v>
      </c>
      <c r="F393" s="78" t="s">
        <v>54</v>
      </c>
      <c r="G393" s="83">
        <f t="shared" si="20"/>
        <v>9450</v>
      </c>
      <c r="H393" s="78">
        <v>0</v>
      </c>
      <c r="I393" s="78" t="s">
        <v>1143</v>
      </c>
      <c r="J393" s="85">
        <f t="shared" si="21"/>
        <v>0</v>
      </c>
      <c r="K393" s="86">
        <f t="shared" si="22"/>
        <v>9450</v>
      </c>
    </row>
    <row r="394" s="71" customFormat="1" customHeight="1" spans="1:11">
      <c r="A394" s="78">
        <v>391</v>
      </c>
      <c r="B394" s="79" t="s">
        <v>4822</v>
      </c>
      <c r="C394" s="80" t="s">
        <v>4823</v>
      </c>
      <c r="D394" s="81" t="s">
        <v>15</v>
      </c>
      <c r="E394" s="82">
        <v>0.0054</v>
      </c>
      <c r="F394" s="78" t="s">
        <v>54</v>
      </c>
      <c r="G394" s="83">
        <f t="shared" si="20"/>
        <v>5400</v>
      </c>
      <c r="H394" s="78">
        <v>0</v>
      </c>
      <c r="I394" s="78" t="s">
        <v>1143</v>
      </c>
      <c r="J394" s="85">
        <f t="shared" si="21"/>
        <v>0</v>
      </c>
      <c r="K394" s="86">
        <f t="shared" si="22"/>
        <v>5400</v>
      </c>
    </row>
    <row r="395" s="71" customFormat="1" customHeight="1" spans="1:11">
      <c r="A395" s="78">
        <v>392</v>
      </c>
      <c r="B395" s="79" t="s">
        <v>4824</v>
      </c>
      <c r="C395" s="80" t="s">
        <v>4825</v>
      </c>
      <c r="D395" s="81" t="s">
        <v>15</v>
      </c>
      <c r="E395" s="82">
        <v>0.00972</v>
      </c>
      <c r="F395" s="78" t="s">
        <v>54</v>
      </c>
      <c r="G395" s="83">
        <f t="shared" si="20"/>
        <v>9720</v>
      </c>
      <c r="H395" s="78">
        <v>0</v>
      </c>
      <c r="I395" s="78" t="s">
        <v>1143</v>
      </c>
      <c r="J395" s="85">
        <f t="shared" si="21"/>
        <v>0</v>
      </c>
      <c r="K395" s="86">
        <f t="shared" si="22"/>
        <v>9720</v>
      </c>
    </row>
    <row r="396" s="71" customFormat="1" customHeight="1" spans="1:11">
      <c r="A396" s="78">
        <v>393</v>
      </c>
      <c r="B396" s="79" t="s">
        <v>4826</v>
      </c>
      <c r="C396" s="80" t="s">
        <v>4827</v>
      </c>
      <c r="D396" s="81" t="s">
        <v>15</v>
      </c>
      <c r="E396" s="82">
        <v>0.00567</v>
      </c>
      <c r="F396" s="78" t="s">
        <v>54</v>
      </c>
      <c r="G396" s="83">
        <f t="shared" si="20"/>
        <v>5670</v>
      </c>
      <c r="H396" s="78">
        <v>0</v>
      </c>
      <c r="I396" s="78" t="s">
        <v>1143</v>
      </c>
      <c r="J396" s="85">
        <f t="shared" si="21"/>
        <v>0</v>
      </c>
      <c r="K396" s="86">
        <f t="shared" si="22"/>
        <v>5670</v>
      </c>
    </row>
    <row r="397" s="71" customFormat="1" customHeight="1" spans="1:11">
      <c r="A397" s="78">
        <v>394</v>
      </c>
      <c r="B397" s="79" t="s">
        <v>4828</v>
      </c>
      <c r="C397" s="80" t="s">
        <v>4829</v>
      </c>
      <c r="D397" s="81" t="s">
        <v>15</v>
      </c>
      <c r="E397" s="82">
        <v>0.0056</v>
      </c>
      <c r="F397" s="78" t="s">
        <v>54</v>
      </c>
      <c r="G397" s="83">
        <f t="shared" si="20"/>
        <v>5600</v>
      </c>
      <c r="H397" s="78">
        <v>0</v>
      </c>
      <c r="I397" s="78" t="s">
        <v>1143</v>
      </c>
      <c r="J397" s="85">
        <f t="shared" si="21"/>
        <v>0</v>
      </c>
      <c r="K397" s="86">
        <f t="shared" si="22"/>
        <v>5600</v>
      </c>
    </row>
    <row r="398" s="71" customFormat="1" customHeight="1" spans="1:11">
      <c r="A398" s="78">
        <v>395</v>
      </c>
      <c r="B398" s="79" t="s">
        <v>4830</v>
      </c>
      <c r="C398" s="80" t="s">
        <v>4831</v>
      </c>
      <c r="D398" s="81" t="s">
        <v>15</v>
      </c>
      <c r="E398" s="82">
        <v>0.00432</v>
      </c>
      <c r="F398" s="78" t="s">
        <v>54</v>
      </c>
      <c r="G398" s="83">
        <f t="shared" si="20"/>
        <v>4320</v>
      </c>
      <c r="H398" s="78">
        <v>0</v>
      </c>
      <c r="I398" s="78" t="s">
        <v>1143</v>
      </c>
      <c r="J398" s="85">
        <f t="shared" si="21"/>
        <v>0</v>
      </c>
      <c r="K398" s="86">
        <f t="shared" si="22"/>
        <v>4320</v>
      </c>
    </row>
    <row r="399" s="71" customFormat="1" customHeight="1" spans="1:11">
      <c r="A399" s="78">
        <v>396</v>
      </c>
      <c r="B399" s="79" t="s">
        <v>4832</v>
      </c>
      <c r="C399" s="80" t="s">
        <v>4833</v>
      </c>
      <c r="D399" s="81" t="s">
        <v>15</v>
      </c>
      <c r="E399" s="82">
        <v>0.02006</v>
      </c>
      <c r="F399" s="78" t="s">
        <v>54</v>
      </c>
      <c r="G399" s="83">
        <f t="shared" si="20"/>
        <v>20000</v>
      </c>
      <c r="H399" s="78">
        <v>0</v>
      </c>
      <c r="I399" s="78" t="s">
        <v>1143</v>
      </c>
      <c r="J399" s="85">
        <f t="shared" si="21"/>
        <v>0</v>
      </c>
      <c r="K399" s="86">
        <f t="shared" si="22"/>
        <v>20000</v>
      </c>
    </row>
    <row r="400" s="71" customFormat="1" customHeight="1" spans="1:11">
      <c r="A400" s="78">
        <v>397</v>
      </c>
      <c r="B400" s="79" t="s">
        <v>4834</v>
      </c>
      <c r="C400" s="80" t="s">
        <v>4835</v>
      </c>
      <c r="D400" s="81" t="s">
        <v>15</v>
      </c>
      <c r="E400" s="82">
        <v>0.00648</v>
      </c>
      <c r="F400" s="78" t="s">
        <v>54</v>
      </c>
      <c r="G400" s="83">
        <f t="shared" si="20"/>
        <v>6480</v>
      </c>
      <c r="H400" s="78">
        <v>0</v>
      </c>
      <c r="I400" s="78" t="s">
        <v>1143</v>
      </c>
      <c r="J400" s="85">
        <f t="shared" si="21"/>
        <v>0</v>
      </c>
      <c r="K400" s="86">
        <f t="shared" si="22"/>
        <v>6480</v>
      </c>
    </row>
    <row r="401" s="71" customFormat="1" customHeight="1" spans="1:11">
      <c r="A401" s="78">
        <v>398</v>
      </c>
      <c r="B401" s="79" t="s">
        <v>4836</v>
      </c>
      <c r="C401" s="80" t="s">
        <v>4837</v>
      </c>
      <c r="D401" s="81" t="s">
        <v>15</v>
      </c>
      <c r="E401" s="82">
        <v>0.02</v>
      </c>
      <c r="F401" s="78" t="s">
        <v>54</v>
      </c>
      <c r="G401" s="83">
        <f t="shared" si="20"/>
        <v>20000</v>
      </c>
      <c r="H401" s="78">
        <v>0</v>
      </c>
      <c r="I401" s="78" t="s">
        <v>1143</v>
      </c>
      <c r="J401" s="85">
        <f t="shared" si="21"/>
        <v>0</v>
      </c>
      <c r="K401" s="86">
        <f t="shared" si="22"/>
        <v>20000</v>
      </c>
    </row>
    <row r="402" s="71" customFormat="1" customHeight="1" spans="1:11">
      <c r="A402" s="78">
        <v>399</v>
      </c>
      <c r="B402" s="79" t="s">
        <v>4838</v>
      </c>
      <c r="C402" s="80" t="s">
        <v>4839</v>
      </c>
      <c r="D402" s="81" t="s">
        <v>15</v>
      </c>
      <c r="E402" s="82">
        <v>0.015</v>
      </c>
      <c r="F402" s="78" t="s">
        <v>54</v>
      </c>
      <c r="G402" s="83">
        <f t="shared" si="20"/>
        <v>15000</v>
      </c>
      <c r="H402" s="78">
        <v>0</v>
      </c>
      <c r="I402" s="78" t="s">
        <v>1143</v>
      </c>
      <c r="J402" s="85">
        <f t="shared" si="21"/>
        <v>0</v>
      </c>
      <c r="K402" s="86">
        <f t="shared" si="22"/>
        <v>15000</v>
      </c>
    </row>
    <row r="403" s="71" customFormat="1" customHeight="1" spans="1:11">
      <c r="A403" s="78">
        <v>400</v>
      </c>
      <c r="B403" s="79" t="s">
        <v>4840</v>
      </c>
      <c r="C403" s="80" t="s">
        <v>4841</v>
      </c>
      <c r="D403" s="81" t="s">
        <v>15</v>
      </c>
      <c r="E403" s="82">
        <v>0.01045</v>
      </c>
      <c r="F403" s="78" t="s">
        <v>54</v>
      </c>
      <c r="G403" s="83">
        <f t="shared" si="20"/>
        <v>10450</v>
      </c>
      <c r="H403" s="78">
        <v>0</v>
      </c>
      <c r="I403" s="78" t="s">
        <v>1143</v>
      </c>
      <c r="J403" s="85">
        <f t="shared" si="21"/>
        <v>0</v>
      </c>
      <c r="K403" s="86">
        <f t="shared" si="22"/>
        <v>10450</v>
      </c>
    </row>
    <row r="404" s="71" customFormat="1" customHeight="1" spans="1:11">
      <c r="A404" s="78">
        <v>401</v>
      </c>
      <c r="B404" s="79" t="s">
        <v>4842</v>
      </c>
      <c r="C404" s="80" t="s">
        <v>4843</v>
      </c>
      <c r="D404" s="81" t="s">
        <v>15</v>
      </c>
      <c r="E404" s="82">
        <v>0.02007</v>
      </c>
      <c r="F404" s="78" t="s">
        <v>54</v>
      </c>
      <c r="G404" s="83">
        <f t="shared" si="20"/>
        <v>20000</v>
      </c>
      <c r="H404" s="78">
        <v>0</v>
      </c>
      <c r="I404" s="78" t="s">
        <v>1143</v>
      </c>
      <c r="J404" s="85">
        <f t="shared" si="21"/>
        <v>0</v>
      </c>
      <c r="K404" s="86">
        <f t="shared" si="22"/>
        <v>20000</v>
      </c>
    </row>
    <row r="405" s="71" customFormat="1" customHeight="1" spans="1:11">
      <c r="A405" s="78">
        <v>402</v>
      </c>
      <c r="B405" s="79" t="s">
        <v>4844</v>
      </c>
      <c r="C405" s="80" t="s">
        <v>4845</v>
      </c>
      <c r="D405" s="81" t="s">
        <v>15</v>
      </c>
      <c r="E405" s="82">
        <v>0.0132</v>
      </c>
      <c r="F405" s="78" t="s">
        <v>54</v>
      </c>
      <c r="G405" s="83">
        <f t="shared" si="20"/>
        <v>13200</v>
      </c>
      <c r="H405" s="78">
        <v>0</v>
      </c>
      <c r="I405" s="78" t="s">
        <v>1143</v>
      </c>
      <c r="J405" s="85">
        <f t="shared" si="21"/>
        <v>0</v>
      </c>
      <c r="K405" s="86">
        <f t="shared" si="22"/>
        <v>13200</v>
      </c>
    </row>
    <row r="406" s="71" customFormat="1" customHeight="1" spans="1:11">
      <c r="A406" s="78">
        <v>403</v>
      </c>
      <c r="B406" s="79" t="s">
        <v>4846</v>
      </c>
      <c r="C406" s="80" t="s">
        <v>4847</v>
      </c>
      <c r="D406" s="81" t="s">
        <v>15</v>
      </c>
      <c r="E406" s="82">
        <v>0.018</v>
      </c>
      <c r="F406" s="78" t="s">
        <v>54</v>
      </c>
      <c r="G406" s="83">
        <f t="shared" si="20"/>
        <v>18000</v>
      </c>
      <c r="H406" s="78">
        <v>0</v>
      </c>
      <c r="I406" s="78" t="s">
        <v>1143</v>
      </c>
      <c r="J406" s="85">
        <f t="shared" si="21"/>
        <v>0</v>
      </c>
      <c r="K406" s="86">
        <f t="shared" si="22"/>
        <v>18000</v>
      </c>
    </row>
    <row r="407" s="71" customFormat="1" customHeight="1" spans="1:11">
      <c r="A407" s="78">
        <v>404</v>
      </c>
      <c r="B407" s="79" t="s">
        <v>4848</v>
      </c>
      <c r="C407" s="80" t="s">
        <v>4849</v>
      </c>
      <c r="D407" s="81" t="s">
        <v>15</v>
      </c>
      <c r="E407" s="82">
        <v>0.01</v>
      </c>
      <c r="F407" s="78" t="s">
        <v>54</v>
      </c>
      <c r="G407" s="83">
        <f t="shared" si="20"/>
        <v>10000</v>
      </c>
      <c r="H407" s="78">
        <v>1510</v>
      </c>
      <c r="I407" s="78" t="s">
        <v>1143</v>
      </c>
      <c r="J407" s="85">
        <f t="shared" si="21"/>
        <v>226.5</v>
      </c>
      <c r="K407" s="86">
        <f t="shared" si="22"/>
        <v>10226.5</v>
      </c>
    </row>
    <row r="408" s="71" customFormat="1" customHeight="1" spans="1:11">
      <c r="A408" s="78">
        <v>405</v>
      </c>
      <c r="B408" s="79" t="s">
        <v>4850</v>
      </c>
      <c r="C408" s="80" t="s">
        <v>4851</v>
      </c>
      <c r="D408" s="81" t="s">
        <v>15</v>
      </c>
      <c r="E408" s="82">
        <v>0.01795</v>
      </c>
      <c r="F408" s="78" t="s">
        <v>54</v>
      </c>
      <c r="G408" s="83">
        <f t="shared" si="20"/>
        <v>17950</v>
      </c>
      <c r="H408" s="78">
        <v>0</v>
      </c>
      <c r="I408" s="78" t="s">
        <v>1143</v>
      </c>
      <c r="J408" s="85">
        <f t="shared" si="21"/>
        <v>0</v>
      </c>
      <c r="K408" s="86">
        <f t="shared" si="22"/>
        <v>17950</v>
      </c>
    </row>
    <row r="409" s="71" customFormat="1" customHeight="1" spans="1:11">
      <c r="A409" s="78">
        <v>406</v>
      </c>
      <c r="B409" s="79" t="s">
        <v>4852</v>
      </c>
      <c r="C409" s="80" t="s">
        <v>4853</v>
      </c>
      <c r="D409" s="81" t="s">
        <v>15</v>
      </c>
      <c r="E409" s="82">
        <v>0.0136</v>
      </c>
      <c r="F409" s="78" t="s">
        <v>54</v>
      </c>
      <c r="G409" s="83">
        <f t="shared" si="20"/>
        <v>13600</v>
      </c>
      <c r="H409" s="78">
        <v>0</v>
      </c>
      <c r="I409" s="78" t="s">
        <v>1143</v>
      </c>
      <c r="J409" s="85">
        <f t="shared" si="21"/>
        <v>0</v>
      </c>
      <c r="K409" s="86">
        <f t="shared" si="22"/>
        <v>13600</v>
      </c>
    </row>
    <row r="410" s="71" customFormat="1" customHeight="1" spans="1:11">
      <c r="A410" s="78">
        <v>407</v>
      </c>
      <c r="B410" s="79" t="s">
        <v>4854</v>
      </c>
      <c r="C410" s="80" t="s">
        <v>4855</v>
      </c>
      <c r="D410" s="81" t="s">
        <v>15</v>
      </c>
      <c r="E410" s="82">
        <v>0.0253</v>
      </c>
      <c r="F410" s="78" t="s">
        <v>54</v>
      </c>
      <c r="G410" s="83">
        <f t="shared" si="20"/>
        <v>20000</v>
      </c>
      <c r="H410" s="78">
        <v>0</v>
      </c>
      <c r="I410" s="78" t="s">
        <v>1143</v>
      </c>
      <c r="J410" s="85">
        <f t="shared" si="21"/>
        <v>0</v>
      </c>
      <c r="K410" s="86">
        <f t="shared" si="22"/>
        <v>20000</v>
      </c>
    </row>
    <row r="411" s="71" customFormat="1" customHeight="1" spans="1:11">
      <c r="A411" s="78">
        <v>408</v>
      </c>
      <c r="B411" s="79" t="s">
        <v>4856</v>
      </c>
      <c r="C411" s="80" t="s">
        <v>4857</v>
      </c>
      <c r="D411" s="81" t="s">
        <v>15</v>
      </c>
      <c r="E411" s="82">
        <v>0.008</v>
      </c>
      <c r="F411" s="78" t="s">
        <v>54</v>
      </c>
      <c r="G411" s="83">
        <f t="shared" si="20"/>
        <v>8000</v>
      </c>
      <c r="H411" s="78">
        <v>6089</v>
      </c>
      <c r="I411" s="78" t="s">
        <v>1143</v>
      </c>
      <c r="J411" s="85">
        <f t="shared" si="21"/>
        <v>913.35</v>
      </c>
      <c r="K411" s="86">
        <f t="shared" si="22"/>
        <v>8913.35</v>
      </c>
    </row>
    <row r="412" s="71" customFormat="1" customHeight="1" spans="1:11">
      <c r="A412" s="78">
        <v>409</v>
      </c>
      <c r="B412" s="79" t="s">
        <v>4858</v>
      </c>
      <c r="C412" s="80" t="s">
        <v>4859</v>
      </c>
      <c r="D412" s="81" t="s">
        <v>4286</v>
      </c>
      <c r="E412" s="82">
        <v>0.1</v>
      </c>
      <c r="F412" s="78" t="s">
        <v>784</v>
      </c>
      <c r="G412" s="83">
        <f>E412*20000</f>
        <v>2000</v>
      </c>
      <c r="H412" s="78">
        <v>0</v>
      </c>
      <c r="I412" s="78" t="s">
        <v>1143</v>
      </c>
      <c r="J412" s="85">
        <f t="shared" si="21"/>
        <v>0</v>
      </c>
      <c r="K412" s="86">
        <f t="shared" si="22"/>
        <v>2000</v>
      </c>
    </row>
    <row r="413" s="71" customFormat="1" customHeight="1" spans="1:11">
      <c r="A413" s="78">
        <v>410</v>
      </c>
      <c r="B413" s="79" t="s">
        <v>4860</v>
      </c>
      <c r="C413" s="80" t="s">
        <v>4861</v>
      </c>
      <c r="D413" s="81" t="s">
        <v>15</v>
      </c>
      <c r="E413" s="82">
        <v>0</v>
      </c>
      <c r="F413" s="78" t="s">
        <v>54</v>
      </c>
      <c r="G413" s="83">
        <f t="shared" ref="G413:G476" si="23">IF(E413*1000000&gt;20000,20000,E413*1000000)</f>
        <v>0</v>
      </c>
      <c r="H413" s="78">
        <v>9425</v>
      </c>
      <c r="I413" s="78" t="s">
        <v>1143</v>
      </c>
      <c r="J413" s="85">
        <f t="shared" si="21"/>
        <v>1413.75</v>
      </c>
      <c r="K413" s="86">
        <f t="shared" si="22"/>
        <v>1413.75</v>
      </c>
    </row>
    <row r="414" s="71" customFormat="1" customHeight="1" spans="1:11">
      <c r="A414" s="78">
        <v>411</v>
      </c>
      <c r="B414" s="79" t="s">
        <v>4862</v>
      </c>
      <c r="C414" s="80" t="s">
        <v>4863</v>
      </c>
      <c r="D414" s="81" t="s">
        <v>15</v>
      </c>
      <c r="E414" s="82">
        <v>0</v>
      </c>
      <c r="F414" s="78" t="s">
        <v>54</v>
      </c>
      <c r="G414" s="83">
        <f t="shared" si="23"/>
        <v>0</v>
      </c>
      <c r="H414" s="78">
        <v>6969</v>
      </c>
      <c r="I414" s="78" t="s">
        <v>1143</v>
      </c>
      <c r="J414" s="85">
        <f t="shared" si="21"/>
        <v>1045.35</v>
      </c>
      <c r="K414" s="86">
        <f t="shared" si="22"/>
        <v>1045.35</v>
      </c>
    </row>
    <row r="415" s="71" customFormat="1" customHeight="1" spans="1:11">
      <c r="A415" s="78">
        <v>412</v>
      </c>
      <c r="B415" s="79" t="s">
        <v>4864</v>
      </c>
      <c r="C415" s="80" t="s">
        <v>4865</v>
      </c>
      <c r="D415" s="81" t="s">
        <v>15</v>
      </c>
      <c r="E415" s="82">
        <v>0.0184</v>
      </c>
      <c r="F415" s="78" t="s">
        <v>54</v>
      </c>
      <c r="G415" s="83">
        <f t="shared" si="23"/>
        <v>18400</v>
      </c>
      <c r="H415" s="78">
        <v>5240</v>
      </c>
      <c r="I415" s="78" t="s">
        <v>1143</v>
      </c>
      <c r="J415" s="85">
        <f t="shared" si="21"/>
        <v>786</v>
      </c>
      <c r="K415" s="86">
        <f t="shared" si="22"/>
        <v>19186</v>
      </c>
    </row>
    <row r="416" s="71" customFormat="1" customHeight="1" spans="1:11">
      <c r="A416" s="78">
        <v>413</v>
      </c>
      <c r="B416" s="79" t="s">
        <v>4866</v>
      </c>
      <c r="C416" s="80" t="s">
        <v>4867</v>
      </c>
      <c r="D416" s="81" t="s">
        <v>15</v>
      </c>
      <c r="E416" s="82">
        <v>0</v>
      </c>
      <c r="F416" s="78" t="s">
        <v>54</v>
      </c>
      <c r="G416" s="83">
        <f t="shared" si="23"/>
        <v>0</v>
      </c>
      <c r="H416" s="78">
        <v>5230</v>
      </c>
      <c r="I416" s="78" t="s">
        <v>1143</v>
      </c>
      <c r="J416" s="85">
        <f t="shared" si="21"/>
        <v>784.5</v>
      </c>
      <c r="K416" s="86">
        <f t="shared" si="22"/>
        <v>784.5</v>
      </c>
    </row>
    <row r="417" s="71" customFormat="1" customHeight="1" spans="1:11">
      <c r="A417" s="78">
        <v>414</v>
      </c>
      <c r="B417" s="79" t="s">
        <v>4868</v>
      </c>
      <c r="C417" s="80" t="s">
        <v>4869</v>
      </c>
      <c r="D417" s="81" t="s">
        <v>15</v>
      </c>
      <c r="E417" s="82">
        <v>0</v>
      </c>
      <c r="F417" s="78" t="s">
        <v>54</v>
      </c>
      <c r="G417" s="83">
        <f t="shared" si="23"/>
        <v>0</v>
      </c>
      <c r="H417" s="78">
        <v>7973</v>
      </c>
      <c r="I417" s="78" t="s">
        <v>1143</v>
      </c>
      <c r="J417" s="85">
        <f t="shared" si="21"/>
        <v>1195.95</v>
      </c>
      <c r="K417" s="86">
        <f t="shared" si="22"/>
        <v>1195.95</v>
      </c>
    </row>
    <row r="418" s="71" customFormat="1" customHeight="1" spans="1:11">
      <c r="A418" s="78">
        <v>415</v>
      </c>
      <c r="B418" s="79" t="s">
        <v>4870</v>
      </c>
      <c r="C418" s="80" t="s">
        <v>4871</v>
      </c>
      <c r="D418" s="81" t="s">
        <v>15</v>
      </c>
      <c r="E418" s="82">
        <v>0.0147</v>
      </c>
      <c r="F418" s="78" t="s">
        <v>54</v>
      </c>
      <c r="G418" s="83">
        <f t="shared" si="23"/>
        <v>14700</v>
      </c>
      <c r="H418" s="78">
        <v>0</v>
      </c>
      <c r="I418" s="78" t="s">
        <v>1143</v>
      </c>
      <c r="J418" s="85">
        <f t="shared" si="21"/>
        <v>0</v>
      </c>
      <c r="K418" s="86">
        <f t="shared" si="22"/>
        <v>14700</v>
      </c>
    </row>
    <row r="419" s="71" customFormat="1" customHeight="1" spans="1:11">
      <c r="A419" s="78">
        <v>416</v>
      </c>
      <c r="B419" s="79" t="s">
        <v>4872</v>
      </c>
      <c r="C419" s="80" t="s">
        <v>4873</v>
      </c>
      <c r="D419" s="81" t="s">
        <v>15</v>
      </c>
      <c r="E419" s="82">
        <v>0.0174</v>
      </c>
      <c r="F419" s="78" t="s">
        <v>54</v>
      </c>
      <c r="G419" s="83">
        <f t="shared" si="23"/>
        <v>17400</v>
      </c>
      <c r="H419" s="78">
        <v>0</v>
      </c>
      <c r="I419" s="78" t="s">
        <v>1143</v>
      </c>
      <c r="J419" s="85">
        <f t="shared" si="21"/>
        <v>0</v>
      </c>
      <c r="K419" s="86">
        <f t="shared" si="22"/>
        <v>17400</v>
      </c>
    </row>
    <row r="420" s="71" customFormat="1" customHeight="1" spans="1:11">
      <c r="A420" s="78">
        <v>417</v>
      </c>
      <c r="B420" s="79" t="s">
        <v>4874</v>
      </c>
      <c r="C420" s="80" t="s">
        <v>4875</v>
      </c>
      <c r="D420" s="81" t="s">
        <v>15</v>
      </c>
      <c r="E420" s="82">
        <v>0.0092</v>
      </c>
      <c r="F420" s="78" t="s">
        <v>54</v>
      </c>
      <c r="G420" s="83">
        <f t="shared" si="23"/>
        <v>9200</v>
      </c>
      <c r="H420" s="78">
        <v>0</v>
      </c>
      <c r="I420" s="78" t="s">
        <v>1143</v>
      </c>
      <c r="J420" s="85">
        <f t="shared" si="21"/>
        <v>0</v>
      </c>
      <c r="K420" s="86">
        <f t="shared" si="22"/>
        <v>9200</v>
      </c>
    </row>
    <row r="421" s="71" customFormat="1" customHeight="1" spans="1:11">
      <c r="A421" s="78">
        <v>418</v>
      </c>
      <c r="B421" s="79" t="s">
        <v>4876</v>
      </c>
      <c r="C421" s="80" t="s">
        <v>4877</v>
      </c>
      <c r="D421" s="81" t="s">
        <v>15</v>
      </c>
      <c r="E421" s="82">
        <v>0.0128</v>
      </c>
      <c r="F421" s="78" t="s">
        <v>54</v>
      </c>
      <c r="G421" s="83">
        <f t="shared" si="23"/>
        <v>12800</v>
      </c>
      <c r="H421" s="78">
        <v>0</v>
      </c>
      <c r="I421" s="78" t="s">
        <v>1143</v>
      </c>
      <c r="J421" s="85">
        <f t="shared" si="21"/>
        <v>0</v>
      </c>
      <c r="K421" s="86">
        <f t="shared" si="22"/>
        <v>12800</v>
      </c>
    </row>
    <row r="422" s="71" customFormat="1" customHeight="1" spans="1:11">
      <c r="A422" s="78">
        <v>419</v>
      </c>
      <c r="B422" s="79" t="s">
        <v>4878</v>
      </c>
      <c r="C422" s="80" t="s">
        <v>4879</v>
      </c>
      <c r="D422" s="81" t="s">
        <v>15</v>
      </c>
      <c r="E422" s="82">
        <v>0</v>
      </c>
      <c r="F422" s="78" t="s">
        <v>54</v>
      </c>
      <c r="G422" s="83">
        <f t="shared" si="23"/>
        <v>0</v>
      </c>
      <c r="H422" s="78">
        <v>1611</v>
      </c>
      <c r="I422" s="78" t="s">
        <v>1143</v>
      </c>
      <c r="J422" s="85">
        <f t="shared" si="21"/>
        <v>241.65</v>
      </c>
      <c r="K422" s="86">
        <f t="shared" si="22"/>
        <v>241.65</v>
      </c>
    </row>
    <row r="423" s="71" customFormat="1" customHeight="1" spans="1:11">
      <c r="A423" s="78">
        <v>420</v>
      </c>
      <c r="B423" s="79" t="s">
        <v>4880</v>
      </c>
      <c r="C423" s="80" t="s">
        <v>4881</v>
      </c>
      <c r="D423" s="81" t="s">
        <v>15</v>
      </c>
      <c r="E423" s="82">
        <v>0</v>
      </c>
      <c r="F423" s="78" t="s">
        <v>54</v>
      </c>
      <c r="G423" s="83">
        <f t="shared" si="23"/>
        <v>0</v>
      </c>
      <c r="H423" s="78">
        <v>1174.99</v>
      </c>
      <c r="I423" s="78" t="s">
        <v>1143</v>
      </c>
      <c r="J423" s="85">
        <f t="shared" si="21"/>
        <v>176.25</v>
      </c>
      <c r="K423" s="86">
        <f t="shared" si="22"/>
        <v>176.25</v>
      </c>
    </row>
    <row r="424" s="71" customFormat="1" customHeight="1" spans="1:11">
      <c r="A424" s="78">
        <v>421</v>
      </c>
      <c r="B424" s="79" t="s">
        <v>4882</v>
      </c>
      <c r="C424" s="80" t="s">
        <v>4883</v>
      </c>
      <c r="D424" s="81" t="s">
        <v>15</v>
      </c>
      <c r="E424" s="82">
        <v>0</v>
      </c>
      <c r="F424" s="78" t="s">
        <v>54</v>
      </c>
      <c r="G424" s="83">
        <f t="shared" si="23"/>
        <v>0</v>
      </c>
      <c r="H424" s="78">
        <v>11160</v>
      </c>
      <c r="I424" s="78" t="s">
        <v>1143</v>
      </c>
      <c r="J424" s="85">
        <f t="shared" si="21"/>
        <v>1674</v>
      </c>
      <c r="K424" s="86">
        <f t="shared" si="22"/>
        <v>1674</v>
      </c>
    </row>
    <row r="425" s="71" customFormat="1" customHeight="1" spans="1:11">
      <c r="A425" s="78">
        <v>422</v>
      </c>
      <c r="B425" s="79" t="s">
        <v>4884</v>
      </c>
      <c r="C425" s="80" t="s">
        <v>4885</v>
      </c>
      <c r="D425" s="81" t="s">
        <v>15</v>
      </c>
      <c r="E425" s="82">
        <v>0</v>
      </c>
      <c r="F425" s="78" t="s">
        <v>54</v>
      </c>
      <c r="G425" s="83">
        <f t="shared" si="23"/>
        <v>0</v>
      </c>
      <c r="H425" s="78">
        <v>20302.56</v>
      </c>
      <c r="I425" s="78" t="s">
        <v>1143</v>
      </c>
      <c r="J425" s="85">
        <f t="shared" si="21"/>
        <v>3045.38</v>
      </c>
      <c r="K425" s="86">
        <f t="shared" si="22"/>
        <v>3045.38</v>
      </c>
    </row>
    <row r="426" s="71" customFormat="1" customHeight="1" spans="1:11">
      <c r="A426" s="78">
        <v>423</v>
      </c>
      <c r="B426" s="79" t="s">
        <v>4886</v>
      </c>
      <c r="C426" s="80" t="s">
        <v>4887</v>
      </c>
      <c r="D426" s="81" t="s">
        <v>15</v>
      </c>
      <c r="E426" s="82">
        <v>0.00413</v>
      </c>
      <c r="F426" s="78" t="s">
        <v>54</v>
      </c>
      <c r="G426" s="83">
        <f t="shared" si="23"/>
        <v>4130</v>
      </c>
      <c r="H426" s="78">
        <f>3273-727.33</f>
        <v>2545.67</v>
      </c>
      <c r="I426" s="78" t="s">
        <v>1143</v>
      </c>
      <c r="J426" s="85">
        <f t="shared" si="21"/>
        <v>381.85</v>
      </c>
      <c r="K426" s="86">
        <f t="shared" si="22"/>
        <v>4511.85</v>
      </c>
    </row>
    <row r="427" s="71" customFormat="1" customHeight="1" spans="1:11">
      <c r="A427" s="78">
        <v>424</v>
      </c>
      <c r="B427" s="79" t="s">
        <v>4888</v>
      </c>
      <c r="C427" s="80" t="s">
        <v>4889</v>
      </c>
      <c r="D427" s="81" t="s">
        <v>15</v>
      </c>
      <c r="E427" s="82">
        <v>0.00684</v>
      </c>
      <c r="F427" s="78" t="s">
        <v>54</v>
      </c>
      <c r="G427" s="83">
        <f t="shared" si="23"/>
        <v>6840</v>
      </c>
      <c r="H427" s="78">
        <v>0</v>
      </c>
      <c r="I427" s="78" t="s">
        <v>1143</v>
      </c>
      <c r="J427" s="85">
        <f t="shared" si="21"/>
        <v>0</v>
      </c>
      <c r="K427" s="86">
        <f t="shared" si="22"/>
        <v>6840</v>
      </c>
    </row>
    <row r="428" s="71" customFormat="1" customHeight="1" spans="1:11">
      <c r="A428" s="78">
        <v>425</v>
      </c>
      <c r="B428" s="79" t="s">
        <v>4890</v>
      </c>
      <c r="C428" s="80" t="s">
        <v>4891</v>
      </c>
      <c r="D428" s="81" t="s">
        <v>15</v>
      </c>
      <c r="E428" s="82">
        <v>0.00472</v>
      </c>
      <c r="F428" s="78" t="s">
        <v>54</v>
      </c>
      <c r="G428" s="83">
        <f t="shared" si="23"/>
        <v>4720</v>
      </c>
      <c r="H428" s="78">
        <v>1102</v>
      </c>
      <c r="I428" s="78" t="s">
        <v>1143</v>
      </c>
      <c r="J428" s="85">
        <f t="shared" si="21"/>
        <v>165.3</v>
      </c>
      <c r="K428" s="86">
        <f t="shared" si="22"/>
        <v>4885.3</v>
      </c>
    </row>
    <row r="429" s="71" customFormat="1" customHeight="1" spans="1:11">
      <c r="A429" s="78">
        <v>426</v>
      </c>
      <c r="B429" s="79" t="s">
        <v>4892</v>
      </c>
      <c r="C429" s="80" t="s">
        <v>4893</v>
      </c>
      <c r="D429" s="81" t="s">
        <v>15</v>
      </c>
      <c r="E429" s="82">
        <v>0.0087</v>
      </c>
      <c r="F429" s="78" t="s">
        <v>54</v>
      </c>
      <c r="G429" s="83">
        <f t="shared" si="23"/>
        <v>8700</v>
      </c>
      <c r="H429" s="78">
        <v>0</v>
      </c>
      <c r="I429" s="78" t="s">
        <v>1143</v>
      </c>
      <c r="J429" s="85">
        <f t="shared" si="21"/>
        <v>0</v>
      </c>
      <c r="K429" s="86">
        <f t="shared" si="22"/>
        <v>8700</v>
      </c>
    </row>
    <row r="430" s="71" customFormat="1" customHeight="1" spans="1:11">
      <c r="A430" s="78">
        <v>427</v>
      </c>
      <c r="B430" s="79" t="s">
        <v>4894</v>
      </c>
      <c r="C430" s="80" t="s">
        <v>4895</v>
      </c>
      <c r="D430" s="81" t="s">
        <v>15</v>
      </c>
      <c r="E430" s="82">
        <v>0.00456</v>
      </c>
      <c r="F430" s="78" t="s">
        <v>54</v>
      </c>
      <c r="G430" s="83">
        <f t="shared" si="23"/>
        <v>4560</v>
      </c>
      <c r="H430" s="78">
        <v>0</v>
      </c>
      <c r="I430" s="78" t="s">
        <v>1143</v>
      </c>
      <c r="J430" s="85">
        <f t="shared" si="21"/>
        <v>0</v>
      </c>
      <c r="K430" s="86">
        <f t="shared" si="22"/>
        <v>4560</v>
      </c>
    </row>
    <row r="431" s="71" customFormat="1" customHeight="1" spans="1:11">
      <c r="A431" s="78">
        <v>428</v>
      </c>
      <c r="B431" s="79" t="s">
        <v>4896</v>
      </c>
      <c r="C431" s="80" t="s">
        <v>4897</v>
      </c>
      <c r="D431" s="81" t="s">
        <v>15</v>
      </c>
      <c r="E431" s="82">
        <v>0.003</v>
      </c>
      <c r="F431" s="78" t="s">
        <v>54</v>
      </c>
      <c r="G431" s="83">
        <f t="shared" si="23"/>
        <v>3000</v>
      </c>
      <c r="H431" s="78">
        <v>0</v>
      </c>
      <c r="I431" s="78" t="s">
        <v>1143</v>
      </c>
      <c r="J431" s="85">
        <f t="shared" si="21"/>
        <v>0</v>
      </c>
      <c r="K431" s="86">
        <f t="shared" si="22"/>
        <v>3000</v>
      </c>
    </row>
    <row r="432" s="71" customFormat="1" customHeight="1" spans="1:11">
      <c r="A432" s="78">
        <v>429</v>
      </c>
      <c r="B432" s="79" t="s">
        <v>4898</v>
      </c>
      <c r="C432" s="80" t="s">
        <v>4899</v>
      </c>
      <c r="D432" s="81" t="s">
        <v>15</v>
      </c>
      <c r="E432" s="82">
        <v>0.015105</v>
      </c>
      <c r="F432" s="78" t="s">
        <v>54</v>
      </c>
      <c r="G432" s="83">
        <f t="shared" si="23"/>
        <v>15105</v>
      </c>
      <c r="H432" s="78">
        <v>0</v>
      </c>
      <c r="I432" s="78" t="s">
        <v>1143</v>
      </c>
      <c r="J432" s="85">
        <f t="shared" si="21"/>
        <v>0</v>
      </c>
      <c r="K432" s="86">
        <f t="shared" si="22"/>
        <v>15105</v>
      </c>
    </row>
    <row r="433" s="71" customFormat="1" customHeight="1" spans="1:11">
      <c r="A433" s="78">
        <v>430</v>
      </c>
      <c r="B433" s="79" t="s">
        <v>4900</v>
      </c>
      <c r="C433" s="80" t="s">
        <v>4901</v>
      </c>
      <c r="D433" s="81" t="s">
        <v>15</v>
      </c>
      <c r="E433" s="82">
        <v>0.01938</v>
      </c>
      <c r="F433" s="78" t="s">
        <v>54</v>
      </c>
      <c r="G433" s="83">
        <f t="shared" si="23"/>
        <v>19380</v>
      </c>
      <c r="H433" s="78">
        <v>0</v>
      </c>
      <c r="I433" s="78" t="s">
        <v>1143</v>
      </c>
      <c r="J433" s="85">
        <f t="shared" si="21"/>
        <v>0</v>
      </c>
      <c r="K433" s="86">
        <f t="shared" si="22"/>
        <v>19380</v>
      </c>
    </row>
    <row r="434" s="71" customFormat="1" customHeight="1" spans="1:11">
      <c r="A434" s="78">
        <v>431</v>
      </c>
      <c r="B434" s="79" t="s">
        <v>4902</v>
      </c>
      <c r="C434" s="80" t="s">
        <v>4903</v>
      </c>
      <c r="D434" s="81" t="s">
        <v>15</v>
      </c>
      <c r="E434" s="82">
        <v>0.01995</v>
      </c>
      <c r="F434" s="78" t="s">
        <v>54</v>
      </c>
      <c r="G434" s="83">
        <f t="shared" si="23"/>
        <v>19950</v>
      </c>
      <c r="H434" s="78">
        <v>0</v>
      </c>
      <c r="I434" s="78" t="s">
        <v>1143</v>
      </c>
      <c r="J434" s="85">
        <f t="shared" si="21"/>
        <v>0</v>
      </c>
      <c r="K434" s="86">
        <f t="shared" si="22"/>
        <v>19950</v>
      </c>
    </row>
    <row r="435" s="71" customFormat="1" customHeight="1" spans="1:11">
      <c r="A435" s="78">
        <v>432</v>
      </c>
      <c r="B435" s="79" t="s">
        <v>4904</v>
      </c>
      <c r="C435" s="80" t="s">
        <v>4905</v>
      </c>
      <c r="D435" s="81" t="s">
        <v>15</v>
      </c>
      <c r="E435" s="82">
        <v>0.01852</v>
      </c>
      <c r="F435" s="78" t="s">
        <v>54</v>
      </c>
      <c r="G435" s="83">
        <f t="shared" si="23"/>
        <v>18520</v>
      </c>
      <c r="H435" s="78">
        <v>0</v>
      </c>
      <c r="I435" s="78" t="s">
        <v>1143</v>
      </c>
      <c r="J435" s="85">
        <f t="shared" si="21"/>
        <v>0</v>
      </c>
      <c r="K435" s="86">
        <f t="shared" si="22"/>
        <v>18520</v>
      </c>
    </row>
    <row r="436" s="71" customFormat="1" customHeight="1" spans="1:11">
      <c r="A436" s="78">
        <v>433</v>
      </c>
      <c r="B436" s="79" t="s">
        <v>4906</v>
      </c>
      <c r="C436" s="80" t="s">
        <v>4907</v>
      </c>
      <c r="D436" s="81" t="s">
        <v>15</v>
      </c>
      <c r="E436" s="82">
        <v>0</v>
      </c>
      <c r="F436" s="78" t="s">
        <v>54</v>
      </c>
      <c r="G436" s="83">
        <f t="shared" si="23"/>
        <v>0</v>
      </c>
      <c r="H436" s="78">
        <v>0</v>
      </c>
      <c r="I436" s="78" t="s">
        <v>1143</v>
      </c>
      <c r="J436" s="85">
        <f t="shared" si="21"/>
        <v>0</v>
      </c>
      <c r="K436" s="86">
        <f t="shared" si="22"/>
        <v>0</v>
      </c>
    </row>
    <row r="437" s="71" customFormat="1" customHeight="1" spans="1:11">
      <c r="A437" s="78">
        <v>434</v>
      </c>
      <c r="B437" s="79" t="s">
        <v>4908</v>
      </c>
      <c r="C437" s="80" t="s">
        <v>4909</v>
      </c>
      <c r="D437" s="81" t="s">
        <v>15</v>
      </c>
      <c r="E437" s="82">
        <v>0.01736</v>
      </c>
      <c r="F437" s="78" t="s">
        <v>54</v>
      </c>
      <c r="G437" s="83">
        <f t="shared" si="23"/>
        <v>17360</v>
      </c>
      <c r="H437" s="78">
        <v>3630</v>
      </c>
      <c r="I437" s="78" t="s">
        <v>1143</v>
      </c>
      <c r="J437" s="85">
        <f t="shared" si="21"/>
        <v>544.5</v>
      </c>
      <c r="K437" s="86">
        <f t="shared" si="22"/>
        <v>17904.5</v>
      </c>
    </row>
    <row r="438" s="71" customFormat="1" customHeight="1" spans="1:11">
      <c r="A438" s="78">
        <v>435</v>
      </c>
      <c r="B438" s="79" t="s">
        <v>4910</v>
      </c>
      <c r="C438" s="80" t="s">
        <v>4911</v>
      </c>
      <c r="D438" s="81" t="s">
        <v>15</v>
      </c>
      <c r="E438" s="82">
        <v>0.0057</v>
      </c>
      <c r="F438" s="78" t="s">
        <v>54</v>
      </c>
      <c r="G438" s="83">
        <f t="shared" si="23"/>
        <v>5700</v>
      </c>
      <c r="H438" s="78">
        <v>0</v>
      </c>
      <c r="I438" s="78" t="s">
        <v>1143</v>
      </c>
      <c r="J438" s="85">
        <f t="shared" si="21"/>
        <v>0</v>
      </c>
      <c r="K438" s="86">
        <f t="shared" si="22"/>
        <v>5700</v>
      </c>
    </row>
    <row r="439" s="71" customFormat="1" customHeight="1" spans="1:11">
      <c r="A439" s="78">
        <v>436</v>
      </c>
      <c r="B439" s="79" t="s">
        <v>4912</v>
      </c>
      <c r="C439" s="80" t="s">
        <v>4913</v>
      </c>
      <c r="D439" s="81" t="s">
        <v>15</v>
      </c>
      <c r="E439" s="82">
        <v>0.015675</v>
      </c>
      <c r="F439" s="78" t="s">
        <v>54</v>
      </c>
      <c r="G439" s="83">
        <f t="shared" si="23"/>
        <v>15675</v>
      </c>
      <c r="H439" s="78">
        <v>0</v>
      </c>
      <c r="I439" s="78" t="s">
        <v>1143</v>
      </c>
      <c r="J439" s="85">
        <f t="shared" si="21"/>
        <v>0</v>
      </c>
      <c r="K439" s="86">
        <f t="shared" si="22"/>
        <v>15675</v>
      </c>
    </row>
    <row r="440" s="71" customFormat="1" customHeight="1" spans="1:11">
      <c r="A440" s="78">
        <v>437</v>
      </c>
      <c r="B440" s="79" t="s">
        <v>4914</v>
      </c>
      <c r="C440" s="80" t="s">
        <v>4915</v>
      </c>
      <c r="D440" s="81" t="s">
        <v>15</v>
      </c>
      <c r="E440" s="82">
        <v>0.01115</v>
      </c>
      <c r="F440" s="78" t="s">
        <v>54</v>
      </c>
      <c r="G440" s="83">
        <f t="shared" si="23"/>
        <v>11150</v>
      </c>
      <c r="H440" s="78">
        <v>0</v>
      </c>
      <c r="I440" s="78" t="s">
        <v>1143</v>
      </c>
      <c r="J440" s="85">
        <f t="shared" si="21"/>
        <v>0</v>
      </c>
      <c r="K440" s="86">
        <f t="shared" si="22"/>
        <v>11150</v>
      </c>
    </row>
    <row r="441" s="71" customFormat="1" customHeight="1" spans="1:11">
      <c r="A441" s="78">
        <v>438</v>
      </c>
      <c r="B441" s="79" t="s">
        <v>4916</v>
      </c>
      <c r="C441" s="80" t="s">
        <v>4915</v>
      </c>
      <c r="D441" s="81" t="s">
        <v>15</v>
      </c>
      <c r="E441" s="82">
        <v>0</v>
      </c>
      <c r="F441" s="78" t="s">
        <v>54</v>
      </c>
      <c r="G441" s="83">
        <f t="shared" si="23"/>
        <v>0</v>
      </c>
      <c r="H441" s="78">
        <v>4224.67</v>
      </c>
      <c r="I441" s="78" t="s">
        <v>1143</v>
      </c>
      <c r="J441" s="85">
        <f t="shared" si="21"/>
        <v>633.7</v>
      </c>
      <c r="K441" s="86">
        <f t="shared" si="22"/>
        <v>633.7</v>
      </c>
    </row>
    <row r="442" s="71" customFormat="1" customHeight="1" spans="1:11">
      <c r="A442" s="78">
        <v>439</v>
      </c>
      <c r="B442" s="79" t="s">
        <v>4917</v>
      </c>
      <c r="C442" s="80" t="s">
        <v>4918</v>
      </c>
      <c r="D442" s="81" t="s">
        <v>15</v>
      </c>
      <c r="E442" s="82">
        <v>0.01368</v>
      </c>
      <c r="F442" s="78" t="s">
        <v>54</v>
      </c>
      <c r="G442" s="83">
        <f t="shared" si="23"/>
        <v>13680</v>
      </c>
      <c r="H442" s="78">
        <v>0</v>
      </c>
      <c r="I442" s="78" t="s">
        <v>1143</v>
      </c>
      <c r="J442" s="85">
        <f t="shared" si="21"/>
        <v>0</v>
      </c>
      <c r="K442" s="86">
        <f t="shared" si="22"/>
        <v>13680</v>
      </c>
    </row>
    <row r="443" s="71" customFormat="1" customHeight="1" spans="1:11">
      <c r="A443" s="78">
        <v>440</v>
      </c>
      <c r="B443" s="79" t="s">
        <v>4919</v>
      </c>
      <c r="C443" s="80" t="s">
        <v>4920</v>
      </c>
      <c r="D443" s="81" t="s">
        <v>15</v>
      </c>
      <c r="E443" s="82">
        <v>0</v>
      </c>
      <c r="F443" s="78" t="s">
        <v>54</v>
      </c>
      <c r="G443" s="83">
        <f t="shared" si="23"/>
        <v>0</v>
      </c>
      <c r="H443" s="78">
        <v>9917</v>
      </c>
      <c r="I443" s="78" t="s">
        <v>1143</v>
      </c>
      <c r="J443" s="85">
        <f t="shared" si="21"/>
        <v>1487.55</v>
      </c>
      <c r="K443" s="86">
        <f t="shared" si="22"/>
        <v>1487.55</v>
      </c>
    </row>
    <row r="444" s="71" customFormat="1" customHeight="1" spans="1:11">
      <c r="A444" s="78">
        <v>441</v>
      </c>
      <c r="B444" s="79" t="s">
        <v>4921</v>
      </c>
      <c r="C444" s="80" t="s">
        <v>4922</v>
      </c>
      <c r="D444" s="81" t="s">
        <v>15</v>
      </c>
      <c r="E444" s="82">
        <v>0.027645</v>
      </c>
      <c r="F444" s="78" t="s">
        <v>54</v>
      </c>
      <c r="G444" s="83">
        <f t="shared" si="23"/>
        <v>20000</v>
      </c>
      <c r="H444" s="78">
        <v>0</v>
      </c>
      <c r="I444" s="78" t="s">
        <v>1143</v>
      </c>
      <c r="J444" s="85">
        <f t="shared" si="21"/>
        <v>0</v>
      </c>
      <c r="K444" s="86">
        <f t="shared" si="22"/>
        <v>20000</v>
      </c>
    </row>
    <row r="445" s="71" customFormat="1" customHeight="1" spans="1:11">
      <c r="A445" s="78">
        <v>442</v>
      </c>
      <c r="B445" s="79" t="s">
        <v>4923</v>
      </c>
      <c r="C445" s="80" t="s">
        <v>4924</v>
      </c>
      <c r="D445" s="81" t="s">
        <v>15</v>
      </c>
      <c r="E445" s="82">
        <v>0.00998</v>
      </c>
      <c r="F445" s="78" t="s">
        <v>54</v>
      </c>
      <c r="G445" s="83">
        <f t="shared" si="23"/>
        <v>9980</v>
      </c>
      <c r="H445" s="78">
        <v>0</v>
      </c>
      <c r="I445" s="78" t="s">
        <v>1143</v>
      </c>
      <c r="J445" s="85">
        <f t="shared" si="21"/>
        <v>0</v>
      </c>
      <c r="K445" s="86">
        <f t="shared" si="22"/>
        <v>9980</v>
      </c>
    </row>
    <row r="446" s="71" customFormat="1" customHeight="1" spans="1:11">
      <c r="A446" s="78">
        <v>443</v>
      </c>
      <c r="B446" s="79" t="s">
        <v>4077</v>
      </c>
      <c r="C446" s="80" t="s">
        <v>4925</v>
      </c>
      <c r="D446" s="81" t="s">
        <v>15</v>
      </c>
      <c r="E446" s="82">
        <v>0.0224</v>
      </c>
      <c r="F446" s="78" t="s">
        <v>54</v>
      </c>
      <c r="G446" s="83">
        <f t="shared" si="23"/>
        <v>20000</v>
      </c>
      <c r="H446" s="78">
        <v>0</v>
      </c>
      <c r="I446" s="78" t="s">
        <v>1143</v>
      </c>
      <c r="J446" s="85">
        <f t="shared" si="21"/>
        <v>0</v>
      </c>
      <c r="K446" s="86">
        <f t="shared" si="22"/>
        <v>20000</v>
      </c>
    </row>
    <row r="447" s="71" customFormat="1" customHeight="1" spans="1:11">
      <c r="A447" s="78">
        <v>444</v>
      </c>
      <c r="B447" s="79" t="s">
        <v>4926</v>
      </c>
      <c r="C447" s="80" t="s">
        <v>4927</v>
      </c>
      <c r="D447" s="81" t="s">
        <v>15</v>
      </c>
      <c r="E447" s="82">
        <v>0</v>
      </c>
      <c r="F447" s="78" t="s">
        <v>54</v>
      </c>
      <c r="G447" s="83">
        <f t="shared" si="23"/>
        <v>0</v>
      </c>
      <c r="H447" s="78">
        <v>4157.46</v>
      </c>
      <c r="I447" s="78" t="s">
        <v>1143</v>
      </c>
      <c r="J447" s="85">
        <f t="shared" si="21"/>
        <v>623.62</v>
      </c>
      <c r="K447" s="86">
        <f t="shared" si="22"/>
        <v>623.62</v>
      </c>
    </row>
    <row r="448" s="71" customFormat="1" customHeight="1" spans="1:11">
      <c r="A448" s="78">
        <v>445</v>
      </c>
      <c r="B448" s="79" t="s">
        <v>4928</v>
      </c>
      <c r="C448" s="80" t="s">
        <v>4929</v>
      </c>
      <c r="D448" s="81" t="s">
        <v>15</v>
      </c>
      <c r="E448" s="82">
        <v>0.0324</v>
      </c>
      <c r="F448" s="78" t="s">
        <v>54</v>
      </c>
      <c r="G448" s="83">
        <f t="shared" si="23"/>
        <v>20000</v>
      </c>
      <c r="H448" s="78">
        <v>0</v>
      </c>
      <c r="I448" s="78" t="s">
        <v>1143</v>
      </c>
      <c r="J448" s="85">
        <f t="shared" si="21"/>
        <v>0</v>
      </c>
      <c r="K448" s="86">
        <f t="shared" si="22"/>
        <v>20000</v>
      </c>
    </row>
    <row r="449" s="71" customFormat="1" customHeight="1" spans="1:11">
      <c r="A449" s="78">
        <v>446</v>
      </c>
      <c r="B449" s="79" t="s">
        <v>4930</v>
      </c>
      <c r="C449" s="80" t="s">
        <v>4931</v>
      </c>
      <c r="D449" s="81" t="s">
        <v>15</v>
      </c>
      <c r="E449" s="82">
        <v>0.0084</v>
      </c>
      <c r="F449" s="78" t="s">
        <v>54</v>
      </c>
      <c r="G449" s="83">
        <f t="shared" si="23"/>
        <v>8400</v>
      </c>
      <c r="H449" s="78">
        <v>4695</v>
      </c>
      <c r="I449" s="78" t="s">
        <v>1143</v>
      </c>
      <c r="J449" s="85">
        <f t="shared" si="21"/>
        <v>704.25</v>
      </c>
      <c r="K449" s="86">
        <f t="shared" si="22"/>
        <v>9104.25</v>
      </c>
    </row>
    <row r="450" s="71" customFormat="1" customHeight="1" spans="1:11">
      <c r="A450" s="78">
        <v>447</v>
      </c>
      <c r="B450" s="79" t="s">
        <v>4932</v>
      </c>
      <c r="C450" s="80" t="s">
        <v>4933</v>
      </c>
      <c r="D450" s="81" t="s">
        <v>15</v>
      </c>
      <c r="E450" s="82">
        <v>0.0099</v>
      </c>
      <c r="F450" s="78" t="s">
        <v>54</v>
      </c>
      <c r="G450" s="83">
        <f t="shared" si="23"/>
        <v>9900</v>
      </c>
      <c r="H450" s="78">
        <v>3562</v>
      </c>
      <c r="I450" s="78" t="s">
        <v>1143</v>
      </c>
      <c r="J450" s="85">
        <f t="shared" si="21"/>
        <v>534.3</v>
      </c>
      <c r="K450" s="86">
        <f t="shared" si="22"/>
        <v>10434.3</v>
      </c>
    </row>
    <row r="451" s="71" customFormat="1" customHeight="1" spans="1:11">
      <c r="A451" s="78">
        <v>448</v>
      </c>
      <c r="B451" s="79" t="s">
        <v>4934</v>
      </c>
      <c r="C451" s="80" t="s">
        <v>4935</v>
      </c>
      <c r="D451" s="81" t="s">
        <v>15</v>
      </c>
      <c r="E451" s="82">
        <v>0.00792</v>
      </c>
      <c r="F451" s="78" t="s">
        <v>54</v>
      </c>
      <c r="G451" s="83">
        <f t="shared" si="23"/>
        <v>7920</v>
      </c>
      <c r="H451" s="78">
        <v>2550</v>
      </c>
      <c r="I451" s="78" t="s">
        <v>1143</v>
      </c>
      <c r="J451" s="85">
        <f t="shared" si="21"/>
        <v>382.5</v>
      </c>
      <c r="K451" s="86">
        <f t="shared" si="22"/>
        <v>8302.5</v>
      </c>
    </row>
    <row r="452" s="71" customFormat="1" customHeight="1" spans="1:11">
      <c r="A452" s="78">
        <v>449</v>
      </c>
      <c r="B452" s="79" t="s">
        <v>4936</v>
      </c>
      <c r="C452" s="80" t="s">
        <v>4937</v>
      </c>
      <c r="D452" s="81" t="s">
        <v>15</v>
      </c>
      <c r="E452" s="82">
        <v>0.00528</v>
      </c>
      <c r="F452" s="78" t="s">
        <v>54</v>
      </c>
      <c r="G452" s="83">
        <f t="shared" si="23"/>
        <v>5280</v>
      </c>
      <c r="H452" s="78">
        <v>1687</v>
      </c>
      <c r="I452" s="78" t="s">
        <v>1143</v>
      </c>
      <c r="J452" s="85">
        <f t="shared" ref="J452:J515" si="24">ROUND(H452*0.15,2)</f>
        <v>253.05</v>
      </c>
      <c r="K452" s="86">
        <f t="shared" ref="K452:K515" si="25">G452+J452</f>
        <v>5533.05</v>
      </c>
    </row>
    <row r="453" s="71" customFormat="1" customHeight="1" spans="1:11">
      <c r="A453" s="78">
        <v>450</v>
      </c>
      <c r="B453" s="79" t="s">
        <v>4938</v>
      </c>
      <c r="C453" s="80" t="s">
        <v>4939</v>
      </c>
      <c r="D453" s="81" t="s">
        <v>15</v>
      </c>
      <c r="E453" s="82">
        <v>0</v>
      </c>
      <c r="F453" s="78" t="s">
        <v>54</v>
      </c>
      <c r="G453" s="83">
        <f t="shared" si="23"/>
        <v>0</v>
      </c>
      <c r="H453" s="78">
        <v>16301</v>
      </c>
      <c r="I453" s="78" t="s">
        <v>1143</v>
      </c>
      <c r="J453" s="85">
        <f t="shared" si="24"/>
        <v>2445.15</v>
      </c>
      <c r="K453" s="86">
        <f t="shared" si="25"/>
        <v>2445.15</v>
      </c>
    </row>
    <row r="454" s="71" customFormat="1" customHeight="1" spans="1:11">
      <c r="A454" s="78">
        <v>451</v>
      </c>
      <c r="B454" s="79" t="s">
        <v>4940</v>
      </c>
      <c r="C454" s="80" t="s">
        <v>4941</v>
      </c>
      <c r="D454" s="81" t="s">
        <v>4286</v>
      </c>
      <c r="E454" s="82">
        <v>0</v>
      </c>
      <c r="F454" s="78" t="s">
        <v>784</v>
      </c>
      <c r="G454" s="83">
        <f t="shared" si="23"/>
        <v>0</v>
      </c>
      <c r="H454" s="78">
        <v>19225</v>
      </c>
      <c r="I454" s="78" t="s">
        <v>1143</v>
      </c>
      <c r="J454" s="85">
        <f t="shared" si="24"/>
        <v>2883.75</v>
      </c>
      <c r="K454" s="86">
        <f t="shared" si="25"/>
        <v>2883.75</v>
      </c>
    </row>
    <row r="455" s="71" customFormat="1" customHeight="1" spans="1:11">
      <c r="A455" s="78">
        <v>452</v>
      </c>
      <c r="B455" s="79" t="s">
        <v>4942</v>
      </c>
      <c r="C455" s="80" t="s">
        <v>4943</v>
      </c>
      <c r="D455" s="81" t="s">
        <v>15</v>
      </c>
      <c r="E455" s="82">
        <v>0.008</v>
      </c>
      <c r="F455" s="78" t="s">
        <v>54</v>
      </c>
      <c r="G455" s="83">
        <f t="shared" si="23"/>
        <v>8000</v>
      </c>
      <c r="H455" s="78">
        <v>4019</v>
      </c>
      <c r="I455" s="78" t="s">
        <v>1143</v>
      </c>
      <c r="J455" s="85">
        <f t="shared" si="24"/>
        <v>602.85</v>
      </c>
      <c r="K455" s="86">
        <f t="shared" si="25"/>
        <v>8602.85</v>
      </c>
    </row>
    <row r="456" s="71" customFormat="1" customHeight="1" spans="1:11">
      <c r="A456" s="78">
        <v>453</v>
      </c>
      <c r="B456" s="79" t="s">
        <v>4944</v>
      </c>
      <c r="C456" s="80" t="s">
        <v>4945</v>
      </c>
      <c r="D456" s="81" t="s">
        <v>15</v>
      </c>
      <c r="E456" s="82">
        <v>0.008</v>
      </c>
      <c r="F456" s="78" t="s">
        <v>54</v>
      </c>
      <c r="G456" s="83">
        <f t="shared" si="23"/>
        <v>8000</v>
      </c>
      <c r="H456" s="78">
        <v>1546</v>
      </c>
      <c r="I456" s="78" t="s">
        <v>1143</v>
      </c>
      <c r="J456" s="85">
        <f t="shared" si="24"/>
        <v>231.9</v>
      </c>
      <c r="K456" s="86">
        <f t="shared" si="25"/>
        <v>8231.9</v>
      </c>
    </row>
    <row r="457" s="71" customFormat="1" customHeight="1" spans="1:11">
      <c r="A457" s="78">
        <v>454</v>
      </c>
      <c r="B457" s="79" t="s">
        <v>4946</v>
      </c>
      <c r="C457" s="80" t="s">
        <v>4947</v>
      </c>
      <c r="D457" s="81" t="s">
        <v>15</v>
      </c>
      <c r="E457" s="82">
        <v>0.00795</v>
      </c>
      <c r="F457" s="78" t="s">
        <v>54</v>
      </c>
      <c r="G457" s="83">
        <f t="shared" si="23"/>
        <v>7950</v>
      </c>
      <c r="H457" s="78">
        <v>2658</v>
      </c>
      <c r="I457" s="78" t="s">
        <v>1143</v>
      </c>
      <c r="J457" s="85">
        <f t="shared" si="24"/>
        <v>398.7</v>
      </c>
      <c r="K457" s="86">
        <f t="shared" si="25"/>
        <v>8348.7</v>
      </c>
    </row>
    <row r="458" s="71" customFormat="1" customHeight="1" spans="1:11">
      <c r="A458" s="78">
        <v>455</v>
      </c>
      <c r="B458" s="79" t="s">
        <v>4948</v>
      </c>
      <c r="C458" s="80" t="s">
        <v>4949</v>
      </c>
      <c r="D458" s="81" t="s">
        <v>15</v>
      </c>
      <c r="E458" s="82">
        <v>0.027</v>
      </c>
      <c r="F458" s="78" t="s">
        <v>54</v>
      </c>
      <c r="G458" s="83">
        <f t="shared" si="23"/>
        <v>20000</v>
      </c>
      <c r="H458" s="78">
        <v>0</v>
      </c>
      <c r="I458" s="78" t="s">
        <v>1143</v>
      </c>
      <c r="J458" s="85">
        <f t="shared" si="24"/>
        <v>0</v>
      </c>
      <c r="K458" s="86">
        <f t="shared" si="25"/>
        <v>20000</v>
      </c>
    </row>
    <row r="459" s="71" customFormat="1" customHeight="1" spans="1:11">
      <c r="A459" s="78">
        <v>456</v>
      </c>
      <c r="B459" s="79" t="s">
        <v>4950</v>
      </c>
      <c r="C459" s="80" t="s">
        <v>4951</v>
      </c>
      <c r="D459" s="81" t="s">
        <v>15</v>
      </c>
      <c r="E459" s="82">
        <v>0.008</v>
      </c>
      <c r="F459" s="78" t="s">
        <v>54</v>
      </c>
      <c r="G459" s="83">
        <f t="shared" si="23"/>
        <v>8000</v>
      </c>
      <c r="H459" s="78">
        <v>0</v>
      </c>
      <c r="I459" s="78" t="s">
        <v>1143</v>
      </c>
      <c r="J459" s="85">
        <f t="shared" si="24"/>
        <v>0</v>
      </c>
      <c r="K459" s="86">
        <f t="shared" si="25"/>
        <v>8000</v>
      </c>
    </row>
    <row r="460" s="71" customFormat="1" customHeight="1" spans="1:11">
      <c r="A460" s="78">
        <v>457</v>
      </c>
      <c r="B460" s="79" t="s">
        <v>4952</v>
      </c>
      <c r="C460" s="80" t="s">
        <v>4953</v>
      </c>
      <c r="D460" s="81" t="s">
        <v>15</v>
      </c>
      <c r="E460" s="82">
        <v>0</v>
      </c>
      <c r="F460" s="78" t="s">
        <v>54</v>
      </c>
      <c r="G460" s="83">
        <f t="shared" si="23"/>
        <v>0</v>
      </c>
      <c r="H460" s="78">
        <v>4315</v>
      </c>
      <c r="I460" s="78" t="s">
        <v>1143</v>
      </c>
      <c r="J460" s="85">
        <f t="shared" si="24"/>
        <v>647.25</v>
      </c>
      <c r="K460" s="86">
        <f t="shared" si="25"/>
        <v>647.25</v>
      </c>
    </row>
    <row r="461" s="71" customFormat="1" customHeight="1" spans="1:11">
      <c r="A461" s="78">
        <v>458</v>
      </c>
      <c r="B461" s="79" t="s">
        <v>4954</v>
      </c>
      <c r="C461" s="80" t="s">
        <v>4955</v>
      </c>
      <c r="D461" s="81" t="s">
        <v>15</v>
      </c>
      <c r="E461" s="82">
        <v>0</v>
      </c>
      <c r="F461" s="78" t="s">
        <v>54</v>
      </c>
      <c r="G461" s="83">
        <f t="shared" si="23"/>
        <v>0</v>
      </c>
      <c r="H461" s="78">
        <v>8345</v>
      </c>
      <c r="I461" s="78" t="s">
        <v>1143</v>
      </c>
      <c r="J461" s="85">
        <f t="shared" si="24"/>
        <v>1251.75</v>
      </c>
      <c r="K461" s="86">
        <f t="shared" si="25"/>
        <v>1251.75</v>
      </c>
    </row>
    <row r="462" s="71" customFormat="1" customHeight="1" spans="1:11">
      <c r="A462" s="78">
        <v>459</v>
      </c>
      <c r="B462" s="79" t="s">
        <v>4956</v>
      </c>
      <c r="C462" s="80" t="s">
        <v>4957</v>
      </c>
      <c r="D462" s="81" t="s">
        <v>15</v>
      </c>
      <c r="E462" s="82">
        <v>0</v>
      </c>
      <c r="F462" s="78" t="s">
        <v>54</v>
      </c>
      <c r="G462" s="83">
        <f t="shared" si="23"/>
        <v>0</v>
      </c>
      <c r="H462" s="78">
        <v>13497</v>
      </c>
      <c r="I462" s="78" t="s">
        <v>1143</v>
      </c>
      <c r="J462" s="85">
        <f t="shared" si="24"/>
        <v>2024.55</v>
      </c>
      <c r="K462" s="86">
        <f t="shared" si="25"/>
        <v>2024.55</v>
      </c>
    </row>
    <row r="463" s="71" customFormat="1" customHeight="1" spans="1:11">
      <c r="A463" s="78">
        <v>460</v>
      </c>
      <c r="B463" s="79" t="s">
        <v>4958</v>
      </c>
      <c r="C463" s="80" t="s">
        <v>4959</v>
      </c>
      <c r="D463" s="81" t="s">
        <v>15</v>
      </c>
      <c r="E463" s="82">
        <v>0</v>
      </c>
      <c r="F463" s="78" t="s">
        <v>54</v>
      </c>
      <c r="G463" s="83">
        <f t="shared" si="23"/>
        <v>0</v>
      </c>
      <c r="H463" s="78">
        <v>10352</v>
      </c>
      <c r="I463" s="78" t="s">
        <v>1143</v>
      </c>
      <c r="J463" s="85">
        <f t="shared" si="24"/>
        <v>1552.8</v>
      </c>
      <c r="K463" s="86">
        <f t="shared" si="25"/>
        <v>1552.8</v>
      </c>
    </row>
    <row r="464" s="71" customFormat="1" customHeight="1" spans="1:11">
      <c r="A464" s="78">
        <v>461</v>
      </c>
      <c r="B464" s="79" t="s">
        <v>4960</v>
      </c>
      <c r="C464" s="80" t="s">
        <v>4961</v>
      </c>
      <c r="D464" s="81" t="s">
        <v>15</v>
      </c>
      <c r="E464" s="82">
        <v>0</v>
      </c>
      <c r="F464" s="78" t="s">
        <v>54</v>
      </c>
      <c r="G464" s="83">
        <f t="shared" si="23"/>
        <v>0</v>
      </c>
      <c r="H464" s="78">
        <v>4875</v>
      </c>
      <c r="I464" s="78" t="s">
        <v>1143</v>
      </c>
      <c r="J464" s="85">
        <f t="shared" si="24"/>
        <v>731.25</v>
      </c>
      <c r="K464" s="86">
        <f t="shared" si="25"/>
        <v>731.25</v>
      </c>
    </row>
    <row r="465" s="71" customFormat="1" customHeight="1" spans="1:11">
      <c r="A465" s="78">
        <v>462</v>
      </c>
      <c r="B465" s="79" t="s">
        <v>4962</v>
      </c>
      <c r="C465" s="80" t="s">
        <v>4963</v>
      </c>
      <c r="D465" s="81" t="s">
        <v>15</v>
      </c>
      <c r="E465" s="82">
        <v>0</v>
      </c>
      <c r="F465" s="78" t="s">
        <v>54</v>
      </c>
      <c r="G465" s="83">
        <f t="shared" si="23"/>
        <v>0</v>
      </c>
      <c r="H465" s="78">
        <v>24497</v>
      </c>
      <c r="I465" s="78" t="s">
        <v>1143</v>
      </c>
      <c r="J465" s="85">
        <f t="shared" si="24"/>
        <v>3674.55</v>
      </c>
      <c r="K465" s="86">
        <f t="shared" si="25"/>
        <v>3674.55</v>
      </c>
    </row>
    <row r="466" s="71" customFormat="1" customHeight="1" spans="1:11">
      <c r="A466" s="78">
        <v>463</v>
      </c>
      <c r="B466" s="79" t="s">
        <v>4964</v>
      </c>
      <c r="C466" s="80" t="s">
        <v>4965</v>
      </c>
      <c r="D466" s="81" t="s">
        <v>15</v>
      </c>
      <c r="E466" s="82">
        <v>0.007</v>
      </c>
      <c r="F466" s="78" t="s">
        <v>54</v>
      </c>
      <c r="G466" s="83">
        <f t="shared" si="23"/>
        <v>7000</v>
      </c>
      <c r="H466" s="78">
        <f>3561-890</f>
        <v>2671</v>
      </c>
      <c r="I466" s="78" t="s">
        <v>1143</v>
      </c>
      <c r="J466" s="85">
        <f t="shared" si="24"/>
        <v>400.65</v>
      </c>
      <c r="K466" s="86">
        <f t="shared" si="25"/>
        <v>7400.65</v>
      </c>
    </row>
    <row r="467" s="71" customFormat="1" customHeight="1" spans="1:11">
      <c r="A467" s="78">
        <v>464</v>
      </c>
      <c r="B467" s="79" t="s">
        <v>4966</v>
      </c>
      <c r="C467" s="80" t="s">
        <v>4967</v>
      </c>
      <c r="D467" s="81" t="s">
        <v>15</v>
      </c>
      <c r="E467" s="82">
        <v>0.015</v>
      </c>
      <c r="F467" s="78" t="s">
        <v>54</v>
      </c>
      <c r="G467" s="83">
        <f t="shared" si="23"/>
        <v>15000</v>
      </c>
      <c r="H467" s="78">
        <v>0</v>
      </c>
      <c r="I467" s="78" t="s">
        <v>1143</v>
      </c>
      <c r="J467" s="85">
        <f t="shared" si="24"/>
        <v>0</v>
      </c>
      <c r="K467" s="86">
        <f t="shared" si="25"/>
        <v>15000</v>
      </c>
    </row>
    <row r="468" s="71" customFormat="1" customHeight="1" spans="1:11">
      <c r="A468" s="78">
        <v>465</v>
      </c>
      <c r="B468" s="79" t="s">
        <v>4968</v>
      </c>
      <c r="C468" s="80" t="s">
        <v>4969</v>
      </c>
      <c r="D468" s="81" t="s">
        <v>15</v>
      </c>
      <c r="E468" s="82">
        <v>0.01197</v>
      </c>
      <c r="F468" s="78" t="s">
        <v>54</v>
      </c>
      <c r="G468" s="83">
        <f t="shared" si="23"/>
        <v>11970</v>
      </c>
      <c r="H468" s="78">
        <v>0</v>
      </c>
      <c r="I468" s="78" t="s">
        <v>1143</v>
      </c>
      <c r="J468" s="85">
        <f t="shared" si="24"/>
        <v>0</v>
      </c>
      <c r="K468" s="86">
        <f t="shared" si="25"/>
        <v>11970</v>
      </c>
    </row>
    <row r="469" s="71" customFormat="1" customHeight="1" spans="1:11">
      <c r="A469" s="78">
        <v>466</v>
      </c>
      <c r="B469" s="79" t="s">
        <v>4970</v>
      </c>
      <c r="C469" s="80" t="s">
        <v>4971</v>
      </c>
      <c r="D469" s="81" t="s">
        <v>15</v>
      </c>
      <c r="E469" s="82">
        <v>0.004827</v>
      </c>
      <c r="F469" s="78" t="s">
        <v>54</v>
      </c>
      <c r="G469" s="83">
        <f t="shared" si="23"/>
        <v>4827</v>
      </c>
      <c r="H469" s="78">
        <f>568-568</f>
        <v>0</v>
      </c>
      <c r="I469" s="78" t="s">
        <v>1143</v>
      </c>
      <c r="J469" s="85">
        <f t="shared" si="24"/>
        <v>0</v>
      </c>
      <c r="K469" s="86">
        <f t="shared" si="25"/>
        <v>4827</v>
      </c>
    </row>
    <row r="470" s="71" customFormat="1" customHeight="1" spans="1:11">
      <c r="A470" s="78">
        <v>467</v>
      </c>
      <c r="B470" s="79" t="s">
        <v>4972</v>
      </c>
      <c r="C470" s="80" t="s">
        <v>4973</v>
      </c>
      <c r="D470" s="81" t="s">
        <v>15</v>
      </c>
      <c r="E470" s="82">
        <v>0.00935</v>
      </c>
      <c r="F470" s="78" t="s">
        <v>54</v>
      </c>
      <c r="G470" s="83">
        <f t="shared" si="23"/>
        <v>9350</v>
      </c>
      <c r="H470" s="78">
        <v>5591</v>
      </c>
      <c r="I470" s="78" t="s">
        <v>1143</v>
      </c>
      <c r="J470" s="85">
        <f t="shared" si="24"/>
        <v>838.65</v>
      </c>
      <c r="K470" s="86">
        <f t="shared" si="25"/>
        <v>10188.65</v>
      </c>
    </row>
    <row r="471" s="71" customFormat="1" customHeight="1" spans="1:11">
      <c r="A471" s="78">
        <v>468</v>
      </c>
      <c r="B471" s="79" t="s">
        <v>4974</v>
      </c>
      <c r="C471" s="80" t="s">
        <v>4975</v>
      </c>
      <c r="D471" s="81" t="s">
        <v>15</v>
      </c>
      <c r="E471" s="82">
        <v>0.01155</v>
      </c>
      <c r="F471" s="78" t="s">
        <v>54</v>
      </c>
      <c r="G471" s="83">
        <f t="shared" si="23"/>
        <v>11550</v>
      </c>
      <c r="H471" s="78">
        <v>11252</v>
      </c>
      <c r="I471" s="78" t="s">
        <v>1143</v>
      </c>
      <c r="J471" s="85">
        <f t="shared" si="24"/>
        <v>1687.8</v>
      </c>
      <c r="K471" s="86">
        <f t="shared" si="25"/>
        <v>13237.8</v>
      </c>
    </row>
    <row r="472" s="71" customFormat="1" customHeight="1" spans="1:11">
      <c r="A472" s="78">
        <v>469</v>
      </c>
      <c r="B472" s="79" t="s">
        <v>4976</v>
      </c>
      <c r="C472" s="80" t="s">
        <v>4977</v>
      </c>
      <c r="D472" s="81" t="s">
        <v>15</v>
      </c>
      <c r="E472" s="82">
        <v>0.0165</v>
      </c>
      <c r="F472" s="78" t="s">
        <v>54</v>
      </c>
      <c r="G472" s="83">
        <f t="shared" si="23"/>
        <v>16500</v>
      </c>
      <c r="H472" s="78">
        <v>6857</v>
      </c>
      <c r="I472" s="78" t="s">
        <v>1143</v>
      </c>
      <c r="J472" s="85">
        <f t="shared" si="24"/>
        <v>1028.55</v>
      </c>
      <c r="K472" s="86">
        <f t="shared" si="25"/>
        <v>17528.55</v>
      </c>
    </row>
    <row r="473" s="71" customFormat="1" customHeight="1" spans="1:11">
      <c r="A473" s="78">
        <v>470</v>
      </c>
      <c r="B473" s="79" t="s">
        <v>4978</v>
      </c>
      <c r="C473" s="80" t="s">
        <v>4979</v>
      </c>
      <c r="D473" s="81" t="s">
        <v>15</v>
      </c>
      <c r="E473" s="82">
        <v>0.01155</v>
      </c>
      <c r="F473" s="78" t="s">
        <v>54</v>
      </c>
      <c r="G473" s="83">
        <f t="shared" si="23"/>
        <v>11550</v>
      </c>
      <c r="H473" s="78">
        <v>0</v>
      </c>
      <c r="I473" s="78" t="s">
        <v>1143</v>
      </c>
      <c r="J473" s="85">
        <f t="shared" si="24"/>
        <v>0</v>
      </c>
      <c r="K473" s="86">
        <f t="shared" si="25"/>
        <v>11550</v>
      </c>
    </row>
    <row r="474" s="71" customFormat="1" customHeight="1" spans="1:11">
      <c r="A474" s="78">
        <v>471</v>
      </c>
      <c r="B474" s="79" t="s">
        <v>4980</v>
      </c>
      <c r="C474" s="80" t="s">
        <v>4981</v>
      </c>
      <c r="D474" s="81" t="s">
        <v>15</v>
      </c>
      <c r="E474" s="82">
        <v>0.01</v>
      </c>
      <c r="F474" s="78" t="s">
        <v>54</v>
      </c>
      <c r="G474" s="83">
        <f t="shared" si="23"/>
        <v>10000</v>
      </c>
      <c r="H474" s="78">
        <v>0</v>
      </c>
      <c r="I474" s="78" t="s">
        <v>1143</v>
      </c>
      <c r="J474" s="85">
        <f t="shared" si="24"/>
        <v>0</v>
      </c>
      <c r="K474" s="86">
        <f t="shared" si="25"/>
        <v>10000</v>
      </c>
    </row>
    <row r="475" s="71" customFormat="1" customHeight="1" spans="1:11">
      <c r="A475" s="78">
        <v>472</v>
      </c>
      <c r="B475" s="79" t="s">
        <v>4982</v>
      </c>
      <c r="C475" s="80" t="s">
        <v>4983</v>
      </c>
      <c r="D475" s="81" t="s">
        <v>15</v>
      </c>
      <c r="E475" s="82">
        <v>0.015</v>
      </c>
      <c r="F475" s="78" t="s">
        <v>54</v>
      </c>
      <c r="G475" s="83">
        <f t="shared" si="23"/>
        <v>15000</v>
      </c>
      <c r="H475" s="78">
        <v>0</v>
      </c>
      <c r="I475" s="78" t="s">
        <v>1143</v>
      </c>
      <c r="J475" s="85">
        <f t="shared" si="24"/>
        <v>0</v>
      </c>
      <c r="K475" s="86">
        <f t="shared" si="25"/>
        <v>15000</v>
      </c>
    </row>
    <row r="476" s="71" customFormat="1" customHeight="1" spans="1:11">
      <c r="A476" s="78">
        <v>473</v>
      </c>
      <c r="B476" s="79" t="s">
        <v>4984</v>
      </c>
      <c r="C476" s="80" t="s">
        <v>4985</v>
      </c>
      <c r="D476" s="81" t="s">
        <v>15</v>
      </c>
      <c r="E476" s="82">
        <v>0.0125</v>
      </c>
      <c r="F476" s="78" t="s">
        <v>54</v>
      </c>
      <c r="G476" s="83">
        <f t="shared" si="23"/>
        <v>12500</v>
      </c>
      <c r="H476" s="78">
        <v>0</v>
      </c>
      <c r="I476" s="78" t="s">
        <v>1143</v>
      </c>
      <c r="J476" s="85">
        <f t="shared" si="24"/>
        <v>0</v>
      </c>
      <c r="K476" s="86">
        <f t="shared" si="25"/>
        <v>12500</v>
      </c>
    </row>
    <row r="477" s="71" customFormat="1" customHeight="1" spans="1:11">
      <c r="A477" s="78">
        <v>474</v>
      </c>
      <c r="B477" s="79" t="s">
        <v>4986</v>
      </c>
      <c r="C477" s="80" t="s">
        <v>4987</v>
      </c>
      <c r="D477" s="81" t="s">
        <v>15</v>
      </c>
      <c r="E477" s="82">
        <v>0.013475</v>
      </c>
      <c r="F477" s="78" t="s">
        <v>54</v>
      </c>
      <c r="G477" s="83">
        <f t="shared" ref="G477:G540" si="26">IF(E477*1000000&gt;20000,20000,E477*1000000)</f>
        <v>13475</v>
      </c>
      <c r="H477" s="78">
        <v>13475</v>
      </c>
      <c r="I477" s="78" t="s">
        <v>1143</v>
      </c>
      <c r="J477" s="85">
        <f t="shared" si="24"/>
        <v>2021.25</v>
      </c>
      <c r="K477" s="86">
        <f t="shared" si="25"/>
        <v>15496.25</v>
      </c>
    </row>
    <row r="478" s="71" customFormat="1" customHeight="1" spans="1:11">
      <c r="A478" s="78">
        <v>475</v>
      </c>
      <c r="B478" s="79" t="s">
        <v>4988</v>
      </c>
      <c r="C478" s="80" t="s">
        <v>4989</v>
      </c>
      <c r="D478" s="81" t="s">
        <v>15</v>
      </c>
      <c r="E478" s="82">
        <v>0.01155</v>
      </c>
      <c r="F478" s="78" t="s">
        <v>54</v>
      </c>
      <c r="G478" s="83">
        <f t="shared" si="26"/>
        <v>11550</v>
      </c>
      <c r="H478" s="78">
        <v>0</v>
      </c>
      <c r="I478" s="78" t="s">
        <v>1143</v>
      </c>
      <c r="J478" s="85">
        <f t="shared" si="24"/>
        <v>0</v>
      </c>
      <c r="K478" s="86">
        <f t="shared" si="25"/>
        <v>11550</v>
      </c>
    </row>
    <row r="479" s="71" customFormat="1" customHeight="1" spans="1:11">
      <c r="A479" s="78">
        <v>476</v>
      </c>
      <c r="B479" s="79" t="s">
        <v>4990</v>
      </c>
      <c r="C479" s="80" t="s">
        <v>4991</v>
      </c>
      <c r="D479" s="81" t="s">
        <v>15</v>
      </c>
      <c r="E479" s="82">
        <v>0.01045</v>
      </c>
      <c r="F479" s="78" t="s">
        <v>54</v>
      </c>
      <c r="G479" s="83">
        <f t="shared" si="26"/>
        <v>10450</v>
      </c>
      <c r="H479" s="78">
        <v>6319</v>
      </c>
      <c r="I479" s="78" t="s">
        <v>1143</v>
      </c>
      <c r="J479" s="85">
        <f t="shared" si="24"/>
        <v>947.85</v>
      </c>
      <c r="K479" s="86">
        <f t="shared" si="25"/>
        <v>11397.85</v>
      </c>
    </row>
    <row r="480" s="71" customFormat="1" customHeight="1" spans="1:11">
      <c r="A480" s="78">
        <v>477</v>
      </c>
      <c r="B480" s="79" t="s">
        <v>4992</v>
      </c>
      <c r="C480" s="80" t="s">
        <v>4993</v>
      </c>
      <c r="D480" s="81" t="s">
        <v>15</v>
      </c>
      <c r="E480" s="82">
        <v>0.00495</v>
      </c>
      <c r="F480" s="78" t="s">
        <v>54</v>
      </c>
      <c r="G480" s="83">
        <f t="shared" si="26"/>
        <v>4950</v>
      </c>
      <c r="H480" s="78">
        <v>2674</v>
      </c>
      <c r="I480" s="78" t="s">
        <v>1143</v>
      </c>
      <c r="J480" s="85">
        <f t="shared" si="24"/>
        <v>401.1</v>
      </c>
      <c r="K480" s="86">
        <f t="shared" si="25"/>
        <v>5351.1</v>
      </c>
    </row>
    <row r="481" s="71" customFormat="1" customHeight="1" spans="1:11">
      <c r="A481" s="78">
        <v>478</v>
      </c>
      <c r="B481" s="79" t="s">
        <v>4994</v>
      </c>
      <c r="C481" s="80" t="s">
        <v>4995</v>
      </c>
      <c r="D481" s="81" t="s">
        <v>15</v>
      </c>
      <c r="E481" s="82">
        <v>0</v>
      </c>
      <c r="F481" s="78" t="s">
        <v>54</v>
      </c>
      <c r="G481" s="83">
        <f t="shared" si="26"/>
        <v>0</v>
      </c>
      <c r="H481" s="78">
        <v>5853</v>
      </c>
      <c r="I481" s="78" t="s">
        <v>1143</v>
      </c>
      <c r="J481" s="85">
        <f t="shared" si="24"/>
        <v>877.95</v>
      </c>
      <c r="K481" s="86">
        <f t="shared" si="25"/>
        <v>877.95</v>
      </c>
    </row>
    <row r="482" s="71" customFormat="1" customHeight="1" spans="1:11">
      <c r="A482" s="78">
        <v>479</v>
      </c>
      <c r="B482" s="79" t="s">
        <v>4996</v>
      </c>
      <c r="C482" s="80" t="s">
        <v>4997</v>
      </c>
      <c r="D482" s="81" t="s">
        <v>15</v>
      </c>
      <c r="E482" s="82">
        <v>0.0066</v>
      </c>
      <c r="F482" s="78" t="s">
        <v>54</v>
      </c>
      <c r="G482" s="83">
        <f t="shared" si="26"/>
        <v>6600</v>
      </c>
      <c r="H482" s="78">
        <v>4073</v>
      </c>
      <c r="I482" s="78" t="s">
        <v>1143</v>
      </c>
      <c r="J482" s="85">
        <f t="shared" si="24"/>
        <v>610.95</v>
      </c>
      <c r="K482" s="86">
        <f t="shared" si="25"/>
        <v>7210.95</v>
      </c>
    </row>
    <row r="483" s="71" customFormat="1" customHeight="1" spans="1:11">
      <c r="A483" s="78">
        <v>480</v>
      </c>
      <c r="B483" s="79" t="s">
        <v>4998</v>
      </c>
      <c r="C483" s="80" t="s">
        <v>4999</v>
      </c>
      <c r="D483" s="81" t="s">
        <v>15</v>
      </c>
      <c r="E483" s="82">
        <v>0.011</v>
      </c>
      <c r="F483" s="78" t="s">
        <v>54</v>
      </c>
      <c r="G483" s="83">
        <f t="shared" si="26"/>
        <v>11000</v>
      </c>
      <c r="H483" s="78">
        <v>11465</v>
      </c>
      <c r="I483" s="78" t="s">
        <v>1143</v>
      </c>
      <c r="J483" s="85">
        <f t="shared" si="24"/>
        <v>1719.75</v>
      </c>
      <c r="K483" s="86">
        <f t="shared" si="25"/>
        <v>12719.75</v>
      </c>
    </row>
    <row r="484" s="71" customFormat="1" customHeight="1" spans="1:11">
      <c r="A484" s="78">
        <v>481</v>
      </c>
      <c r="B484" s="79" t="s">
        <v>5000</v>
      </c>
      <c r="C484" s="80" t="s">
        <v>5001</v>
      </c>
      <c r="D484" s="81" t="s">
        <v>15</v>
      </c>
      <c r="E484" s="82">
        <v>0.01072</v>
      </c>
      <c r="F484" s="78" t="s">
        <v>54</v>
      </c>
      <c r="G484" s="83">
        <f t="shared" si="26"/>
        <v>10720</v>
      </c>
      <c r="H484" s="78">
        <v>0</v>
      </c>
      <c r="I484" s="78" t="s">
        <v>1143</v>
      </c>
      <c r="J484" s="85">
        <f t="shared" si="24"/>
        <v>0</v>
      </c>
      <c r="K484" s="86">
        <f t="shared" si="25"/>
        <v>10720</v>
      </c>
    </row>
    <row r="485" s="71" customFormat="1" customHeight="1" spans="1:11">
      <c r="A485" s="78">
        <v>482</v>
      </c>
      <c r="B485" s="79" t="s">
        <v>5002</v>
      </c>
      <c r="C485" s="80" t="s">
        <v>5003</v>
      </c>
      <c r="D485" s="81" t="s">
        <v>15</v>
      </c>
      <c r="E485" s="82">
        <v>0.0099</v>
      </c>
      <c r="F485" s="78" t="s">
        <v>54</v>
      </c>
      <c r="G485" s="83">
        <f t="shared" si="26"/>
        <v>9900</v>
      </c>
      <c r="H485" s="78">
        <v>0</v>
      </c>
      <c r="I485" s="78" t="s">
        <v>1143</v>
      </c>
      <c r="J485" s="85">
        <f t="shared" si="24"/>
        <v>0</v>
      </c>
      <c r="K485" s="86">
        <f t="shared" si="25"/>
        <v>9900</v>
      </c>
    </row>
    <row r="486" s="71" customFormat="1" customHeight="1" spans="1:11">
      <c r="A486" s="78">
        <v>483</v>
      </c>
      <c r="B486" s="79" t="s">
        <v>5004</v>
      </c>
      <c r="C486" s="80" t="s">
        <v>5005</v>
      </c>
      <c r="D486" s="81" t="s">
        <v>15</v>
      </c>
      <c r="E486" s="82">
        <v>0.017</v>
      </c>
      <c r="F486" s="78" t="s">
        <v>54</v>
      </c>
      <c r="G486" s="83">
        <f t="shared" si="26"/>
        <v>17000</v>
      </c>
      <c r="H486" s="78">
        <v>0</v>
      </c>
      <c r="I486" s="78" t="s">
        <v>1143</v>
      </c>
      <c r="J486" s="85">
        <f t="shared" si="24"/>
        <v>0</v>
      </c>
      <c r="K486" s="86">
        <f t="shared" si="25"/>
        <v>17000</v>
      </c>
    </row>
    <row r="487" s="71" customFormat="1" customHeight="1" spans="1:11">
      <c r="A487" s="78">
        <v>484</v>
      </c>
      <c r="B487" s="79" t="s">
        <v>5006</v>
      </c>
      <c r="C487" s="80" t="s">
        <v>5007</v>
      </c>
      <c r="D487" s="81" t="s">
        <v>15</v>
      </c>
      <c r="E487" s="82">
        <v>0.014</v>
      </c>
      <c r="F487" s="78" t="s">
        <v>54</v>
      </c>
      <c r="G487" s="83">
        <f t="shared" si="26"/>
        <v>14000</v>
      </c>
      <c r="H487" s="78">
        <v>7498</v>
      </c>
      <c r="I487" s="78" t="s">
        <v>1143</v>
      </c>
      <c r="J487" s="85">
        <f t="shared" si="24"/>
        <v>1124.7</v>
      </c>
      <c r="K487" s="86">
        <f t="shared" si="25"/>
        <v>15124.7</v>
      </c>
    </row>
    <row r="488" s="71" customFormat="1" customHeight="1" spans="1:11">
      <c r="A488" s="78">
        <v>485</v>
      </c>
      <c r="B488" s="79" t="s">
        <v>5008</v>
      </c>
      <c r="C488" s="80" t="s">
        <v>5009</v>
      </c>
      <c r="D488" s="81" t="s">
        <v>15</v>
      </c>
      <c r="E488" s="82">
        <v>0.01017</v>
      </c>
      <c r="F488" s="78" t="s">
        <v>54</v>
      </c>
      <c r="G488" s="83">
        <f t="shared" si="26"/>
        <v>10170</v>
      </c>
      <c r="H488" s="78">
        <v>0</v>
      </c>
      <c r="I488" s="78" t="s">
        <v>1143</v>
      </c>
      <c r="J488" s="85">
        <f t="shared" si="24"/>
        <v>0</v>
      </c>
      <c r="K488" s="86">
        <f t="shared" si="25"/>
        <v>10170</v>
      </c>
    </row>
    <row r="489" s="71" customFormat="1" customHeight="1" spans="1:11">
      <c r="A489" s="78">
        <v>486</v>
      </c>
      <c r="B489" s="79" t="s">
        <v>5010</v>
      </c>
      <c r="C489" s="80" t="s">
        <v>5011</v>
      </c>
      <c r="D489" s="81" t="s">
        <v>15</v>
      </c>
      <c r="E489" s="82">
        <v>0.012</v>
      </c>
      <c r="F489" s="78" t="s">
        <v>54</v>
      </c>
      <c r="G489" s="83">
        <f t="shared" si="26"/>
        <v>12000</v>
      </c>
      <c r="H489" s="78">
        <v>4927</v>
      </c>
      <c r="I489" s="78" t="s">
        <v>1143</v>
      </c>
      <c r="J489" s="85">
        <f t="shared" si="24"/>
        <v>739.05</v>
      </c>
      <c r="K489" s="86">
        <f t="shared" si="25"/>
        <v>12739.05</v>
      </c>
    </row>
    <row r="490" s="71" customFormat="1" customHeight="1" spans="1:11">
      <c r="A490" s="78">
        <v>487</v>
      </c>
      <c r="B490" s="79" t="s">
        <v>5012</v>
      </c>
      <c r="C490" s="80" t="s">
        <v>5013</v>
      </c>
      <c r="D490" s="81" t="s">
        <v>15</v>
      </c>
      <c r="E490" s="82">
        <v>0.01</v>
      </c>
      <c r="F490" s="78" t="s">
        <v>54</v>
      </c>
      <c r="G490" s="83">
        <f t="shared" si="26"/>
        <v>10000</v>
      </c>
      <c r="H490" s="78">
        <v>0</v>
      </c>
      <c r="I490" s="78" t="s">
        <v>1143</v>
      </c>
      <c r="J490" s="85">
        <f t="shared" si="24"/>
        <v>0</v>
      </c>
      <c r="K490" s="86">
        <f t="shared" si="25"/>
        <v>10000</v>
      </c>
    </row>
    <row r="491" s="71" customFormat="1" customHeight="1" spans="1:11">
      <c r="A491" s="78">
        <v>488</v>
      </c>
      <c r="B491" s="79" t="s">
        <v>5014</v>
      </c>
      <c r="C491" s="80" t="s">
        <v>5015</v>
      </c>
      <c r="D491" s="81" t="s">
        <v>15</v>
      </c>
      <c r="E491" s="82">
        <v>0.025</v>
      </c>
      <c r="F491" s="78" t="s">
        <v>54</v>
      </c>
      <c r="G491" s="83">
        <f t="shared" si="26"/>
        <v>20000</v>
      </c>
      <c r="H491" s="78">
        <v>30346</v>
      </c>
      <c r="I491" s="78" t="s">
        <v>1143</v>
      </c>
      <c r="J491" s="85">
        <f t="shared" si="24"/>
        <v>4551.9</v>
      </c>
      <c r="K491" s="86">
        <f t="shared" si="25"/>
        <v>24551.9</v>
      </c>
    </row>
    <row r="492" s="71" customFormat="1" customHeight="1" spans="1:11">
      <c r="A492" s="78">
        <v>489</v>
      </c>
      <c r="B492" s="79" t="s">
        <v>5016</v>
      </c>
      <c r="C492" s="80" t="s">
        <v>5017</v>
      </c>
      <c r="D492" s="81" t="s">
        <v>15</v>
      </c>
      <c r="E492" s="82">
        <v>0.0135</v>
      </c>
      <c r="F492" s="78" t="s">
        <v>54</v>
      </c>
      <c r="G492" s="83">
        <f t="shared" si="26"/>
        <v>13500</v>
      </c>
      <c r="H492" s="78">
        <v>0</v>
      </c>
      <c r="I492" s="78" t="s">
        <v>1143</v>
      </c>
      <c r="J492" s="85">
        <f t="shared" si="24"/>
        <v>0</v>
      </c>
      <c r="K492" s="86">
        <f t="shared" si="25"/>
        <v>13500</v>
      </c>
    </row>
    <row r="493" s="71" customFormat="1" customHeight="1" spans="1:11">
      <c r="A493" s="78">
        <v>490</v>
      </c>
      <c r="B493" s="79" t="s">
        <v>5018</v>
      </c>
      <c r="C493" s="80" t="s">
        <v>5019</v>
      </c>
      <c r="D493" s="81" t="s">
        <v>15</v>
      </c>
      <c r="E493" s="82">
        <v>0.03136</v>
      </c>
      <c r="F493" s="78" t="s">
        <v>54</v>
      </c>
      <c r="G493" s="83">
        <f t="shared" si="26"/>
        <v>20000</v>
      </c>
      <c r="H493" s="78">
        <v>19576</v>
      </c>
      <c r="I493" s="78" t="s">
        <v>1143</v>
      </c>
      <c r="J493" s="85">
        <f t="shared" si="24"/>
        <v>2936.4</v>
      </c>
      <c r="K493" s="86">
        <f t="shared" si="25"/>
        <v>22936.4</v>
      </c>
    </row>
    <row r="494" s="71" customFormat="1" customHeight="1" spans="1:11">
      <c r="A494" s="78">
        <v>491</v>
      </c>
      <c r="B494" s="79" t="s">
        <v>5020</v>
      </c>
      <c r="C494" s="80" t="s">
        <v>5021</v>
      </c>
      <c r="D494" s="81" t="s">
        <v>15</v>
      </c>
      <c r="E494" s="82">
        <v>0.0154</v>
      </c>
      <c r="F494" s="78" t="s">
        <v>54</v>
      </c>
      <c r="G494" s="83">
        <f t="shared" si="26"/>
        <v>15400</v>
      </c>
      <c r="H494" s="78">
        <v>8085</v>
      </c>
      <c r="I494" s="78" t="s">
        <v>1143</v>
      </c>
      <c r="J494" s="85">
        <f t="shared" si="24"/>
        <v>1212.75</v>
      </c>
      <c r="K494" s="86">
        <f t="shared" si="25"/>
        <v>16612.75</v>
      </c>
    </row>
    <row r="495" s="71" customFormat="1" customHeight="1" spans="1:11">
      <c r="A495" s="78">
        <v>492</v>
      </c>
      <c r="B495" s="79" t="s">
        <v>5022</v>
      </c>
      <c r="C495" s="80" t="s">
        <v>5023</v>
      </c>
      <c r="D495" s="81" t="s">
        <v>15</v>
      </c>
      <c r="E495" s="82">
        <v>0.01265</v>
      </c>
      <c r="F495" s="78" t="s">
        <v>54</v>
      </c>
      <c r="G495" s="83">
        <f t="shared" si="26"/>
        <v>12650</v>
      </c>
      <c r="H495" s="78">
        <v>0</v>
      </c>
      <c r="I495" s="78" t="s">
        <v>1143</v>
      </c>
      <c r="J495" s="85">
        <f t="shared" si="24"/>
        <v>0</v>
      </c>
      <c r="K495" s="86">
        <f t="shared" si="25"/>
        <v>12650</v>
      </c>
    </row>
    <row r="496" s="71" customFormat="1" customHeight="1" spans="1:11">
      <c r="A496" s="78">
        <v>493</v>
      </c>
      <c r="B496" s="79" t="s">
        <v>5024</v>
      </c>
      <c r="C496" s="80" t="s">
        <v>5025</v>
      </c>
      <c r="D496" s="81" t="s">
        <v>15</v>
      </c>
      <c r="E496" s="82">
        <v>0.01375</v>
      </c>
      <c r="F496" s="78" t="s">
        <v>54</v>
      </c>
      <c r="G496" s="83">
        <f t="shared" si="26"/>
        <v>13750</v>
      </c>
      <c r="H496" s="78">
        <v>0</v>
      </c>
      <c r="I496" s="78" t="s">
        <v>1143</v>
      </c>
      <c r="J496" s="85">
        <f t="shared" si="24"/>
        <v>0</v>
      </c>
      <c r="K496" s="86">
        <f t="shared" si="25"/>
        <v>13750</v>
      </c>
    </row>
    <row r="497" s="71" customFormat="1" customHeight="1" spans="1:11">
      <c r="A497" s="78">
        <v>494</v>
      </c>
      <c r="B497" s="79" t="s">
        <v>5026</v>
      </c>
      <c r="C497" s="80" t="s">
        <v>5027</v>
      </c>
      <c r="D497" s="81" t="s">
        <v>15</v>
      </c>
      <c r="E497" s="82">
        <v>0.01265</v>
      </c>
      <c r="F497" s="78" t="s">
        <v>54</v>
      </c>
      <c r="G497" s="83">
        <f t="shared" si="26"/>
        <v>12650</v>
      </c>
      <c r="H497" s="78">
        <v>0</v>
      </c>
      <c r="I497" s="78" t="s">
        <v>1143</v>
      </c>
      <c r="J497" s="85">
        <f t="shared" si="24"/>
        <v>0</v>
      </c>
      <c r="K497" s="86">
        <f t="shared" si="25"/>
        <v>12650</v>
      </c>
    </row>
    <row r="498" s="71" customFormat="1" customHeight="1" spans="1:11">
      <c r="A498" s="78">
        <v>495</v>
      </c>
      <c r="B498" s="79" t="s">
        <v>2911</v>
      </c>
      <c r="C498" s="80" t="s">
        <v>5028</v>
      </c>
      <c r="D498" s="81" t="s">
        <v>15</v>
      </c>
      <c r="E498" s="82">
        <v>0.01237</v>
      </c>
      <c r="F498" s="78" t="s">
        <v>54</v>
      </c>
      <c r="G498" s="83">
        <f t="shared" si="26"/>
        <v>12370</v>
      </c>
      <c r="H498" s="78">
        <v>0</v>
      </c>
      <c r="I498" s="78" t="s">
        <v>1143</v>
      </c>
      <c r="J498" s="85">
        <f t="shared" si="24"/>
        <v>0</v>
      </c>
      <c r="K498" s="86">
        <f t="shared" si="25"/>
        <v>12370</v>
      </c>
    </row>
    <row r="499" s="71" customFormat="1" customHeight="1" spans="1:11">
      <c r="A499" s="78">
        <v>496</v>
      </c>
      <c r="B499" s="79" t="s">
        <v>5029</v>
      </c>
      <c r="C499" s="80" t="s">
        <v>5030</v>
      </c>
      <c r="D499" s="81" t="s">
        <v>15</v>
      </c>
      <c r="E499" s="82">
        <v>0</v>
      </c>
      <c r="F499" s="78" t="s">
        <v>54</v>
      </c>
      <c r="G499" s="83">
        <f t="shared" si="26"/>
        <v>0</v>
      </c>
      <c r="H499" s="78">
        <v>10480</v>
      </c>
      <c r="I499" s="78" t="s">
        <v>1143</v>
      </c>
      <c r="J499" s="85">
        <f t="shared" si="24"/>
        <v>1572</v>
      </c>
      <c r="K499" s="86">
        <f t="shared" si="25"/>
        <v>1572</v>
      </c>
    </row>
    <row r="500" s="71" customFormat="1" customHeight="1" spans="1:11">
      <c r="A500" s="78">
        <v>497</v>
      </c>
      <c r="B500" s="79" t="s">
        <v>5031</v>
      </c>
      <c r="C500" s="80" t="s">
        <v>5032</v>
      </c>
      <c r="D500" s="81" t="s">
        <v>15</v>
      </c>
      <c r="E500" s="82">
        <v>0.0078</v>
      </c>
      <c r="F500" s="78" t="s">
        <v>54</v>
      </c>
      <c r="G500" s="83">
        <f t="shared" si="26"/>
        <v>7800</v>
      </c>
      <c r="H500" s="78">
        <v>4866</v>
      </c>
      <c r="I500" s="78" t="s">
        <v>1143</v>
      </c>
      <c r="J500" s="85">
        <f t="shared" si="24"/>
        <v>729.9</v>
      </c>
      <c r="K500" s="86">
        <f t="shared" si="25"/>
        <v>8529.9</v>
      </c>
    </row>
    <row r="501" s="71" customFormat="1" customHeight="1" spans="1:11">
      <c r="A501" s="78">
        <v>498</v>
      </c>
      <c r="B501" s="79" t="s">
        <v>5033</v>
      </c>
      <c r="C501" s="80" t="s">
        <v>5034</v>
      </c>
      <c r="D501" s="81" t="s">
        <v>15</v>
      </c>
      <c r="E501" s="82">
        <v>0.01</v>
      </c>
      <c r="F501" s="78" t="s">
        <v>54</v>
      </c>
      <c r="G501" s="83">
        <f t="shared" si="26"/>
        <v>10000</v>
      </c>
      <c r="H501" s="78">
        <v>0</v>
      </c>
      <c r="I501" s="78" t="s">
        <v>1143</v>
      </c>
      <c r="J501" s="85">
        <f t="shared" si="24"/>
        <v>0</v>
      </c>
      <c r="K501" s="86">
        <f t="shared" si="25"/>
        <v>10000</v>
      </c>
    </row>
    <row r="502" s="71" customFormat="1" customHeight="1" spans="1:11">
      <c r="A502" s="78">
        <v>499</v>
      </c>
      <c r="B502" s="79" t="s">
        <v>5035</v>
      </c>
      <c r="C502" s="80" t="s">
        <v>5036</v>
      </c>
      <c r="D502" s="81" t="s">
        <v>15</v>
      </c>
      <c r="E502" s="82">
        <v>0</v>
      </c>
      <c r="F502" s="78" t="s">
        <v>54</v>
      </c>
      <c r="G502" s="83">
        <f t="shared" si="26"/>
        <v>0</v>
      </c>
      <c r="H502" s="78">
        <v>11286</v>
      </c>
      <c r="I502" s="78" t="s">
        <v>1143</v>
      </c>
      <c r="J502" s="85">
        <f t="shared" si="24"/>
        <v>1692.9</v>
      </c>
      <c r="K502" s="86">
        <f t="shared" si="25"/>
        <v>1692.9</v>
      </c>
    </row>
    <row r="503" s="71" customFormat="1" customHeight="1" spans="1:11">
      <c r="A503" s="78">
        <v>500</v>
      </c>
      <c r="B503" s="79" t="s">
        <v>5037</v>
      </c>
      <c r="C503" s="80" t="s">
        <v>5038</v>
      </c>
      <c r="D503" s="81" t="s">
        <v>15</v>
      </c>
      <c r="E503" s="82">
        <v>0.01711</v>
      </c>
      <c r="F503" s="78" t="s">
        <v>54</v>
      </c>
      <c r="G503" s="83">
        <f t="shared" si="26"/>
        <v>17110</v>
      </c>
      <c r="H503" s="78">
        <v>0</v>
      </c>
      <c r="I503" s="78" t="s">
        <v>1143</v>
      </c>
      <c r="J503" s="85">
        <f t="shared" si="24"/>
        <v>0</v>
      </c>
      <c r="K503" s="86">
        <f t="shared" si="25"/>
        <v>17110</v>
      </c>
    </row>
    <row r="504" s="71" customFormat="1" customHeight="1" spans="1:11">
      <c r="A504" s="78">
        <v>501</v>
      </c>
      <c r="B504" s="79" t="s">
        <v>5039</v>
      </c>
      <c r="C504" s="80" t="s">
        <v>5040</v>
      </c>
      <c r="D504" s="81" t="s">
        <v>15</v>
      </c>
      <c r="E504" s="82">
        <v>0.009</v>
      </c>
      <c r="F504" s="78" t="s">
        <v>54</v>
      </c>
      <c r="G504" s="83">
        <f t="shared" si="26"/>
        <v>9000</v>
      </c>
      <c r="H504" s="78">
        <v>0</v>
      </c>
      <c r="I504" s="78" t="s">
        <v>1143</v>
      </c>
      <c r="J504" s="85">
        <f t="shared" si="24"/>
        <v>0</v>
      </c>
      <c r="K504" s="86">
        <f t="shared" si="25"/>
        <v>9000</v>
      </c>
    </row>
    <row r="505" s="71" customFormat="1" customHeight="1" spans="1:11">
      <c r="A505" s="78">
        <v>502</v>
      </c>
      <c r="B505" s="79" t="s">
        <v>5041</v>
      </c>
      <c r="C505" s="80" t="s">
        <v>5042</v>
      </c>
      <c r="D505" s="81" t="s">
        <v>15</v>
      </c>
      <c r="E505" s="82">
        <v>0.00952</v>
      </c>
      <c r="F505" s="78" t="s">
        <v>54</v>
      </c>
      <c r="G505" s="83">
        <f t="shared" si="26"/>
        <v>9520</v>
      </c>
      <c r="H505" s="78">
        <v>5339</v>
      </c>
      <c r="I505" s="78" t="s">
        <v>1143</v>
      </c>
      <c r="J505" s="85">
        <f t="shared" si="24"/>
        <v>800.85</v>
      </c>
      <c r="K505" s="86">
        <f t="shared" si="25"/>
        <v>10320.85</v>
      </c>
    </row>
    <row r="506" s="71" customFormat="1" customHeight="1" spans="1:11">
      <c r="A506" s="78">
        <v>503</v>
      </c>
      <c r="B506" s="79" t="s">
        <v>5043</v>
      </c>
      <c r="C506" s="80" t="s">
        <v>5044</v>
      </c>
      <c r="D506" s="81" t="s">
        <v>15</v>
      </c>
      <c r="E506" s="82">
        <v>0.00644</v>
      </c>
      <c r="F506" s="78" t="s">
        <v>54</v>
      </c>
      <c r="G506" s="83">
        <f t="shared" si="26"/>
        <v>6440</v>
      </c>
      <c r="H506" s="78">
        <v>3085</v>
      </c>
      <c r="I506" s="78" t="s">
        <v>1143</v>
      </c>
      <c r="J506" s="85">
        <f t="shared" si="24"/>
        <v>462.75</v>
      </c>
      <c r="K506" s="86">
        <f t="shared" si="25"/>
        <v>6902.75</v>
      </c>
    </row>
    <row r="507" s="71" customFormat="1" customHeight="1" spans="1:11">
      <c r="A507" s="78">
        <v>504</v>
      </c>
      <c r="B507" s="79" t="s">
        <v>5045</v>
      </c>
      <c r="C507" s="80" t="s">
        <v>5046</v>
      </c>
      <c r="D507" s="81" t="s">
        <v>15</v>
      </c>
      <c r="E507" s="82">
        <v>0.0105</v>
      </c>
      <c r="F507" s="78" t="s">
        <v>54</v>
      </c>
      <c r="G507" s="83">
        <f t="shared" si="26"/>
        <v>10500</v>
      </c>
      <c r="H507" s="78">
        <v>0</v>
      </c>
      <c r="I507" s="78" t="s">
        <v>1143</v>
      </c>
      <c r="J507" s="85">
        <f t="shared" si="24"/>
        <v>0</v>
      </c>
      <c r="K507" s="86">
        <f t="shared" si="25"/>
        <v>10500</v>
      </c>
    </row>
    <row r="508" s="71" customFormat="1" customHeight="1" spans="1:11">
      <c r="A508" s="78">
        <v>505</v>
      </c>
      <c r="B508" s="79" t="s">
        <v>5047</v>
      </c>
      <c r="C508" s="80" t="s">
        <v>5048</v>
      </c>
      <c r="D508" s="81" t="s">
        <v>15</v>
      </c>
      <c r="E508" s="82">
        <v>0.01008</v>
      </c>
      <c r="F508" s="78" t="s">
        <v>54</v>
      </c>
      <c r="G508" s="83">
        <f t="shared" si="26"/>
        <v>10080</v>
      </c>
      <c r="H508" s="78">
        <f>6534.45-1089.07</f>
        <v>5445.38</v>
      </c>
      <c r="I508" s="78" t="s">
        <v>1143</v>
      </c>
      <c r="J508" s="85">
        <f t="shared" si="24"/>
        <v>816.81</v>
      </c>
      <c r="K508" s="86">
        <f t="shared" si="25"/>
        <v>10896.81</v>
      </c>
    </row>
    <row r="509" s="71" customFormat="1" customHeight="1" spans="1:11">
      <c r="A509" s="78">
        <v>506</v>
      </c>
      <c r="B509" s="79" t="s">
        <v>5049</v>
      </c>
      <c r="C509" s="80" t="s">
        <v>5050</v>
      </c>
      <c r="D509" s="81" t="s">
        <v>15</v>
      </c>
      <c r="E509" s="82">
        <v>0.01344</v>
      </c>
      <c r="F509" s="78" t="s">
        <v>54</v>
      </c>
      <c r="G509" s="83">
        <f t="shared" si="26"/>
        <v>13440</v>
      </c>
      <c r="H509" s="78">
        <f>7523-875</f>
        <v>6648</v>
      </c>
      <c r="I509" s="78" t="s">
        <v>1143</v>
      </c>
      <c r="J509" s="85">
        <f t="shared" si="24"/>
        <v>997.2</v>
      </c>
      <c r="K509" s="86">
        <f t="shared" si="25"/>
        <v>14437.2</v>
      </c>
    </row>
    <row r="510" s="71" customFormat="1" customHeight="1" spans="1:11">
      <c r="A510" s="78">
        <v>507</v>
      </c>
      <c r="B510" s="79" t="s">
        <v>5051</v>
      </c>
      <c r="C510" s="80" t="s">
        <v>5052</v>
      </c>
      <c r="D510" s="81" t="s">
        <v>15</v>
      </c>
      <c r="E510" s="82">
        <v>0.00513</v>
      </c>
      <c r="F510" s="78" t="s">
        <v>54</v>
      </c>
      <c r="G510" s="83">
        <f t="shared" si="26"/>
        <v>5130</v>
      </c>
      <c r="H510" s="78">
        <v>264</v>
      </c>
      <c r="I510" s="78" t="s">
        <v>1143</v>
      </c>
      <c r="J510" s="85">
        <f t="shared" si="24"/>
        <v>39.6</v>
      </c>
      <c r="K510" s="86">
        <f t="shared" si="25"/>
        <v>5169.6</v>
      </c>
    </row>
    <row r="511" s="71" customFormat="1" customHeight="1" spans="1:11">
      <c r="A511" s="78">
        <v>508</v>
      </c>
      <c r="B511" s="79" t="s">
        <v>5053</v>
      </c>
      <c r="C511" s="80" t="s">
        <v>5054</v>
      </c>
      <c r="D511" s="81" t="s">
        <v>15</v>
      </c>
      <c r="E511" s="82">
        <v>0.0056</v>
      </c>
      <c r="F511" s="78" t="s">
        <v>54</v>
      </c>
      <c r="G511" s="83">
        <f t="shared" si="26"/>
        <v>5600</v>
      </c>
      <c r="H511" s="78">
        <v>0</v>
      </c>
      <c r="I511" s="78" t="s">
        <v>1143</v>
      </c>
      <c r="J511" s="85">
        <f t="shared" si="24"/>
        <v>0</v>
      </c>
      <c r="K511" s="86">
        <f t="shared" si="25"/>
        <v>5600</v>
      </c>
    </row>
    <row r="512" s="71" customFormat="1" customHeight="1" spans="1:11">
      <c r="A512" s="78">
        <v>509</v>
      </c>
      <c r="B512" s="79" t="s">
        <v>5055</v>
      </c>
      <c r="C512" s="80" t="s">
        <v>5054</v>
      </c>
      <c r="D512" s="81" t="s">
        <v>15</v>
      </c>
      <c r="E512" s="82">
        <v>0</v>
      </c>
      <c r="F512" s="78" t="s">
        <v>54</v>
      </c>
      <c r="G512" s="83">
        <f t="shared" si="26"/>
        <v>0</v>
      </c>
      <c r="H512" s="78">
        <v>4058.37</v>
      </c>
      <c r="I512" s="78" t="s">
        <v>1143</v>
      </c>
      <c r="J512" s="85">
        <f t="shared" si="24"/>
        <v>608.76</v>
      </c>
      <c r="K512" s="86">
        <f t="shared" si="25"/>
        <v>608.76</v>
      </c>
    </row>
    <row r="513" s="71" customFormat="1" customHeight="1" spans="1:11">
      <c r="A513" s="78">
        <v>510</v>
      </c>
      <c r="B513" s="79" t="s">
        <v>5056</v>
      </c>
      <c r="C513" s="80" t="s">
        <v>5057</v>
      </c>
      <c r="D513" s="81" t="s">
        <v>15</v>
      </c>
      <c r="E513" s="82">
        <v>0.02544</v>
      </c>
      <c r="F513" s="78" t="s">
        <v>54</v>
      </c>
      <c r="G513" s="83">
        <f t="shared" si="26"/>
        <v>20000</v>
      </c>
      <c r="H513" s="78">
        <v>0</v>
      </c>
      <c r="I513" s="78" t="s">
        <v>1143</v>
      </c>
      <c r="J513" s="85">
        <f t="shared" si="24"/>
        <v>0</v>
      </c>
      <c r="K513" s="86">
        <f t="shared" si="25"/>
        <v>20000</v>
      </c>
    </row>
    <row r="514" s="71" customFormat="1" customHeight="1" spans="1:11">
      <c r="A514" s="78">
        <v>511</v>
      </c>
      <c r="B514" s="79" t="s">
        <v>5058</v>
      </c>
      <c r="C514" s="80" t="s">
        <v>5059</v>
      </c>
      <c r="D514" s="81" t="s">
        <v>15</v>
      </c>
      <c r="E514" s="82">
        <v>0</v>
      </c>
      <c r="F514" s="78" t="s">
        <v>54</v>
      </c>
      <c r="G514" s="83">
        <f t="shared" si="26"/>
        <v>0</v>
      </c>
      <c r="H514" s="78">
        <v>7684</v>
      </c>
      <c r="I514" s="78" t="s">
        <v>1143</v>
      </c>
      <c r="J514" s="85">
        <f t="shared" si="24"/>
        <v>1152.6</v>
      </c>
      <c r="K514" s="86">
        <f t="shared" si="25"/>
        <v>1152.6</v>
      </c>
    </row>
    <row r="515" s="71" customFormat="1" customHeight="1" spans="1:11">
      <c r="A515" s="78">
        <v>512</v>
      </c>
      <c r="B515" s="79" t="s">
        <v>5060</v>
      </c>
      <c r="C515" s="80" t="s">
        <v>5061</v>
      </c>
      <c r="D515" s="81" t="s">
        <v>15</v>
      </c>
      <c r="E515" s="82">
        <v>0.00795</v>
      </c>
      <c r="F515" s="78" t="s">
        <v>54</v>
      </c>
      <c r="G515" s="83">
        <f t="shared" si="26"/>
        <v>7950</v>
      </c>
      <c r="H515" s="78">
        <v>0</v>
      </c>
      <c r="I515" s="78" t="s">
        <v>1143</v>
      </c>
      <c r="J515" s="85">
        <f t="shared" si="24"/>
        <v>0</v>
      </c>
      <c r="K515" s="86">
        <f t="shared" si="25"/>
        <v>7950</v>
      </c>
    </row>
    <row r="516" s="71" customFormat="1" customHeight="1" spans="1:11">
      <c r="A516" s="78">
        <v>513</v>
      </c>
      <c r="B516" s="79" t="s">
        <v>5062</v>
      </c>
      <c r="C516" s="80" t="s">
        <v>5063</v>
      </c>
      <c r="D516" s="81" t="s">
        <v>15</v>
      </c>
      <c r="E516" s="82">
        <v>0.01932</v>
      </c>
      <c r="F516" s="78" t="s">
        <v>54</v>
      </c>
      <c r="G516" s="83">
        <f t="shared" si="26"/>
        <v>19320</v>
      </c>
      <c r="H516" s="78">
        <v>0</v>
      </c>
      <c r="I516" s="78" t="s">
        <v>1143</v>
      </c>
      <c r="J516" s="85">
        <f t="shared" ref="J516:J579" si="27">ROUND(H516*0.15,2)</f>
        <v>0</v>
      </c>
      <c r="K516" s="86">
        <f t="shared" ref="K516:K579" si="28">G516+J516</f>
        <v>19320</v>
      </c>
    </row>
    <row r="517" s="71" customFormat="1" customHeight="1" spans="1:11">
      <c r="A517" s="78">
        <v>514</v>
      </c>
      <c r="B517" s="79" t="s">
        <v>5064</v>
      </c>
      <c r="C517" s="80" t="s">
        <v>5065</v>
      </c>
      <c r="D517" s="81" t="s">
        <v>15</v>
      </c>
      <c r="E517" s="82">
        <v>0.00728</v>
      </c>
      <c r="F517" s="78" t="s">
        <v>54</v>
      </c>
      <c r="G517" s="83">
        <f t="shared" si="26"/>
        <v>7280</v>
      </c>
      <c r="H517" s="78">
        <v>0</v>
      </c>
      <c r="I517" s="78" t="s">
        <v>1143</v>
      </c>
      <c r="J517" s="85">
        <f t="shared" si="27"/>
        <v>0</v>
      </c>
      <c r="K517" s="86">
        <f t="shared" si="28"/>
        <v>7280</v>
      </c>
    </row>
    <row r="518" s="71" customFormat="1" customHeight="1" spans="1:11">
      <c r="A518" s="78">
        <v>515</v>
      </c>
      <c r="B518" s="79" t="s">
        <v>5062</v>
      </c>
      <c r="C518" s="80" t="s">
        <v>5066</v>
      </c>
      <c r="D518" s="81" t="s">
        <v>15</v>
      </c>
      <c r="E518" s="82">
        <v>0.00728</v>
      </c>
      <c r="F518" s="78" t="s">
        <v>54</v>
      </c>
      <c r="G518" s="83">
        <f t="shared" si="26"/>
        <v>7280</v>
      </c>
      <c r="H518" s="78">
        <v>0</v>
      </c>
      <c r="I518" s="78" t="s">
        <v>1143</v>
      </c>
      <c r="J518" s="85">
        <f t="shared" si="27"/>
        <v>0</v>
      </c>
      <c r="K518" s="86">
        <f t="shared" si="28"/>
        <v>7280</v>
      </c>
    </row>
    <row r="519" s="71" customFormat="1" customHeight="1" spans="1:11">
      <c r="A519" s="78">
        <v>516</v>
      </c>
      <c r="B519" s="79" t="s">
        <v>5067</v>
      </c>
      <c r="C519" s="80" t="s">
        <v>5068</v>
      </c>
      <c r="D519" s="81" t="s">
        <v>15</v>
      </c>
      <c r="E519" s="82">
        <v>0.01008</v>
      </c>
      <c r="F519" s="78" t="s">
        <v>54</v>
      </c>
      <c r="G519" s="83">
        <f t="shared" si="26"/>
        <v>10080</v>
      </c>
      <c r="H519" s="78">
        <v>0</v>
      </c>
      <c r="I519" s="78" t="s">
        <v>1143</v>
      </c>
      <c r="J519" s="85">
        <f t="shared" si="27"/>
        <v>0</v>
      </c>
      <c r="K519" s="86">
        <f t="shared" si="28"/>
        <v>10080</v>
      </c>
    </row>
    <row r="520" s="71" customFormat="1" customHeight="1" spans="1:11">
      <c r="A520" s="78">
        <v>517</v>
      </c>
      <c r="B520" s="79" t="s">
        <v>5069</v>
      </c>
      <c r="C520" s="80" t="s">
        <v>5070</v>
      </c>
      <c r="D520" s="81" t="s">
        <v>15</v>
      </c>
      <c r="E520" s="82">
        <v>0.0081</v>
      </c>
      <c r="F520" s="78" t="s">
        <v>54</v>
      </c>
      <c r="G520" s="83">
        <f t="shared" si="26"/>
        <v>8100</v>
      </c>
      <c r="H520" s="78">
        <v>0</v>
      </c>
      <c r="I520" s="78" t="s">
        <v>1143</v>
      </c>
      <c r="J520" s="85">
        <f t="shared" si="27"/>
        <v>0</v>
      </c>
      <c r="K520" s="86">
        <f t="shared" si="28"/>
        <v>8100</v>
      </c>
    </row>
    <row r="521" s="71" customFormat="1" customHeight="1" spans="1:11">
      <c r="A521" s="78">
        <v>518</v>
      </c>
      <c r="B521" s="79" t="s">
        <v>5071</v>
      </c>
      <c r="C521" s="80" t="s">
        <v>5072</v>
      </c>
      <c r="D521" s="81" t="s">
        <v>15</v>
      </c>
      <c r="E521" s="82">
        <v>0.013</v>
      </c>
      <c r="F521" s="78" t="s">
        <v>54</v>
      </c>
      <c r="G521" s="83">
        <f t="shared" si="26"/>
        <v>13000</v>
      </c>
      <c r="H521" s="78">
        <v>5646</v>
      </c>
      <c r="I521" s="78" t="s">
        <v>1143</v>
      </c>
      <c r="J521" s="85">
        <f t="shared" si="27"/>
        <v>846.9</v>
      </c>
      <c r="K521" s="86">
        <f t="shared" si="28"/>
        <v>13846.9</v>
      </c>
    </row>
    <row r="522" s="71" customFormat="1" customHeight="1" spans="1:11">
      <c r="A522" s="78">
        <v>519</v>
      </c>
      <c r="B522" s="79" t="s">
        <v>5073</v>
      </c>
      <c r="C522" s="80" t="s">
        <v>5074</v>
      </c>
      <c r="D522" s="81" t="s">
        <v>15</v>
      </c>
      <c r="E522" s="82">
        <v>0.0168</v>
      </c>
      <c r="F522" s="78" t="s">
        <v>54</v>
      </c>
      <c r="G522" s="83">
        <f t="shared" si="26"/>
        <v>16800</v>
      </c>
      <c r="H522" s="78">
        <v>6586</v>
      </c>
      <c r="I522" s="78" t="s">
        <v>1143</v>
      </c>
      <c r="J522" s="85">
        <f t="shared" si="27"/>
        <v>987.9</v>
      </c>
      <c r="K522" s="86">
        <f t="shared" si="28"/>
        <v>17787.9</v>
      </c>
    </row>
    <row r="523" s="71" customFormat="1" customHeight="1" spans="1:11">
      <c r="A523" s="78">
        <v>520</v>
      </c>
      <c r="B523" s="79" t="s">
        <v>5075</v>
      </c>
      <c r="C523" s="80" t="s">
        <v>5076</v>
      </c>
      <c r="D523" s="81" t="s">
        <v>15</v>
      </c>
      <c r="E523" s="82">
        <v>0.01653</v>
      </c>
      <c r="F523" s="78" t="s">
        <v>54</v>
      </c>
      <c r="G523" s="83">
        <f t="shared" si="26"/>
        <v>16530</v>
      </c>
      <c r="H523" s="78">
        <v>3579</v>
      </c>
      <c r="I523" s="78" t="s">
        <v>1143</v>
      </c>
      <c r="J523" s="85">
        <f t="shared" si="27"/>
        <v>536.85</v>
      </c>
      <c r="K523" s="86">
        <f t="shared" si="28"/>
        <v>17066.85</v>
      </c>
    </row>
    <row r="524" s="71" customFormat="1" customHeight="1" spans="1:11">
      <c r="A524" s="78">
        <v>521</v>
      </c>
      <c r="B524" s="79" t="s">
        <v>5077</v>
      </c>
      <c r="C524" s="80" t="s">
        <v>5078</v>
      </c>
      <c r="D524" s="81" t="s">
        <v>15</v>
      </c>
      <c r="E524" s="82">
        <v>0.01653</v>
      </c>
      <c r="F524" s="78" t="s">
        <v>54</v>
      </c>
      <c r="G524" s="83">
        <f t="shared" si="26"/>
        <v>16530</v>
      </c>
      <c r="H524" s="78">
        <v>3589</v>
      </c>
      <c r="I524" s="78" t="s">
        <v>1143</v>
      </c>
      <c r="J524" s="85">
        <f t="shared" si="27"/>
        <v>538.35</v>
      </c>
      <c r="K524" s="86">
        <f t="shared" si="28"/>
        <v>17068.35</v>
      </c>
    </row>
    <row r="525" s="71" customFormat="1" customHeight="1" spans="1:11">
      <c r="A525" s="78">
        <v>522</v>
      </c>
      <c r="B525" s="79" t="s">
        <v>5079</v>
      </c>
      <c r="C525" s="80" t="s">
        <v>5080</v>
      </c>
      <c r="D525" s="81" t="s">
        <v>15</v>
      </c>
      <c r="E525" s="82">
        <v>0.01044</v>
      </c>
      <c r="F525" s="78" t="s">
        <v>54</v>
      </c>
      <c r="G525" s="83">
        <f t="shared" si="26"/>
        <v>10440</v>
      </c>
      <c r="H525" s="78">
        <v>0</v>
      </c>
      <c r="I525" s="78" t="s">
        <v>1143</v>
      </c>
      <c r="J525" s="85">
        <f t="shared" si="27"/>
        <v>0</v>
      </c>
      <c r="K525" s="86">
        <f t="shared" si="28"/>
        <v>10440</v>
      </c>
    </row>
    <row r="526" s="71" customFormat="1" customHeight="1" spans="1:11">
      <c r="A526" s="78">
        <v>523</v>
      </c>
      <c r="B526" s="79" t="s">
        <v>5081</v>
      </c>
      <c r="C526" s="80" t="s">
        <v>5082</v>
      </c>
      <c r="D526" s="81" t="s">
        <v>15</v>
      </c>
      <c r="E526" s="82">
        <v>0.01988</v>
      </c>
      <c r="F526" s="78" t="s">
        <v>54</v>
      </c>
      <c r="G526" s="83">
        <f t="shared" si="26"/>
        <v>19880</v>
      </c>
      <c r="H526" s="78">
        <v>0</v>
      </c>
      <c r="I526" s="78" t="s">
        <v>1143</v>
      </c>
      <c r="J526" s="85">
        <f t="shared" si="27"/>
        <v>0</v>
      </c>
      <c r="K526" s="86">
        <f t="shared" si="28"/>
        <v>19880</v>
      </c>
    </row>
    <row r="527" s="71" customFormat="1" customHeight="1" spans="1:11">
      <c r="A527" s="78">
        <v>524</v>
      </c>
      <c r="B527" s="79" t="s">
        <v>5083</v>
      </c>
      <c r="C527" s="80" t="s">
        <v>5084</v>
      </c>
      <c r="D527" s="81" t="s">
        <v>15</v>
      </c>
      <c r="E527" s="82">
        <v>0</v>
      </c>
      <c r="F527" s="78" t="s">
        <v>54</v>
      </c>
      <c r="G527" s="83">
        <f t="shared" si="26"/>
        <v>0</v>
      </c>
      <c r="H527" s="78">
        <v>10304</v>
      </c>
      <c r="I527" s="78" t="s">
        <v>1143</v>
      </c>
      <c r="J527" s="85">
        <f t="shared" si="27"/>
        <v>1545.6</v>
      </c>
      <c r="K527" s="86">
        <f t="shared" si="28"/>
        <v>1545.6</v>
      </c>
    </row>
    <row r="528" s="71" customFormat="1" customHeight="1" spans="1:11">
      <c r="A528" s="78">
        <v>525</v>
      </c>
      <c r="B528" s="79" t="s">
        <v>5085</v>
      </c>
      <c r="C528" s="80" t="s">
        <v>5086</v>
      </c>
      <c r="D528" s="81" t="s">
        <v>15</v>
      </c>
      <c r="E528" s="82">
        <v>0.00918</v>
      </c>
      <c r="F528" s="78" t="s">
        <v>54</v>
      </c>
      <c r="G528" s="83">
        <f t="shared" si="26"/>
        <v>9180</v>
      </c>
      <c r="H528" s="78">
        <v>0</v>
      </c>
      <c r="I528" s="78" t="s">
        <v>1143</v>
      </c>
      <c r="J528" s="85">
        <f t="shared" si="27"/>
        <v>0</v>
      </c>
      <c r="K528" s="86">
        <f t="shared" si="28"/>
        <v>9180</v>
      </c>
    </row>
    <row r="529" s="71" customFormat="1" customHeight="1" spans="1:11">
      <c r="A529" s="78">
        <v>526</v>
      </c>
      <c r="B529" s="79" t="s">
        <v>5087</v>
      </c>
      <c r="C529" s="80" t="s">
        <v>5088</v>
      </c>
      <c r="D529" s="81" t="s">
        <v>15</v>
      </c>
      <c r="E529" s="82">
        <v>0.02</v>
      </c>
      <c r="F529" s="78" t="s">
        <v>54</v>
      </c>
      <c r="G529" s="83">
        <f t="shared" si="26"/>
        <v>20000</v>
      </c>
      <c r="H529" s="78">
        <v>16832</v>
      </c>
      <c r="I529" s="78" t="s">
        <v>1143</v>
      </c>
      <c r="J529" s="85">
        <f t="shared" si="27"/>
        <v>2524.8</v>
      </c>
      <c r="K529" s="86">
        <f t="shared" si="28"/>
        <v>22524.8</v>
      </c>
    </row>
    <row r="530" s="71" customFormat="1" customHeight="1" spans="1:11">
      <c r="A530" s="78">
        <v>527</v>
      </c>
      <c r="B530" s="79" t="s">
        <v>5089</v>
      </c>
      <c r="C530" s="80" t="s">
        <v>5090</v>
      </c>
      <c r="D530" s="81" t="s">
        <v>15</v>
      </c>
      <c r="E530" s="82">
        <v>0.0114</v>
      </c>
      <c r="F530" s="78" t="s">
        <v>54</v>
      </c>
      <c r="G530" s="83">
        <f t="shared" si="26"/>
        <v>11400</v>
      </c>
      <c r="H530" s="78">
        <v>0</v>
      </c>
      <c r="I530" s="78" t="s">
        <v>1143</v>
      </c>
      <c r="J530" s="85">
        <f t="shared" si="27"/>
        <v>0</v>
      </c>
      <c r="K530" s="86">
        <f t="shared" si="28"/>
        <v>11400</v>
      </c>
    </row>
    <row r="531" s="71" customFormat="1" customHeight="1" spans="1:11">
      <c r="A531" s="78">
        <v>528</v>
      </c>
      <c r="B531" s="79" t="s">
        <v>5091</v>
      </c>
      <c r="C531" s="80" t="s">
        <v>5092</v>
      </c>
      <c r="D531" s="81" t="s">
        <v>15</v>
      </c>
      <c r="E531" s="82">
        <v>0.0198</v>
      </c>
      <c r="F531" s="78" t="s">
        <v>54</v>
      </c>
      <c r="G531" s="83">
        <f t="shared" si="26"/>
        <v>19800</v>
      </c>
      <c r="H531" s="78">
        <v>11274</v>
      </c>
      <c r="I531" s="78" t="s">
        <v>1143</v>
      </c>
      <c r="J531" s="85">
        <f t="shared" si="27"/>
        <v>1691.1</v>
      </c>
      <c r="K531" s="86">
        <f t="shared" si="28"/>
        <v>21491.1</v>
      </c>
    </row>
    <row r="532" s="71" customFormat="1" customHeight="1" spans="1:11">
      <c r="A532" s="78">
        <v>529</v>
      </c>
      <c r="B532" s="79" t="s">
        <v>5093</v>
      </c>
      <c r="C532" s="80" t="s">
        <v>5094</v>
      </c>
      <c r="D532" s="81" t="s">
        <v>15</v>
      </c>
      <c r="E532" s="82">
        <v>0.00644</v>
      </c>
      <c r="F532" s="78" t="s">
        <v>54</v>
      </c>
      <c r="G532" s="83">
        <f t="shared" si="26"/>
        <v>6440</v>
      </c>
      <c r="H532" s="78">
        <v>0</v>
      </c>
      <c r="I532" s="78" t="s">
        <v>1143</v>
      </c>
      <c r="J532" s="85">
        <f t="shared" si="27"/>
        <v>0</v>
      </c>
      <c r="K532" s="86">
        <f t="shared" si="28"/>
        <v>6440</v>
      </c>
    </row>
    <row r="533" s="71" customFormat="1" customHeight="1" spans="1:11">
      <c r="A533" s="78">
        <v>530</v>
      </c>
      <c r="B533" s="79" t="s">
        <v>5095</v>
      </c>
      <c r="C533" s="80" t="s">
        <v>5096</v>
      </c>
      <c r="D533" s="81" t="s">
        <v>15</v>
      </c>
      <c r="E533" s="82">
        <v>0.03024</v>
      </c>
      <c r="F533" s="78" t="s">
        <v>54</v>
      </c>
      <c r="G533" s="83">
        <f t="shared" si="26"/>
        <v>20000</v>
      </c>
      <c r="H533" s="78">
        <v>0</v>
      </c>
      <c r="I533" s="78" t="s">
        <v>1143</v>
      </c>
      <c r="J533" s="85">
        <f t="shared" si="27"/>
        <v>0</v>
      </c>
      <c r="K533" s="86">
        <f t="shared" si="28"/>
        <v>20000</v>
      </c>
    </row>
    <row r="534" s="71" customFormat="1" customHeight="1" spans="1:11">
      <c r="A534" s="78">
        <v>531</v>
      </c>
      <c r="B534" s="79" t="s">
        <v>5097</v>
      </c>
      <c r="C534" s="80" t="s">
        <v>5098</v>
      </c>
      <c r="D534" s="81" t="s">
        <v>15</v>
      </c>
      <c r="E534" s="82">
        <v>0.0056</v>
      </c>
      <c r="F534" s="78" t="s">
        <v>54</v>
      </c>
      <c r="G534" s="83">
        <f t="shared" si="26"/>
        <v>5600</v>
      </c>
      <c r="H534" s="78">
        <v>0</v>
      </c>
      <c r="I534" s="78" t="s">
        <v>1143</v>
      </c>
      <c r="J534" s="85">
        <f t="shared" si="27"/>
        <v>0</v>
      </c>
      <c r="K534" s="86">
        <f t="shared" si="28"/>
        <v>5600</v>
      </c>
    </row>
    <row r="535" s="71" customFormat="1" customHeight="1" spans="1:11">
      <c r="A535" s="78">
        <v>532</v>
      </c>
      <c r="B535" s="79" t="s">
        <v>5099</v>
      </c>
      <c r="C535" s="80" t="s">
        <v>5100</v>
      </c>
      <c r="D535" s="81" t="s">
        <v>15</v>
      </c>
      <c r="E535" s="82">
        <v>0.0056</v>
      </c>
      <c r="F535" s="78" t="s">
        <v>54</v>
      </c>
      <c r="G535" s="83">
        <f t="shared" si="26"/>
        <v>5600</v>
      </c>
      <c r="H535" s="78">
        <v>0</v>
      </c>
      <c r="I535" s="78" t="s">
        <v>1143</v>
      </c>
      <c r="J535" s="85">
        <f t="shared" si="27"/>
        <v>0</v>
      </c>
      <c r="K535" s="86">
        <f t="shared" si="28"/>
        <v>5600</v>
      </c>
    </row>
    <row r="536" s="71" customFormat="1" customHeight="1" spans="1:11">
      <c r="A536" s="78">
        <v>533</v>
      </c>
      <c r="B536" s="79" t="s">
        <v>5101</v>
      </c>
      <c r="C536" s="80" t="s">
        <v>5102</v>
      </c>
      <c r="D536" s="81" t="s">
        <v>15</v>
      </c>
      <c r="E536" s="82">
        <v>0.01083</v>
      </c>
      <c r="F536" s="78" t="s">
        <v>54</v>
      </c>
      <c r="G536" s="83">
        <f t="shared" si="26"/>
        <v>10830</v>
      </c>
      <c r="H536" s="78">
        <v>0</v>
      </c>
      <c r="I536" s="78" t="s">
        <v>1143</v>
      </c>
      <c r="J536" s="85">
        <f t="shared" si="27"/>
        <v>0</v>
      </c>
      <c r="K536" s="86">
        <f t="shared" si="28"/>
        <v>10830</v>
      </c>
    </row>
    <row r="537" s="71" customFormat="1" customHeight="1" spans="1:11">
      <c r="A537" s="78">
        <v>534</v>
      </c>
      <c r="B537" s="79" t="s">
        <v>5103</v>
      </c>
      <c r="C537" s="80" t="s">
        <v>5104</v>
      </c>
      <c r="D537" s="81" t="s">
        <v>15</v>
      </c>
      <c r="E537" s="82">
        <v>0.0056</v>
      </c>
      <c r="F537" s="78" t="s">
        <v>54</v>
      </c>
      <c r="G537" s="83">
        <f t="shared" si="26"/>
        <v>5600</v>
      </c>
      <c r="H537" s="78">
        <v>3502</v>
      </c>
      <c r="I537" s="78" t="s">
        <v>1143</v>
      </c>
      <c r="J537" s="85">
        <f t="shared" si="27"/>
        <v>525.3</v>
      </c>
      <c r="K537" s="86">
        <f t="shared" si="28"/>
        <v>6125.3</v>
      </c>
    </row>
    <row r="538" s="71" customFormat="1" customHeight="1" spans="1:11">
      <c r="A538" s="78">
        <v>535</v>
      </c>
      <c r="B538" s="79" t="s">
        <v>5105</v>
      </c>
      <c r="C538" s="80" t="s">
        <v>5106</v>
      </c>
      <c r="D538" s="81" t="s">
        <v>15</v>
      </c>
      <c r="E538" s="82">
        <v>0.00912</v>
      </c>
      <c r="F538" s="78" t="s">
        <v>54</v>
      </c>
      <c r="G538" s="83">
        <f t="shared" si="26"/>
        <v>9120</v>
      </c>
      <c r="H538" s="78">
        <v>0</v>
      </c>
      <c r="I538" s="78" t="s">
        <v>1143</v>
      </c>
      <c r="J538" s="85">
        <f t="shared" si="27"/>
        <v>0</v>
      </c>
      <c r="K538" s="86">
        <f t="shared" si="28"/>
        <v>9120</v>
      </c>
    </row>
    <row r="539" s="71" customFormat="1" customHeight="1" spans="1:11">
      <c r="A539" s="78">
        <v>536</v>
      </c>
      <c r="B539" s="79" t="s">
        <v>5107</v>
      </c>
      <c r="C539" s="80" t="s">
        <v>5108</v>
      </c>
      <c r="D539" s="81" t="s">
        <v>15</v>
      </c>
      <c r="E539" s="82">
        <v>0.00798</v>
      </c>
      <c r="F539" s="78" t="s">
        <v>54</v>
      </c>
      <c r="G539" s="83">
        <f t="shared" si="26"/>
        <v>7980</v>
      </c>
      <c r="H539" s="78">
        <v>0</v>
      </c>
      <c r="I539" s="78" t="s">
        <v>1143</v>
      </c>
      <c r="J539" s="85">
        <f t="shared" si="27"/>
        <v>0</v>
      </c>
      <c r="K539" s="86">
        <f t="shared" si="28"/>
        <v>7980</v>
      </c>
    </row>
    <row r="540" s="71" customFormat="1" customHeight="1" spans="1:11">
      <c r="A540" s="78">
        <v>537</v>
      </c>
      <c r="B540" s="79" t="s">
        <v>5109</v>
      </c>
      <c r="C540" s="80" t="s">
        <v>5110</v>
      </c>
      <c r="D540" s="81" t="s">
        <v>15</v>
      </c>
      <c r="E540" s="82">
        <v>0.00798</v>
      </c>
      <c r="F540" s="78" t="s">
        <v>54</v>
      </c>
      <c r="G540" s="83">
        <f t="shared" si="26"/>
        <v>7980</v>
      </c>
      <c r="H540" s="78">
        <v>0</v>
      </c>
      <c r="I540" s="78" t="s">
        <v>1143</v>
      </c>
      <c r="J540" s="85">
        <f t="shared" si="27"/>
        <v>0</v>
      </c>
      <c r="K540" s="86">
        <f t="shared" si="28"/>
        <v>7980</v>
      </c>
    </row>
    <row r="541" s="71" customFormat="1" customHeight="1" spans="1:11">
      <c r="A541" s="78">
        <v>538</v>
      </c>
      <c r="B541" s="79" t="s">
        <v>5111</v>
      </c>
      <c r="C541" s="80" t="s">
        <v>5112</v>
      </c>
      <c r="D541" s="81" t="s">
        <v>15</v>
      </c>
      <c r="E541" s="82">
        <v>0.011</v>
      </c>
      <c r="F541" s="78" t="s">
        <v>54</v>
      </c>
      <c r="G541" s="83">
        <f t="shared" ref="G541:G567" si="29">IF(E541*1000000&gt;20000,20000,E541*1000000)</f>
        <v>11000</v>
      </c>
      <c r="H541" s="78">
        <v>0</v>
      </c>
      <c r="I541" s="78" t="s">
        <v>1143</v>
      </c>
      <c r="J541" s="85">
        <f t="shared" si="27"/>
        <v>0</v>
      </c>
      <c r="K541" s="86">
        <f t="shared" si="28"/>
        <v>11000</v>
      </c>
    </row>
    <row r="542" s="71" customFormat="1" customHeight="1" spans="1:11">
      <c r="A542" s="78">
        <v>539</v>
      </c>
      <c r="B542" s="79" t="s">
        <v>5113</v>
      </c>
      <c r="C542" s="80" t="s">
        <v>5114</v>
      </c>
      <c r="D542" s="81" t="s">
        <v>15</v>
      </c>
      <c r="E542" s="82">
        <v>0.01339</v>
      </c>
      <c r="F542" s="78" t="s">
        <v>54</v>
      </c>
      <c r="G542" s="83">
        <f t="shared" si="29"/>
        <v>13390</v>
      </c>
      <c r="H542" s="78">
        <v>0</v>
      </c>
      <c r="I542" s="78" t="s">
        <v>1143</v>
      </c>
      <c r="J542" s="85">
        <f t="shared" si="27"/>
        <v>0</v>
      </c>
      <c r="K542" s="86">
        <f t="shared" si="28"/>
        <v>13390</v>
      </c>
    </row>
    <row r="543" s="71" customFormat="1" customHeight="1" spans="1:11">
      <c r="A543" s="78">
        <v>540</v>
      </c>
      <c r="B543" s="79" t="s">
        <v>5115</v>
      </c>
      <c r="C543" s="80" t="s">
        <v>5116</v>
      </c>
      <c r="D543" s="81" t="s">
        <v>15</v>
      </c>
      <c r="E543" s="82">
        <v>0.01204</v>
      </c>
      <c r="F543" s="78" t="s">
        <v>54</v>
      </c>
      <c r="G543" s="83">
        <f t="shared" si="29"/>
        <v>12040</v>
      </c>
      <c r="H543" s="78">
        <v>6303</v>
      </c>
      <c r="I543" s="78" t="s">
        <v>1143</v>
      </c>
      <c r="J543" s="85">
        <f t="shared" si="27"/>
        <v>945.45</v>
      </c>
      <c r="K543" s="86">
        <f t="shared" si="28"/>
        <v>12985.45</v>
      </c>
    </row>
    <row r="544" s="71" customFormat="1" customHeight="1" spans="1:11">
      <c r="A544" s="78">
        <v>541</v>
      </c>
      <c r="B544" s="79" t="s">
        <v>5117</v>
      </c>
      <c r="C544" s="80" t="s">
        <v>5118</v>
      </c>
      <c r="D544" s="81" t="s">
        <v>15</v>
      </c>
      <c r="E544" s="82">
        <v>0.01</v>
      </c>
      <c r="F544" s="78" t="s">
        <v>54</v>
      </c>
      <c r="G544" s="83">
        <f t="shared" si="29"/>
        <v>10000</v>
      </c>
      <c r="H544" s="78">
        <v>4200</v>
      </c>
      <c r="I544" s="78" t="s">
        <v>1143</v>
      </c>
      <c r="J544" s="85">
        <f t="shared" si="27"/>
        <v>630</v>
      </c>
      <c r="K544" s="86">
        <f t="shared" si="28"/>
        <v>10630</v>
      </c>
    </row>
    <row r="545" s="71" customFormat="1" customHeight="1" spans="1:11">
      <c r="A545" s="78">
        <v>542</v>
      </c>
      <c r="B545" s="79" t="s">
        <v>5119</v>
      </c>
      <c r="C545" s="80" t="s">
        <v>5120</v>
      </c>
      <c r="D545" s="81" t="s">
        <v>15</v>
      </c>
      <c r="E545" s="82">
        <v>0.01568</v>
      </c>
      <c r="F545" s="78" t="s">
        <v>54</v>
      </c>
      <c r="G545" s="83">
        <f t="shared" si="29"/>
        <v>15680</v>
      </c>
      <c r="H545" s="78">
        <v>8216</v>
      </c>
      <c r="I545" s="78" t="s">
        <v>1143</v>
      </c>
      <c r="J545" s="85">
        <f t="shared" si="27"/>
        <v>1232.4</v>
      </c>
      <c r="K545" s="86">
        <f t="shared" si="28"/>
        <v>16912.4</v>
      </c>
    </row>
    <row r="546" s="71" customFormat="1" customHeight="1" spans="1:11">
      <c r="A546" s="78">
        <v>543</v>
      </c>
      <c r="B546" s="79" t="s">
        <v>5121</v>
      </c>
      <c r="C546" s="80" t="s">
        <v>5122</v>
      </c>
      <c r="D546" s="81" t="s">
        <v>15</v>
      </c>
      <c r="E546" s="82">
        <v>0.01</v>
      </c>
      <c r="F546" s="78" t="s">
        <v>54</v>
      </c>
      <c r="G546" s="83">
        <f t="shared" si="29"/>
        <v>10000</v>
      </c>
      <c r="H546" s="78">
        <v>3465</v>
      </c>
      <c r="I546" s="78" t="s">
        <v>1143</v>
      </c>
      <c r="J546" s="85">
        <f t="shared" si="27"/>
        <v>519.75</v>
      </c>
      <c r="K546" s="86">
        <f t="shared" si="28"/>
        <v>10519.75</v>
      </c>
    </row>
    <row r="547" s="71" customFormat="1" customHeight="1" spans="1:11">
      <c r="A547" s="78">
        <v>544</v>
      </c>
      <c r="B547" s="79" t="s">
        <v>5123</v>
      </c>
      <c r="C547" s="80" t="s">
        <v>5124</v>
      </c>
      <c r="D547" s="81" t="s">
        <v>15</v>
      </c>
      <c r="E547" s="82">
        <v>0.0055</v>
      </c>
      <c r="F547" s="78" t="s">
        <v>54</v>
      </c>
      <c r="G547" s="83">
        <f t="shared" si="29"/>
        <v>5500</v>
      </c>
      <c r="H547" s="78">
        <v>3782</v>
      </c>
      <c r="I547" s="78" t="s">
        <v>1143</v>
      </c>
      <c r="J547" s="85">
        <f t="shared" si="27"/>
        <v>567.3</v>
      </c>
      <c r="K547" s="86">
        <f t="shared" si="28"/>
        <v>6067.3</v>
      </c>
    </row>
    <row r="548" s="71" customFormat="1" customHeight="1" spans="1:11">
      <c r="A548" s="78">
        <v>545</v>
      </c>
      <c r="B548" s="79" t="s">
        <v>5125</v>
      </c>
      <c r="C548" s="80" t="s">
        <v>5126</v>
      </c>
      <c r="D548" s="81" t="s">
        <v>15</v>
      </c>
      <c r="E548" s="82">
        <v>0.004</v>
      </c>
      <c r="F548" s="78" t="s">
        <v>54</v>
      </c>
      <c r="G548" s="83">
        <f t="shared" si="29"/>
        <v>4000</v>
      </c>
      <c r="H548" s="78">
        <v>3901</v>
      </c>
      <c r="I548" s="78" t="s">
        <v>1143</v>
      </c>
      <c r="J548" s="85">
        <f t="shared" si="27"/>
        <v>585.15</v>
      </c>
      <c r="K548" s="86">
        <f t="shared" si="28"/>
        <v>4585.15</v>
      </c>
    </row>
    <row r="549" s="71" customFormat="1" customHeight="1" spans="1:11">
      <c r="A549" s="78">
        <v>546</v>
      </c>
      <c r="B549" s="79" t="s">
        <v>5127</v>
      </c>
      <c r="C549" s="80" t="s">
        <v>5128</v>
      </c>
      <c r="D549" s="81" t="s">
        <v>15</v>
      </c>
      <c r="E549" s="82">
        <v>0.01</v>
      </c>
      <c r="F549" s="78" t="s">
        <v>54</v>
      </c>
      <c r="G549" s="83">
        <f t="shared" si="29"/>
        <v>10000</v>
      </c>
      <c r="H549" s="78">
        <v>0</v>
      </c>
      <c r="I549" s="78" t="s">
        <v>1143</v>
      </c>
      <c r="J549" s="85">
        <f t="shared" si="27"/>
        <v>0</v>
      </c>
      <c r="K549" s="86">
        <f t="shared" si="28"/>
        <v>10000</v>
      </c>
    </row>
    <row r="550" s="71" customFormat="1" customHeight="1" spans="1:11">
      <c r="A550" s="78">
        <v>547</v>
      </c>
      <c r="B550" s="79" t="s">
        <v>5129</v>
      </c>
      <c r="C550" s="80" t="s">
        <v>5130</v>
      </c>
      <c r="D550" s="81" t="s">
        <v>15</v>
      </c>
      <c r="E550" s="82">
        <v>0.0056</v>
      </c>
      <c r="F550" s="78" t="s">
        <v>54</v>
      </c>
      <c r="G550" s="83">
        <f t="shared" si="29"/>
        <v>5600</v>
      </c>
      <c r="H550" s="78">
        <v>0</v>
      </c>
      <c r="I550" s="78" t="s">
        <v>1143</v>
      </c>
      <c r="J550" s="85">
        <f t="shared" si="27"/>
        <v>0</v>
      </c>
      <c r="K550" s="86">
        <f t="shared" si="28"/>
        <v>5600</v>
      </c>
    </row>
    <row r="551" s="71" customFormat="1" customHeight="1" spans="1:11">
      <c r="A551" s="78">
        <v>548</v>
      </c>
      <c r="B551" s="79" t="s">
        <v>5131</v>
      </c>
      <c r="C551" s="80" t="s">
        <v>5132</v>
      </c>
      <c r="D551" s="81" t="s">
        <v>15</v>
      </c>
      <c r="E551" s="82">
        <v>0.01</v>
      </c>
      <c r="F551" s="78" t="s">
        <v>54</v>
      </c>
      <c r="G551" s="83">
        <f t="shared" si="29"/>
        <v>10000</v>
      </c>
      <c r="H551" s="78">
        <v>0</v>
      </c>
      <c r="I551" s="78" t="s">
        <v>1143</v>
      </c>
      <c r="J551" s="85">
        <f t="shared" si="27"/>
        <v>0</v>
      </c>
      <c r="K551" s="86">
        <f t="shared" si="28"/>
        <v>10000</v>
      </c>
    </row>
    <row r="552" s="71" customFormat="1" customHeight="1" spans="1:11">
      <c r="A552" s="78">
        <v>549</v>
      </c>
      <c r="B552" s="79" t="s">
        <v>5133</v>
      </c>
      <c r="C552" s="80" t="s">
        <v>5134</v>
      </c>
      <c r="D552" s="81" t="s">
        <v>15</v>
      </c>
      <c r="E552" s="82">
        <v>0.0088</v>
      </c>
      <c r="F552" s="78" t="s">
        <v>54</v>
      </c>
      <c r="G552" s="83">
        <f t="shared" si="29"/>
        <v>8800</v>
      </c>
      <c r="H552" s="78">
        <v>0</v>
      </c>
      <c r="I552" s="78" t="s">
        <v>1143</v>
      </c>
      <c r="J552" s="85">
        <f t="shared" si="27"/>
        <v>0</v>
      </c>
      <c r="K552" s="86">
        <f t="shared" si="28"/>
        <v>8800</v>
      </c>
    </row>
    <row r="553" s="71" customFormat="1" customHeight="1" spans="1:11">
      <c r="A553" s="78">
        <v>550</v>
      </c>
      <c r="B553" s="79" t="s">
        <v>5135</v>
      </c>
      <c r="C553" s="80" t="s">
        <v>5136</v>
      </c>
      <c r="D553" s="81" t="s">
        <v>15</v>
      </c>
      <c r="E553" s="82">
        <v>0.0057</v>
      </c>
      <c r="F553" s="78" t="s">
        <v>54</v>
      </c>
      <c r="G553" s="83">
        <f t="shared" si="29"/>
        <v>5700</v>
      </c>
      <c r="H553" s="78">
        <v>0</v>
      </c>
      <c r="I553" s="78" t="s">
        <v>1143</v>
      </c>
      <c r="J553" s="85">
        <f t="shared" si="27"/>
        <v>0</v>
      </c>
      <c r="K553" s="86">
        <f t="shared" si="28"/>
        <v>5700</v>
      </c>
    </row>
    <row r="554" s="71" customFormat="1" customHeight="1" spans="1:11">
      <c r="A554" s="78">
        <v>551</v>
      </c>
      <c r="B554" s="79" t="s">
        <v>5137</v>
      </c>
      <c r="C554" s="80" t="s">
        <v>5138</v>
      </c>
      <c r="D554" s="81" t="s">
        <v>15</v>
      </c>
      <c r="E554" s="82">
        <v>0.0084</v>
      </c>
      <c r="F554" s="78" t="s">
        <v>54</v>
      </c>
      <c r="G554" s="83">
        <f t="shared" si="29"/>
        <v>8400</v>
      </c>
      <c r="H554" s="78">
        <v>0</v>
      </c>
      <c r="I554" s="78" t="s">
        <v>1143</v>
      </c>
      <c r="J554" s="85">
        <f t="shared" si="27"/>
        <v>0</v>
      </c>
      <c r="K554" s="86">
        <f t="shared" si="28"/>
        <v>8400</v>
      </c>
    </row>
    <row r="555" s="71" customFormat="1" customHeight="1" spans="1:11">
      <c r="A555" s="78">
        <v>552</v>
      </c>
      <c r="B555" s="79" t="s">
        <v>5139</v>
      </c>
      <c r="C555" s="80" t="s">
        <v>5140</v>
      </c>
      <c r="D555" s="81" t="s">
        <v>15</v>
      </c>
      <c r="E555" s="82">
        <v>0.0084</v>
      </c>
      <c r="F555" s="78" t="s">
        <v>54</v>
      </c>
      <c r="G555" s="83">
        <f t="shared" si="29"/>
        <v>8400</v>
      </c>
      <c r="H555" s="78">
        <v>0</v>
      </c>
      <c r="I555" s="78" t="s">
        <v>1143</v>
      </c>
      <c r="J555" s="85">
        <f t="shared" si="27"/>
        <v>0</v>
      </c>
      <c r="K555" s="86">
        <f t="shared" si="28"/>
        <v>8400</v>
      </c>
    </row>
    <row r="556" s="71" customFormat="1" customHeight="1" spans="1:11">
      <c r="A556" s="78">
        <v>553</v>
      </c>
      <c r="B556" s="79" t="s">
        <v>5141</v>
      </c>
      <c r="C556" s="80" t="s">
        <v>5142</v>
      </c>
      <c r="D556" s="81" t="s">
        <v>15</v>
      </c>
      <c r="E556" s="82">
        <v>0.01792</v>
      </c>
      <c r="F556" s="78" t="s">
        <v>54</v>
      </c>
      <c r="G556" s="83">
        <f t="shared" si="29"/>
        <v>17920</v>
      </c>
      <c r="H556" s="78">
        <v>0</v>
      </c>
      <c r="I556" s="78" t="s">
        <v>1143</v>
      </c>
      <c r="J556" s="85">
        <f t="shared" si="27"/>
        <v>0</v>
      </c>
      <c r="K556" s="86">
        <f t="shared" si="28"/>
        <v>17920</v>
      </c>
    </row>
    <row r="557" s="71" customFormat="1" customHeight="1" spans="1:11">
      <c r="A557" s="78">
        <v>554</v>
      </c>
      <c r="B557" s="79" t="s">
        <v>5143</v>
      </c>
      <c r="C557" s="80" t="s">
        <v>5142</v>
      </c>
      <c r="D557" s="81" t="s">
        <v>15</v>
      </c>
      <c r="E557" s="82">
        <v>0</v>
      </c>
      <c r="F557" s="78" t="s">
        <v>54</v>
      </c>
      <c r="G557" s="83">
        <f t="shared" si="29"/>
        <v>0</v>
      </c>
      <c r="H557" s="78">
        <v>14325</v>
      </c>
      <c r="I557" s="78" t="s">
        <v>1143</v>
      </c>
      <c r="J557" s="85">
        <f t="shared" si="27"/>
        <v>2148.75</v>
      </c>
      <c r="K557" s="86">
        <f t="shared" si="28"/>
        <v>2148.75</v>
      </c>
    </row>
    <row r="558" s="71" customFormat="1" customHeight="1" spans="1:11">
      <c r="A558" s="78">
        <v>555</v>
      </c>
      <c r="B558" s="79" t="s">
        <v>5144</v>
      </c>
      <c r="C558" s="80" t="s">
        <v>5145</v>
      </c>
      <c r="D558" s="81" t="s">
        <v>15</v>
      </c>
      <c r="E558" s="82">
        <v>0.01764</v>
      </c>
      <c r="F558" s="78" t="s">
        <v>54</v>
      </c>
      <c r="G558" s="83">
        <f t="shared" si="29"/>
        <v>17640</v>
      </c>
      <c r="H558" s="78">
        <v>10567.4</v>
      </c>
      <c r="I558" s="78" t="s">
        <v>1143</v>
      </c>
      <c r="J558" s="85">
        <f t="shared" si="27"/>
        <v>1585.11</v>
      </c>
      <c r="K558" s="86">
        <f t="shared" si="28"/>
        <v>19225.11</v>
      </c>
    </row>
    <row r="559" s="71" customFormat="1" customHeight="1" spans="1:11">
      <c r="A559" s="78">
        <v>556</v>
      </c>
      <c r="B559" s="79" t="s">
        <v>5146</v>
      </c>
      <c r="C559" s="80" t="s">
        <v>5147</v>
      </c>
      <c r="D559" s="81" t="s">
        <v>15</v>
      </c>
      <c r="E559" s="82">
        <v>0.01988</v>
      </c>
      <c r="F559" s="78" t="s">
        <v>54</v>
      </c>
      <c r="G559" s="83">
        <f t="shared" si="29"/>
        <v>19880</v>
      </c>
      <c r="H559" s="78">
        <v>12672.73</v>
      </c>
      <c r="I559" s="78" t="s">
        <v>1143</v>
      </c>
      <c r="J559" s="85">
        <f t="shared" si="27"/>
        <v>1900.91</v>
      </c>
      <c r="K559" s="86">
        <f t="shared" si="28"/>
        <v>21780.91</v>
      </c>
    </row>
    <row r="560" s="71" customFormat="1" customHeight="1" spans="1:11">
      <c r="A560" s="78">
        <v>557</v>
      </c>
      <c r="B560" s="79" t="s">
        <v>5148</v>
      </c>
      <c r="C560" s="80" t="s">
        <v>5149</v>
      </c>
      <c r="D560" s="81" t="s">
        <v>15</v>
      </c>
      <c r="E560" s="82">
        <v>0.020235</v>
      </c>
      <c r="F560" s="78" t="s">
        <v>54</v>
      </c>
      <c r="G560" s="83">
        <f t="shared" si="29"/>
        <v>20000</v>
      </c>
      <c r="H560" s="78">
        <v>8935.23</v>
      </c>
      <c r="I560" s="78" t="s">
        <v>1143</v>
      </c>
      <c r="J560" s="85">
        <f t="shared" si="27"/>
        <v>1340.28</v>
      </c>
      <c r="K560" s="86">
        <f t="shared" si="28"/>
        <v>21340.28</v>
      </c>
    </row>
    <row r="561" s="71" customFormat="1" customHeight="1" spans="1:11">
      <c r="A561" s="78">
        <v>558</v>
      </c>
      <c r="B561" s="79" t="s">
        <v>5150</v>
      </c>
      <c r="C561" s="80" t="s">
        <v>5151</v>
      </c>
      <c r="D561" s="81" t="s">
        <v>15</v>
      </c>
      <c r="E561" s="82">
        <v>0.01176</v>
      </c>
      <c r="F561" s="78" t="s">
        <v>54</v>
      </c>
      <c r="G561" s="83">
        <f t="shared" si="29"/>
        <v>11760</v>
      </c>
      <c r="H561" s="78">
        <v>5922.63</v>
      </c>
      <c r="I561" s="78" t="s">
        <v>1143</v>
      </c>
      <c r="J561" s="85">
        <f t="shared" si="27"/>
        <v>888.39</v>
      </c>
      <c r="K561" s="86">
        <f t="shared" si="28"/>
        <v>12648.39</v>
      </c>
    </row>
    <row r="562" s="71" customFormat="1" customHeight="1" spans="1:11">
      <c r="A562" s="78">
        <v>559</v>
      </c>
      <c r="B562" s="79" t="s">
        <v>5152</v>
      </c>
      <c r="C562" s="80" t="s">
        <v>5153</v>
      </c>
      <c r="D562" s="81" t="s">
        <v>15</v>
      </c>
      <c r="E562" s="82">
        <v>0.02394</v>
      </c>
      <c r="F562" s="78" t="s">
        <v>54</v>
      </c>
      <c r="G562" s="83">
        <f t="shared" si="29"/>
        <v>20000</v>
      </c>
      <c r="H562" s="78">
        <v>5558.15</v>
      </c>
      <c r="I562" s="78" t="s">
        <v>1143</v>
      </c>
      <c r="J562" s="85">
        <f t="shared" si="27"/>
        <v>833.72</v>
      </c>
      <c r="K562" s="86">
        <f t="shared" si="28"/>
        <v>20833.72</v>
      </c>
    </row>
    <row r="563" s="71" customFormat="1" customHeight="1" spans="1:11">
      <c r="A563" s="78">
        <v>560</v>
      </c>
      <c r="B563" s="79" t="s">
        <v>5154</v>
      </c>
      <c r="C563" s="80" t="s">
        <v>5155</v>
      </c>
      <c r="D563" s="81" t="s">
        <v>15</v>
      </c>
      <c r="E563" s="82">
        <v>0.01008</v>
      </c>
      <c r="F563" s="78" t="s">
        <v>54</v>
      </c>
      <c r="G563" s="83">
        <f t="shared" si="29"/>
        <v>10080</v>
      </c>
      <c r="H563" s="78">
        <v>2044</v>
      </c>
      <c r="I563" s="78" t="s">
        <v>1143</v>
      </c>
      <c r="J563" s="85">
        <f t="shared" si="27"/>
        <v>306.6</v>
      </c>
      <c r="K563" s="86">
        <f t="shared" si="28"/>
        <v>10386.6</v>
      </c>
    </row>
    <row r="564" s="71" customFormat="1" customHeight="1" spans="1:11">
      <c r="A564" s="78">
        <v>561</v>
      </c>
      <c r="B564" s="79" t="s">
        <v>5156</v>
      </c>
      <c r="C564" s="80" t="s">
        <v>5157</v>
      </c>
      <c r="D564" s="81" t="s">
        <v>15</v>
      </c>
      <c r="E564" s="82">
        <v>0.00513</v>
      </c>
      <c r="F564" s="78" t="s">
        <v>54</v>
      </c>
      <c r="G564" s="83">
        <f t="shared" si="29"/>
        <v>5130</v>
      </c>
      <c r="H564" s="78">
        <v>0</v>
      </c>
      <c r="I564" s="78" t="s">
        <v>1143</v>
      </c>
      <c r="J564" s="85">
        <f t="shared" si="27"/>
        <v>0</v>
      </c>
      <c r="K564" s="86">
        <f t="shared" si="28"/>
        <v>5130</v>
      </c>
    </row>
    <row r="565" s="71" customFormat="1" customHeight="1" spans="1:11">
      <c r="A565" s="78">
        <v>562</v>
      </c>
      <c r="B565" s="79" t="s">
        <v>5158</v>
      </c>
      <c r="C565" s="80" t="s">
        <v>5159</v>
      </c>
      <c r="D565" s="81" t="s">
        <v>15</v>
      </c>
      <c r="E565" s="82">
        <v>0.01537</v>
      </c>
      <c r="F565" s="78" t="s">
        <v>54</v>
      </c>
      <c r="G565" s="83">
        <f t="shared" si="29"/>
        <v>15370</v>
      </c>
      <c r="H565" s="78">
        <v>0</v>
      </c>
      <c r="I565" s="78" t="s">
        <v>1143</v>
      </c>
      <c r="J565" s="85">
        <f t="shared" si="27"/>
        <v>0</v>
      </c>
      <c r="K565" s="86">
        <f t="shared" si="28"/>
        <v>15370</v>
      </c>
    </row>
    <row r="566" s="71" customFormat="1" customHeight="1" spans="1:11">
      <c r="A566" s="78">
        <v>563</v>
      </c>
      <c r="B566" s="79" t="s">
        <v>5160</v>
      </c>
      <c r="C566" s="80" t="s">
        <v>5161</v>
      </c>
      <c r="D566" s="81" t="s">
        <v>15</v>
      </c>
      <c r="E566" s="82">
        <v>0.009975</v>
      </c>
      <c r="F566" s="78" t="s">
        <v>54</v>
      </c>
      <c r="G566" s="83">
        <f t="shared" si="29"/>
        <v>9975</v>
      </c>
      <c r="H566" s="78">
        <v>0</v>
      </c>
      <c r="I566" s="78" t="s">
        <v>1143</v>
      </c>
      <c r="J566" s="85">
        <f t="shared" si="27"/>
        <v>0</v>
      </c>
      <c r="K566" s="86">
        <f t="shared" si="28"/>
        <v>9975</v>
      </c>
    </row>
    <row r="567" s="71" customFormat="1" customHeight="1" spans="1:11">
      <c r="A567" s="78">
        <v>564</v>
      </c>
      <c r="B567" s="79" t="s">
        <v>5162</v>
      </c>
      <c r="C567" s="80" t="s">
        <v>5163</v>
      </c>
      <c r="D567" s="81" t="s">
        <v>15</v>
      </c>
      <c r="E567" s="82">
        <v>0</v>
      </c>
      <c r="F567" s="78" t="s">
        <v>54</v>
      </c>
      <c r="G567" s="83">
        <f t="shared" si="29"/>
        <v>0</v>
      </c>
      <c r="H567" s="78">
        <v>11466</v>
      </c>
      <c r="I567" s="78" t="s">
        <v>1143</v>
      </c>
      <c r="J567" s="85">
        <f t="shared" si="27"/>
        <v>1719.9</v>
      </c>
      <c r="K567" s="86">
        <f t="shared" si="28"/>
        <v>1719.9</v>
      </c>
    </row>
    <row r="568" s="71" customFormat="1" customHeight="1" spans="1:11">
      <c r="A568" s="78">
        <v>565</v>
      </c>
      <c r="B568" s="79" t="s">
        <v>5164</v>
      </c>
      <c r="C568" s="80" t="s">
        <v>5165</v>
      </c>
      <c r="D568" s="81" t="s">
        <v>4286</v>
      </c>
      <c r="E568" s="82">
        <v>0.0224</v>
      </c>
      <c r="F568" s="78" t="s">
        <v>784</v>
      </c>
      <c r="G568" s="83">
        <f>E568*20000</f>
        <v>448</v>
      </c>
      <c r="H568" s="78">
        <v>0</v>
      </c>
      <c r="I568" s="78" t="s">
        <v>1143</v>
      </c>
      <c r="J568" s="85">
        <f t="shared" si="27"/>
        <v>0</v>
      </c>
      <c r="K568" s="86">
        <f t="shared" si="28"/>
        <v>448</v>
      </c>
    </row>
    <row r="569" s="71" customFormat="1" customHeight="1" spans="1:11">
      <c r="A569" s="78">
        <v>566</v>
      </c>
      <c r="B569" s="79" t="s">
        <v>5166</v>
      </c>
      <c r="C569" s="80" t="s">
        <v>5167</v>
      </c>
      <c r="D569" s="81" t="s">
        <v>15</v>
      </c>
      <c r="E569" s="82">
        <v>0.01036</v>
      </c>
      <c r="F569" s="78" t="s">
        <v>54</v>
      </c>
      <c r="G569" s="83">
        <f t="shared" ref="G569:G632" si="30">IF(E569*1000000&gt;20000,20000,E569*1000000)</f>
        <v>10360</v>
      </c>
      <c r="H569" s="78">
        <v>0</v>
      </c>
      <c r="I569" s="78" t="s">
        <v>1143</v>
      </c>
      <c r="J569" s="85">
        <f t="shared" si="27"/>
        <v>0</v>
      </c>
      <c r="K569" s="86">
        <f t="shared" si="28"/>
        <v>10360</v>
      </c>
    </row>
    <row r="570" s="71" customFormat="1" customHeight="1" spans="1:11">
      <c r="A570" s="78">
        <v>567</v>
      </c>
      <c r="B570" s="79" t="s">
        <v>5168</v>
      </c>
      <c r="C570" s="80" t="s">
        <v>5169</v>
      </c>
      <c r="D570" s="81" t="s">
        <v>15</v>
      </c>
      <c r="E570" s="82">
        <v>0.0099</v>
      </c>
      <c r="F570" s="78" t="s">
        <v>54</v>
      </c>
      <c r="G570" s="83">
        <f t="shared" si="30"/>
        <v>9900</v>
      </c>
      <c r="H570" s="78">
        <v>0</v>
      </c>
      <c r="I570" s="78" t="s">
        <v>1143</v>
      </c>
      <c r="J570" s="85">
        <f t="shared" si="27"/>
        <v>0</v>
      </c>
      <c r="K570" s="86">
        <f t="shared" si="28"/>
        <v>9900</v>
      </c>
    </row>
    <row r="571" s="71" customFormat="1" customHeight="1" spans="1:11">
      <c r="A571" s="78">
        <v>568</v>
      </c>
      <c r="B571" s="79" t="s">
        <v>5170</v>
      </c>
      <c r="C571" s="80" t="s">
        <v>5171</v>
      </c>
      <c r="D571" s="81" t="s">
        <v>15</v>
      </c>
      <c r="E571" s="82">
        <v>0.0048</v>
      </c>
      <c r="F571" s="78" t="s">
        <v>54</v>
      </c>
      <c r="G571" s="83">
        <f t="shared" si="30"/>
        <v>4800</v>
      </c>
      <c r="H571" s="78">
        <v>556</v>
      </c>
      <c r="I571" s="78" t="s">
        <v>1143</v>
      </c>
      <c r="J571" s="85">
        <f t="shared" si="27"/>
        <v>83.4</v>
      </c>
      <c r="K571" s="86">
        <f t="shared" si="28"/>
        <v>4883.4</v>
      </c>
    </row>
    <row r="572" s="71" customFormat="1" customHeight="1" spans="1:11">
      <c r="A572" s="78">
        <v>569</v>
      </c>
      <c r="B572" s="79" t="s">
        <v>5172</v>
      </c>
      <c r="C572" s="80" t="s">
        <v>5173</v>
      </c>
      <c r="D572" s="81" t="s">
        <v>15</v>
      </c>
      <c r="E572" s="82">
        <v>0.01026</v>
      </c>
      <c r="F572" s="78" t="s">
        <v>54</v>
      </c>
      <c r="G572" s="83">
        <f t="shared" si="30"/>
        <v>10260</v>
      </c>
      <c r="H572" s="78">
        <v>4220</v>
      </c>
      <c r="I572" s="78" t="s">
        <v>1143</v>
      </c>
      <c r="J572" s="85">
        <f t="shared" si="27"/>
        <v>633</v>
      </c>
      <c r="K572" s="86">
        <f t="shared" si="28"/>
        <v>10893</v>
      </c>
    </row>
    <row r="573" s="71" customFormat="1" customHeight="1" spans="1:11">
      <c r="A573" s="78">
        <v>570</v>
      </c>
      <c r="B573" s="79" t="s">
        <v>5174</v>
      </c>
      <c r="C573" s="80" t="s">
        <v>5175</v>
      </c>
      <c r="D573" s="81" t="s">
        <v>15</v>
      </c>
      <c r="E573" s="82">
        <v>0.01568</v>
      </c>
      <c r="F573" s="78" t="s">
        <v>54</v>
      </c>
      <c r="G573" s="83">
        <f t="shared" si="30"/>
        <v>15680</v>
      </c>
      <c r="H573" s="78">
        <v>0</v>
      </c>
      <c r="I573" s="78" t="s">
        <v>1143</v>
      </c>
      <c r="J573" s="85">
        <f t="shared" si="27"/>
        <v>0</v>
      </c>
      <c r="K573" s="86">
        <f t="shared" si="28"/>
        <v>15680</v>
      </c>
    </row>
    <row r="574" s="71" customFormat="1" customHeight="1" spans="1:11">
      <c r="A574" s="78">
        <v>571</v>
      </c>
      <c r="B574" s="79" t="s">
        <v>5176</v>
      </c>
      <c r="C574" s="80" t="s">
        <v>5177</v>
      </c>
      <c r="D574" s="81" t="s">
        <v>15</v>
      </c>
      <c r="E574" s="82">
        <v>0.0185</v>
      </c>
      <c r="F574" s="78" t="s">
        <v>54</v>
      </c>
      <c r="G574" s="83">
        <f t="shared" si="30"/>
        <v>18500</v>
      </c>
      <c r="H574" s="78">
        <v>0</v>
      </c>
      <c r="I574" s="78" t="s">
        <v>1143</v>
      </c>
      <c r="J574" s="85">
        <f t="shared" si="27"/>
        <v>0</v>
      </c>
      <c r="K574" s="86">
        <f t="shared" si="28"/>
        <v>18500</v>
      </c>
    </row>
    <row r="575" s="71" customFormat="1" customHeight="1" spans="1:11">
      <c r="A575" s="78">
        <v>572</v>
      </c>
      <c r="B575" s="79" t="s">
        <v>5178</v>
      </c>
      <c r="C575" s="80" t="s">
        <v>5179</v>
      </c>
      <c r="D575" s="81" t="s">
        <v>15</v>
      </c>
      <c r="E575" s="82">
        <v>0.01024</v>
      </c>
      <c r="F575" s="78" t="s">
        <v>54</v>
      </c>
      <c r="G575" s="83">
        <f t="shared" si="30"/>
        <v>10240</v>
      </c>
      <c r="H575" s="78">
        <v>0</v>
      </c>
      <c r="I575" s="78" t="s">
        <v>1143</v>
      </c>
      <c r="J575" s="85">
        <f t="shared" si="27"/>
        <v>0</v>
      </c>
      <c r="K575" s="86">
        <f t="shared" si="28"/>
        <v>10240</v>
      </c>
    </row>
    <row r="576" s="71" customFormat="1" customHeight="1" spans="1:11">
      <c r="A576" s="78">
        <v>573</v>
      </c>
      <c r="B576" s="79" t="s">
        <v>5180</v>
      </c>
      <c r="C576" s="80" t="s">
        <v>5181</v>
      </c>
      <c r="D576" s="81" t="s">
        <v>15</v>
      </c>
      <c r="E576" s="82">
        <v>0.02016</v>
      </c>
      <c r="F576" s="78" t="s">
        <v>54</v>
      </c>
      <c r="G576" s="83">
        <f t="shared" si="30"/>
        <v>20000</v>
      </c>
      <c r="H576" s="78">
        <v>0</v>
      </c>
      <c r="I576" s="78" t="s">
        <v>1143</v>
      </c>
      <c r="J576" s="85">
        <f t="shared" si="27"/>
        <v>0</v>
      </c>
      <c r="K576" s="86">
        <f t="shared" si="28"/>
        <v>20000</v>
      </c>
    </row>
    <row r="577" s="71" customFormat="1" customHeight="1" spans="1:11">
      <c r="A577" s="78">
        <v>574</v>
      </c>
      <c r="B577" s="79" t="s">
        <v>5182</v>
      </c>
      <c r="C577" s="80" t="s">
        <v>5183</v>
      </c>
      <c r="D577" s="81" t="s">
        <v>15</v>
      </c>
      <c r="E577" s="82">
        <v>0.01</v>
      </c>
      <c r="F577" s="78" t="s">
        <v>54</v>
      </c>
      <c r="G577" s="83">
        <f t="shared" si="30"/>
        <v>10000</v>
      </c>
      <c r="H577" s="78">
        <v>5072</v>
      </c>
      <c r="I577" s="78" t="s">
        <v>1143</v>
      </c>
      <c r="J577" s="85">
        <f t="shared" si="27"/>
        <v>760.8</v>
      </c>
      <c r="K577" s="86">
        <f t="shared" si="28"/>
        <v>10760.8</v>
      </c>
    </row>
    <row r="578" s="71" customFormat="1" customHeight="1" spans="1:11">
      <c r="A578" s="78">
        <v>575</v>
      </c>
      <c r="B578" s="79" t="s">
        <v>5184</v>
      </c>
      <c r="C578" s="80" t="s">
        <v>5185</v>
      </c>
      <c r="D578" s="81" t="s">
        <v>15</v>
      </c>
      <c r="E578" s="82">
        <v>0.01008</v>
      </c>
      <c r="F578" s="78" t="s">
        <v>54</v>
      </c>
      <c r="G578" s="83">
        <f t="shared" si="30"/>
        <v>10080</v>
      </c>
      <c r="H578" s="78">
        <v>0</v>
      </c>
      <c r="I578" s="78" t="s">
        <v>1143</v>
      </c>
      <c r="J578" s="85">
        <f t="shared" si="27"/>
        <v>0</v>
      </c>
      <c r="K578" s="86">
        <f t="shared" si="28"/>
        <v>10080</v>
      </c>
    </row>
    <row r="579" s="71" customFormat="1" customHeight="1" spans="1:11">
      <c r="A579" s="78">
        <v>576</v>
      </c>
      <c r="B579" s="79" t="s">
        <v>5186</v>
      </c>
      <c r="C579" s="80" t="s">
        <v>5187</v>
      </c>
      <c r="D579" s="81" t="s">
        <v>15</v>
      </c>
      <c r="E579" s="82">
        <v>0.0126</v>
      </c>
      <c r="F579" s="78" t="s">
        <v>54</v>
      </c>
      <c r="G579" s="83">
        <f t="shared" si="30"/>
        <v>12600</v>
      </c>
      <c r="H579" s="78">
        <v>0</v>
      </c>
      <c r="I579" s="78" t="s">
        <v>1143</v>
      </c>
      <c r="J579" s="85">
        <f t="shared" si="27"/>
        <v>0</v>
      </c>
      <c r="K579" s="86">
        <f t="shared" si="28"/>
        <v>12600</v>
      </c>
    </row>
    <row r="580" s="71" customFormat="1" customHeight="1" spans="1:11">
      <c r="A580" s="78">
        <v>577</v>
      </c>
      <c r="B580" s="79" t="s">
        <v>5188</v>
      </c>
      <c r="C580" s="80" t="s">
        <v>5189</v>
      </c>
      <c r="D580" s="81" t="s">
        <v>15</v>
      </c>
      <c r="E580" s="82">
        <v>0.01</v>
      </c>
      <c r="F580" s="78" t="s">
        <v>54</v>
      </c>
      <c r="G580" s="83">
        <f t="shared" si="30"/>
        <v>10000</v>
      </c>
      <c r="H580" s="78">
        <v>7180</v>
      </c>
      <c r="I580" s="78" t="s">
        <v>1143</v>
      </c>
      <c r="J580" s="85">
        <f t="shared" ref="J580:J643" si="31">ROUND(H580*0.15,2)</f>
        <v>1077</v>
      </c>
      <c r="K580" s="86">
        <f t="shared" ref="K580:K643" si="32">G580+J580</f>
        <v>11077</v>
      </c>
    </row>
    <row r="581" s="71" customFormat="1" customHeight="1" spans="1:11">
      <c r="A581" s="78">
        <v>578</v>
      </c>
      <c r="B581" s="79" t="s">
        <v>5190</v>
      </c>
      <c r="C581" s="80" t="s">
        <v>5191</v>
      </c>
      <c r="D581" s="81" t="s">
        <v>15</v>
      </c>
      <c r="E581" s="82">
        <v>0.015</v>
      </c>
      <c r="F581" s="78" t="s">
        <v>54</v>
      </c>
      <c r="G581" s="83">
        <f t="shared" si="30"/>
        <v>15000</v>
      </c>
      <c r="H581" s="78">
        <v>8148</v>
      </c>
      <c r="I581" s="78" t="s">
        <v>1143</v>
      </c>
      <c r="J581" s="85">
        <f t="shared" si="31"/>
        <v>1222.2</v>
      </c>
      <c r="K581" s="86">
        <f t="shared" si="32"/>
        <v>16222.2</v>
      </c>
    </row>
    <row r="582" s="71" customFormat="1" customHeight="1" spans="1:11">
      <c r="A582" s="78">
        <v>579</v>
      </c>
      <c r="B582" s="79" t="s">
        <v>5192</v>
      </c>
      <c r="C582" s="80" t="s">
        <v>5193</v>
      </c>
      <c r="D582" s="81" t="s">
        <v>15</v>
      </c>
      <c r="E582" s="82">
        <v>0.0114</v>
      </c>
      <c r="F582" s="78" t="s">
        <v>54</v>
      </c>
      <c r="G582" s="83">
        <f t="shared" si="30"/>
        <v>11400</v>
      </c>
      <c r="H582" s="78">
        <v>0</v>
      </c>
      <c r="I582" s="78" t="s">
        <v>1143</v>
      </c>
      <c r="J582" s="85">
        <f t="shared" si="31"/>
        <v>0</v>
      </c>
      <c r="K582" s="86">
        <f t="shared" si="32"/>
        <v>11400</v>
      </c>
    </row>
    <row r="583" s="71" customFormat="1" customHeight="1" spans="1:11">
      <c r="A583" s="78">
        <v>580</v>
      </c>
      <c r="B583" s="79" t="s">
        <v>5194</v>
      </c>
      <c r="C583" s="80" t="s">
        <v>5195</v>
      </c>
      <c r="D583" s="81" t="s">
        <v>15</v>
      </c>
      <c r="E583" s="82">
        <v>0.00684</v>
      </c>
      <c r="F583" s="78" t="s">
        <v>54</v>
      </c>
      <c r="G583" s="83">
        <f t="shared" si="30"/>
        <v>6840</v>
      </c>
      <c r="H583" s="78">
        <v>0</v>
      </c>
      <c r="I583" s="78" t="s">
        <v>1143</v>
      </c>
      <c r="J583" s="85">
        <f t="shared" si="31"/>
        <v>0</v>
      </c>
      <c r="K583" s="86">
        <f t="shared" si="32"/>
        <v>6840</v>
      </c>
    </row>
    <row r="584" s="71" customFormat="1" customHeight="1" spans="1:11">
      <c r="A584" s="78">
        <v>581</v>
      </c>
      <c r="B584" s="79" t="s">
        <v>5196</v>
      </c>
      <c r="C584" s="80" t="s">
        <v>5197</v>
      </c>
      <c r="D584" s="81" t="s">
        <v>15</v>
      </c>
      <c r="E584" s="82">
        <v>0.01176</v>
      </c>
      <c r="F584" s="78" t="s">
        <v>54</v>
      </c>
      <c r="G584" s="83">
        <f t="shared" si="30"/>
        <v>11760</v>
      </c>
      <c r="H584" s="78">
        <v>0</v>
      </c>
      <c r="I584" s="78" t="s">
        <v>1143</v>
      </c>
      <c r="J584" s="85">
        <f t="shared" si="31"/>
        <v>0</v>
      </c>
      <c r="K584" s="86">
        <f t="shared" si="32"/>
        <v>11760</v>
      </c>
    </row>
    <row r="585" s="71" customFormat="1" customHeight="1" spans="1:11">
      <c r="A585" s="78">
        <v>582</v>
      </c>
      <c r="B585" s="79" t="s">
        <v>5198</v>
      </c>
      <c r="C585" s="80" t="s">
        <v>5199</v>
      </c>
      <c r="D585" s="81" t="s">
        <v>15</v>
      </c>
      <c r="E585" s="82">
        <v>0.0087</v>
      </c>
      <c r="F585" s="78" t="s">
        <v>54</v>
      </c>
      <c r="G585" s="83">
        <f t="shared" si="30"/>
        <v>8700</v>
      </c>
      <c r="H585" s="78">
        <v>0</v>
      </c>
      <c r="I585" s="78" t="s">
        <v>1143</v>
      </c>
      <c r="J585" s="85">
        <f t="shared" si="31"/>
        <v>0</v>
      </c>
      <c r="K585" s="86">
        <f t="shared" si="32"/>
        <v>8700</v>
      </c>
    </row>
    <row r="586" s="71" customFormat="1" customHeight="1" spans="1:11">
      <c r="A586" s="78">
        <v>583</v>
      </c>
      <c r="B586" s="79" t="s">
        <v>5200</v>
      </c>
      <c r="C586" s="80" t="s">
        <v>5201</v>
      </c>
      <c r="D586" s="81" t="s">
        <v>15</v>
      </c>
      <c r="E586" s="82">
        <v>0.01026</v>
      </c>
      <c r="F586" s="78" t="s">
        <v>54</v>
      </c>
      <c r="G586" s="83">
        <f t="shared" si="30"/>
        <v>10260</v>
      </c>
      <c r="H586" s="78">
        <v>0</v>
      </c>
      <c r="I586" s="78" t="s">
        <v>1143</v>
      </c>
      <c r="J586" s="85">
        <f t="shared" si="31"/>
        <v>0</v>
      </c>
      <c r="K586" s="86">
        <f t="shared" si="32"/>
        <v>10260</v>
      </c>
    </row>
    <row r="587" s="71" customFormat="1" customHeight="1" spans="1:11">
      <c r="A587" s="78">
        <v>584</v>
      </c>
      <c r="B587" s="79" t="s">
        <v>5202</v>
      </c>
      <c r="C587" s="80" t="s">
        <v>5203</v>
      </c>
      <c r="D587" s="81" t="s">
        <v>15</v>
      </c>
      <c r="E587" s="82">
        <v>0.00998</v>
      </c>
      <c r="F587" s="78" t="s">
        <v>54</v>
      </c>
      <c r="G587" s="83">
        <f t="shared" si="30"/>
        <v>9980</v>
      </c>
      <c r="H587" s="78">
        <v>2885</v>
      </c>
      <c r="I587" s="78" t="s">
        <v>1143</v>
      </c>
      <c r="J587" s="85">
        <f t="shared" si="31"/>
        <v>432.75</v>
      </c>
      <c r="K587" s="86">
        <f t="shared" si="32"/>
        <v>10412.75</v>
      </c>
    </row>
    <row r="588" s="71" customFormat="1" customHeight="1" spans="1:11">
      <c r="A588" s="78">
        <v>585</v>
      </c>
      <c r="B588" s="79" t="s">
        <v>5204</v>
      </c>
      <c r="C588" s="80" t="s">
        <v>5205</v>
      </c>
      <c r="D588" s="81" t="s">
        <v>15</v>
      </c>
      <c r="E588" s="82">
        <v>0.00609</v>
      </c>
      <c r="F588" s="78" t="s">
        <v>54</v>
      </c>
      <c r="G588" s="83">
        <f t="shared" si="30"/>
        <v>6090</v>
      </c>
      <c r="H588" s="78">
        <v>0</v>
      </c>
      <c r="I588" s="78" t="s">
        <v>1143</v>
      </c>
      <c r="J588" s="85">
        <f t="shared" si="31"/>
        <v>0</v>
      </c>
      <c r="K588" s="86">
        <f t="shared" si="32"/>
        <v>6090</v>
      </c>
    </row>
    <row r="589" s="71" customFormat="1" customHeight="1" spans="1:11">
      <c r="A589" s="78">
        <v>586</v>
      </c>
      <c r="B589" s="79" t="s">
        <v>5206</v>
      </c>
      <c r="C589" s="80" t="s">
        <v>5207</v>
      </c>
      <c r="D589" s="81" t="s">
        <v>15</v>
      </c>
      <c r="E589" s="82">
        <v>0.01026</v>
      </c>
      <c r="F589" s="78" t="s">
        <v>54</v>
      </c>
      <c r="G589" s="83">
        <f t="shared" si="30"/>
        <v>10260</v>
      </c>
      <c r="H589" s="78">
        <v>0</v>
      </c>
      <c r="I589" s="78" t="s">
        <v>1143</v>
      </c>
      <c r="J589" s="85">
        <f t="shared" si="31"/>
        <v>0</v>
      </c>
      <c r="K589" s="86">
        <f t="shared" si="32"/>
        <v>10260</v>
      </c>
    </row>
    <row r="590" s="71" customFormat="1" customHeight="1" spans="1:11">
      <c r="A590" s="78">
        <v>587</v>
      </c>
      <c r="B590" s="79" t="s">
        <v>5208</v>
      </c>
      <c r="C590" s="80" t="s">
        <v>5209</v>
      </c>
      <c r="D590" s="81" t="s">
        <v>15</v>
      </c>
      <c r="E590" s="82">
        <v>0.01305</v>
      </c>
      <c r="F590" s="78" t="s">
        <v>54</v>
      </c>
      <c r="G590" s="83">
        <f t="shared" si="30"/>
        <v>13050</v>
      </c>
      <c r="H590" s="78">
        <v>0</v>
      </c>
      <c r="I590" s="78" t="s">
        <v>1143</v>
      </c>
      <c r="J590" s="85">
        <f t="shared" si="31"/>
        <v>0</v>
      </c>
      <c r="K590" s="86">
        <f t="shared" si="32"/>
        <v>13050</v>
      </c>
    </row>
    <row r="591" s="71" customFormat="1" customHeight="1" spans="1:11">
      <c r="A591" s="78">
        <v>588</v>
      </c>
      <c r="B591" s="79" t="s">
        <v>5210</v>
      </c>
      <c r="C591" s="80" t="s">
        <v>5211</v>
      </c>
      <c r="D591" s="81" t="s">
        <v>15</v>
      </c>
      <c r="E591" s="82">
        <v>0.01131</v>
      </c>
      <c r="F591" s="78" t="s">
        <v>54</v>
      </c>
      <c r="G591" s="83">
        <f t="shared" si="30"/>
        <v>11310</v>
      </c>
      <c r="H591" s="78">
        <v>0</v>
      </c>
      <c r="I591" s="78" t="s">
        <v>1143</v>
      </c>
      <c r="J591" s="85">
        <f t="shared" si="31"/>
        <v>0</v>
      </c>
      <c r="K591" s="86">
        <f t="shared" si="32"/>
        <v>11310</v>
      </c>
    </row>
    <row r="592" s="71" customFormat="1" customHeight="1" spans="1:11">
      <c r="A592" s="78">
        <v>589</v>
      </c>
      <c r="B592" s="79" t="s">
        <v>5212</v>
      </c>
      <c r="C592" s="80" t="s">
        <v>5213</v>
      </c>
      <c r="D592" s="81" t="s">
        <v>15</v>
      </c>
      <c r="E592" s="82">
        <v>0.009975</v>
      </c>
      <c r="F592" s="78" t="s">
        <v>54</v>
      </c>
      <c r="G592" s="83">
        <f t="shared" si="30"/>
        <v>9975</v>
      </c>
      <c r="H592" s="78">
        <v>0</v>
      </c>
      <c r="I592" s="78" t="s">
        <v>1143</v>
      </c>
      <c r="J592" s="85">
        <f t="shared" si="31"/>
        <v>0</v>
      </c>
      <c r="K592" s="86">
        <f t="shared" si="32"/>
        <v>9975</v>
      </c>
    </row>
    <row r="593" s="71" customFormat="1" customHeight="1" spans="1:11">
      <c r="A593" s="78">
        <v>590</v>
      </c>
      <c r="B593" s="79" t="s">
        <v>5214</v>
      </c>
      <c r="C593" s="80" t="s">
        <v>5215</v>
      </c>
      <c r="D593" s="81" t="s">
        <v>15</v>
      </c>
      <c r="E593" s="82">
        <v>0.0132</v>
      </c>
      <c r="F593" s="78" t="s">
        <v>54</v>
      </c>
      <c r="G593" s="83">
        <f t="shared" si="30"/>
        <v>13200</v>
      </c>
      <c r="H593" s="78">
        <v>0</v>
      </c>
      <c r="I593" s="78" t="s">
        <v>1143</v>
      </c>
      <c r="J593" s="85">
        <f t="shared" si="31"/>
        <v>0</v>
      </c>
      <c r="K593" s="86">
        <f t="shared" si="32"/>
        <v>13200</v>
      </c>
    </row>
    <row r="594" s="71" customFormat="1" customHeight="1" spans="1:11">
      <c r="A594" s="78">
        <v>591</v>
      </c>
      <c r="B594" s="79" t="s">
        <v>5216</v>
      </c>
      <c r="C594" s="80" t="s">
        <v>5217</v>
      </c>
      <c r="D594" s="81" t="s">
        <v>15</v>
      </c>
      <c r="E594" s="82">
        <v>0</v>
      </c>
      <c r="F594" s="78" t="s">
        <v>54</v>
      </c>
      <c r="G594" s="83">
        <f t="shared" si="30"/>
        <v>0</v>
      </c>
      <c r="H594" s="78">
        <v>11154</v>
      </c>
      <c r="I594" s="78" t="s">
        <v>1143</v>
      </c>
      <c r="J594" s="85">
        <f t="shared" si="31"/>
        <v>1673.1</v>
      </c>
      <c r="K594" s="86">
        <f t="shared" si="32"/>
        <v>1673.1</v>
      </c>
    </row>
    <row r="595" s="71" customFormat="1" customHeight="1" spans="1:11">
      <c r="A595" s="78">
        <v>592</v>
      </c>
      <c r="B595" s="79" t="s">
        <v>5218</v>
      </c>
      <c r="C595" s="80" t="s">
        <v>5219</v>
      </c>
      <c r="D595" s="81" t="s">
        <v>15</v>
      </c>
      <c r="E595" s="82">
        <v>0.01111</v>
      </c>
      <c r="F595" s="78" t="s">
        <v>54</v>
      </c>
      <c r="G595" s="83">
        <f t="shared" si="30"/>
        <v>11110</v>
      </c>
      <c r="H595" s="78">
        <v>0</v>
      </c>
      <c r="I595" s="78" t="s">
        <v>1143</v>
      </c>
      <c r="J595" s="85">
        <f t="shared" si="31"/>
        <v>0</v>
      </c>
      <c r="K595" s="86">
        <f t="shared" si="32"/>
        <v>11110</v>
      </c>
    </row>
    <row r="596" s="71" customFormat="1" customHeight="1" spans="1:11">
      <c r="A596" s="78">
        <v>593</v>
      </c>
      <c r="B596" s="79" t="s">
        <v>5220</v>
      </c>
      <c r="C596" s="80" t="s">
        <v>5221</v>
      </c>
      <c r="D596" s="81" t="s">
        <v>15</v>
      </c>
      <c r="E596" s="82">
        <v>0.014</v>
      </c>
      <c r="F596" s="78" t="s">
        <v>54</v>
      </c>
      <c r="G596" s="83">
        <f t="shared" si="30"/>
        <v>14000</v>
      </c>
      <c r="H596" s="78">
        <v>0</v>
      </c>
      <c r="I596" s="78" t="s">
        <v>1143</v>
      </c>
      <c r="J596" s="85">
        <f t="shared" si="31"/>
        <v>0</v>
      </c>
      <c r="K596" s="86">
        <f t="shared" si="32"/>
        <v>14000</v>
      </c>
    </row>
    <row r="597" s="71" customFormat="1" customHeight="1" spans="1:11">
      <c r="A597" s="78">
        <v>594</v>
      </c>
      <c r="B597" s="79" t="s">
        <v>5222</v>
      </c>
      <c r="C597" s="80" t="s">
        <v>5223</v>
      </c>
      <c r="D597" s="81" t="s">
        <v>15</v>
      </c>
      <c r="E597" s="82">
        <v>0.01054</v>
      </c>
      <c r="F597" s="78" t="s">
        <v>54</v>
      </c>
      <c r="G597" s="83">
        <f t="shared" si="30"/>
        <v>10540</v>
      </c>
      <c r="H597" s="78">
        <v>0</v>
      </c>
      <c r="I597" s="78" t="s">
        <v>1143</v>
      </c>
      <c r="J597" s="85">
        <f t="shared" si="31"/>
        <v>0</v>
      </c>
      <c r="K597" s="86">
        <f t="shared" si="32"/>
        <v>10540</v>
      </c>
    </row>
    <row r="598" s="71" customFormat="1" customHeight="1" spans="1:11">
      <c r="A598" s="78">
        <v>595</v>
      </c>
      <c r="B598" s="79" t="s">
        <v>3924</v>
      </c>
      <c r="C598" s="80" t="s">
        <v>5224</v>
      </c>
      <c r="D598" s="81" t="s">
        <v>15</v>
      </c>
      <c r="E598" s="82">
        <v>0.01938</v>
      </c>
      <c r="F598" s="78" t="s">
        <v>54</v>
      </c>
      <c r="G598" s="83">
        <f t="shared" si="30"/>
        <v>19380</v>
      </c>
      <c r="H598" s="78">
        <v>0</v>
      </c>
      <c r="I598" s="78" t="s">
        <v>1143</v>
      </c>
      <c r="J598" s="85">
        <f t="shared" si="31"/>
        <v>0</v>
      </c>
      <c r="K598" s="86">
        <f t="shared" si="32"/>
        <v>19380</v>
      </c>
    </row>
    <row r="599" s="71" customFormat="1" customHeight="1" spans="1:11">
      <c r="A599" s="78">
        <v>596</v>
      </c>
      <c r="B599" s="79" t="s">
        <v>5225</v>
      </c>
      <c r="C599" s="80" t="s">
        <v>5226</v>
      </c>
      <c r="D599" s="81" t="s">
        <v>15</v>
      </c>
      <c r="E599" s="82">
        <v>0.0098</v>
      </c>
      <c r="F599" s="78" t="s">
        <v>54</v>
      </c>
      <c r="G599" s="83">
        <f t="shared" si="30"/>
        <v>9800</v>
      </c>
      <c r="H599" s="78">
        <v>0</v>
      </c>
      <c r="I599" s="78" t="s">
        <v>1143</v>
      </c>
      <c r="J599" s="85">
        <f t="shared" si="31"/>
        <v>0</v>
      </c>
      <c r="K599" s="86">
        <f t="shared" si="32"/>
        <v>9800</v>
      </c>
    </row>
    <row r="600" s="71" customFormat="1" customHeight="1" spans="1:11">
      <c r="A600" s="78">
        <v>597</v>
      </c>
      <c r="B600" s="79" t="s">
        <v>5227</v>
      </c>
      <c r="C600" s="80" t="s">
        <v>5228</v>
      </c>
      <c r="D600" s="81" t="s">
        <v>15</v>
      </c>
      <c r="E600" s="82">
        <v>0.01539</v>
      </c>
      <c r="F600" s="78" t="s">
        <v>54</v>
      </c>
      <c r="G600" s="83">
        <f t="shared" si="30"/>
        <v>15390</v>
      </c>
      <c r="H600" s="78">
        <v>0</v>
      </c>
      <c r="I600" s="78" t="s">
        <v>1143</v>
      </c>
      <c r="J600" s="85">
        <f t="shared" si="31"/>
        <v>0</v>
      </c>
      <c r="K600" s="86">
        <f t="shared" si="32"/>
        <v>15390</v>
      </c>
    </row>
    <row r="601" s="71" customFormat="1" customHeight="1" spans="1:11">
      <c r="A601" s="78">
        <v>598</v>
      </c>
      <c r="B601" s="79" t="s">
        <v>3491</v>
      </c>
      <c r="C601" s="80" t="s">
        <v>5229</v>
      </c>
      <c r="D601" s="81" t="s">
        <v>15</v>
      </c>
      <c r="E601" s="82">
        <v>0.01767</v>
      </c>
      <c r="F601" s="78" t="s">
        <v>54</v>
      </c>
      <c r="G601" s="83">
        <f t="shared" si="30"/>
        <v>17670</v>
      </c>
      <c r="H601" s="78">
        <v>0</v>
      </c>
      <c r="I601" s="78" t="s">
        <v>1143</v>
      </c>
      <c r="J601" s="85">
        <f t="shared" si="31"/>
        <v>0</v>
      </c>
      <c r="K601" s="86">
        <f t="shared" si="32"/>
        <v>17670</v>
      </c>
    </row>
    <row r="602" s="71" customFormat="1" customHeight="1" spans="1:11">
      <c r="A602" s="78">
        <v>599</v>
      </c>
      <c r="B602" s="79" t="s">
        <v>3491</v>
      </c>
      <c r="C602" s="80" t="s">
        <v>5230</v>
      </c>
      <c r="D602" s="81" t="s">
        <v>15</v>
      </c>
      <c r="E602" s="82">
        <v>0.01567</v>
      </c>
      <c r="F602" s="78" t="s">
        <v>54</v>
      </c>
      <c r="G602" s="83">
        <f t="shared" si="30"/>
        <v>15670</v>
      </c>
      <c r="H602" s="78">
        <v>0</v>
      </c>
      <c r="I602" s="78" t="s">
        <v>1143</v>
      </c>
      <c r="J602" s="85">
        <f t="shared" si="31"/>
        <v>0</v>
      </c>
      <c r="K602" s="86">
        <f t="shared" si="32"/>
        <v>15670</v>
      </c>
    </row>
    <row r="603" s="71" customFormat="1" customHeight="1" spans="1:11">
      <c r="A603" s="78">
        <v>600</v>
      </c>
      <c r="B603" s="79" t="s">
        <v>5231</v>
      </c>
      <c r="C603" s="80" t="s">
        <v>5232</v>
      </c>
      <c r="D603" s="81" t="s">
        <v>15</v>
      </c>
      <c r="E603" s="82">
        <v>0.01008</v>
      </c>
      <c r="F603" s="78" t="s">
        <v>54</v>
      </c>
      <c r="G603" s="83">
        <f t="shared" si="30"/>
        <v>10080</v>
      </c>
      <c r="H603" s="78">
        <v>0</v>
      </c>
      <c r="I603" s="78" t="s">
        <v>1143</v>
      </c>
      <c r="J603" s="85">
        <f t="shared" si="31"/>
        <v>0</v>
      </c>
      <c r="K603" s="86">
        <f t="shared" si="32"/>
        <v>10080</v>
      </c>
    </row>
    <row r="604" s="71" customFormat="1" customHeight="1" spans="1:11">
      <c r="A604" s="78">
        <v>601</v>
      </c>
      <c r="B604" s="79" t="s">
        <v>5233</v>
      </c>
      <c r="C604" s="80" t="s">
        <v>5234</v>
      </c>
      <c r="D604" s="81" t="s">
        <v>15</v>
      </c>
      <c r="E604" s="82">
        <v>0.00552</v>
      </c>
      <c r="F604" s="78" t="s">
        <v>54</v>
      </c>
      <c r="G604" s="83">
        <f t="shared" si="30"/>
        <v>5520</v>
      </c>
      <c r="H604" s="78">
        <v>0</v>
      </c>
      <c r="I604" s="78" t="s">
        <v>1143</v>
      </c>
      <c r="J604" s="85">
        <f t="shared" si="31"/>
        <v>0</v>
      </c>
      <c r="K604" s="86">
        <f t="shared" si="32"/>
        <v>5520</v>
      </c>
    </row>
    <row r="605" s="71" customFormat="1" customHeight="1" spans="1:11">
      <c r="A605" s="78">
        <v>602</v>
      </c>
      <c r="B605" s="79" t="s">
        <v>5235</v>
      </c>
      <c r="C605" s="80" t="s">
        <v>5236</v>
      </c>
      <c r="D605" s="81" t="s">
        <v>15</v>
      </c>
      <c r="E605" s="82">
        <v>0.011</v>
      </c>
      <c r="F605" s="78" t="s">
        <v>54</v>
      </c>
      <c r="G605" s="83">
        <f t="shared" si="30"/>
        <v>11000</v>
      </c>
      <c r="H605" s="78">
        <v>0</v>
      </c>
      <c r="I605" s="78" t="s">
        <v>1143</v>
      </c>
      <c r="J605" s="85">
        <f t="shared" si="31"/>
        <v>0</v>
      </c>
      <c r="K605" s="86">
        <f t="shared" si="32"/>
        <v>11000</v>
      </c>
    </row>
    <row r="606" s="71" customFormat="1" customHeight="1" spans="1:11">
      <c r="A606" s="78">
        <v>603</v>
      </c>
      <c r="B606" s="79" t="s">
        <v>5237</v>
      </c>
      <c r="C606" s="79" t="s">
        <v>5238</v>
      </c>
      <c r="D606" s="81" t="s">
        <v>15</v>
      </c>
      <c r="E606" s="78">
        <v>0.01</v>
      </c>
      <c r="F606" s="78" t="s">
        <v>54</v>
      </c>
      <c r="G606" s="83">
        <f t="shared" si="30"/>
        <v>10000</v>
      </c>
      <c r="H606" s="78">
        <v>0</v>
      </c>
      <c r="I606" s="78" t="s">
        <v>1143</v>
      </c>
      <c r="J606" s="85">
        <f t="shared" si="31"/>
        <v>0</v>
      </c>
      <c r="K606" s="86">
        <f t="shared" si="32"/>
        <v>10000</v>
      </c>
    </row>
    <row r="607" s="71" customFormat="1" customHeight="1" spans="1:11">
      <c r="A607" s="78">
        <v>604</v>
      </c>
      <c r="B607" s="79" t="s">
        <v>5239</v>
      </c>
      <c r="C607" s="79" t="s">
        <v>5240</v>
      </c>
      <c r="D607" s="81" t="s">
        <v>15</v>
      </c>
      <c r="E607" s="78">
        <v>0.01568</v>
      </c>
      <c r="F607" s="78" t="s">
        <v>54</v>
      </c>
      <c r="G607" s="83">
        <f t="shared" si="30"/>
        <v>15680</v>
      </c>
      <c r="H607" s="78">
        <v>5339</v>
      </c>
      <c r="I607" s="78" t="s">
        <v>1143</v>
      </c>
      <c r="J607" s="85">
        <f t="shared" si="31"/>
        <v>800.85</v>
      </c>
      <c r="K607" s="86">
        <f t="shared" si="32"/>
        <v>16480.85</v>
      </c>
    </row>
    <row r="608" s="71" customFormat="1" customHeight="1" spans="1:11">
      <c r="A608" s="78">
        <v>605</v>
      </c>
      <c r="B608" s="79" t="s">
        <v>5241</v>
      </c>
      <c r="C608" s="79" t="s">
        <v>5242</v>
      </c>
      <c r="D608" s="81" t="s">
        <v>15</v>
      </c>
      <c r="E608" s="78">
        <v>0.01</v>
      </c>
      <c r="F608" s="78" t="s">
        <v>54</v>
      </c>
      <c r="G608" s="83">
        <f t="shared" si="30"/>
        <v>10000</v>
      </c>
      <c r="H608" s="78">
        <v>0</v>
      </c>
      <c r="I608" s="78" t="s">
        <v>1143</v>
      </c>
      <c r="J608" s="85">
        <f t="shared" si="31"/>
        <v>0</v>
      </c>
      <c r="K608" s="86">
        <f t="shared" si="32"/>
        <v>10000</v>
      </c>
    </row>
    <row r="609" s="71" customFormat="1" customHeight="1" spans="1:11">
      <c r="A609" s="78">
        <v>606</v>
      </c>
      <c r="B609" s="79" t="s">
        <v>5243</v>
      </c>
      <c r="C609" s="79" t="s">
        <v>5244</v>
      </c>
      <c r="D609" s="81" t="s">
        <v>15</v>
      </c>
      <c r="E609" s="78">
        <v>0.0062</v>
      </c>
      <c r="F609" s="78" t="s">
        <v>54</v>
      </c>
      <c r="G609" s="83">
        <f t="shared" si="30"/>
        <v>6200</v>
      </c>
      <c r="H609" s="78">
        <v>0</v>
      </c>
      <c r="I609" s="78" t="s">
        <v>1143</v>
      </c>
      <c r="J609" s="85">
        <f t="shared" si="31"/>
        <v>0</v>
      </c>
      <c r="K609" s="86">
        <f t="shared" si="32"/>
        <v>6200</v>
      </c>
    </row>
    <row r="610" s="71" customFormat="1" customHeight="1" spans="1:11">
      <c r="A610" s="78">
        <v>607</v>
      </c>
      <c r="B610" s="79" t="s">
        <v>5245</v>
      </c>
      <c r="C610" s="79" t="s">
        <v>5246</v>
      </c>
      <c r="D610" s="81" t="s">
        <v>15</v>
      </c>
      <c r="E610" s="78">
        <v>0.00583</v>
      </c>
      <c r="F610" s="78" t="s">
        <v>54</v>
      </c>
      <c r="G610" s="83">
        <f t="shared" si="30"/>
        <v>5830</v>
      </c>
      <c r="H610" s="78">
        <v>0</v>
      </c>
      <c r="I610" s="78" t="s">
        <v>1143</v>
      </c>
      <c r="J610" s="85">
        <f t="shared" si="31"/>
        <v>0</v>
      </c>
      <c r="K610" s="86">
        <f t="shared" si="32"/>
        <v>5830</v>
      </c>
    </row>
    <row r="611" s="71" customFormat="1" customHeight="1" spans="1:11">
      <c r="A611" s="78">
        <v>608</v>
      </c>
      <c r="B611" s="79" t="s">
        <v>5247</v>
      </c>
      <c r="C611" s="79" t="s">
        <v>5248</v>
      </c>
      <c r="D611" s="81" t="s">
        <v>15</v>
      </c>
      <c r="E611" s="78">
        <v>0.0054</v>
      </c>
      <c r="F611" s="78" t="s">
        <v>54</v>
      </c>
      <c r="G611" s="83">
        <f t="shared" si="30"/>
        <v>5400</v>
      </c>
      <c r="H611" s="78">
        <v>0</v>
      </c>
      <c r="I611" s="78" t="s">
        <v>1143</v>
      </c>
      <c r="J611" s="85">
        <f t="shared" si="31"/>
        <v>0</v>
      </c>
      <c r="K611" s="86">
        <f t="shared" si="32"/>
        <v>5400</v>
      </c>
    </row>
    <row r="612" s="71" customFormat="1" customHeight="1" spans="1:11">
      <c r="A612" s="78">
        <v>609</v>
      </c>
      <c r="B612" s="79" t="s">
        <v>5249</v>
      </c>
      <c r="C612" s="79" t="s">
        <v>5250</v>
      </c>
      <c r="D612" s="81" t="s">
        <v>15</v>
      </c>
      <c r="E612" s="78">
        <v>0.02</v>
      </c>
      <c r="F612" s="78" t="s">
        <v>54</v>
      </c>
      <c r="G612" s="83">
        <f t="shared" si="30"/>
        <v>20000</v>
      </c>
      <c r="H612" s="78">
        <v>0</v>
      </c>
      <c r="I612" s="78" t="s">
        <v>1143</v>
      </c>
      <c r="J612" s="85">
        <f t="shared" si="31"/>
        <v>0</v>
      </c>
      <c r="K612" s="86">
        <f t="shared" si="32"/>
        <v>20000</v>
      </c>
    </row>
    <row r="613" s="71" customFormat="1" customHeight="1" spans="1:11">
      <c r="A613" s="78">
        <v>610</v>
      </c>
      <c r="B613" s="79" t="s">
        <v>5251</v>
      </c>
      <c r="C613" s="79" t="s">
        <v>5252</v>
      </c>
      <c r="D613" s="81" t="s">
        <v>15</v>
      </c>
      <c r="E613" s="78">
        <v>0.0054</v>
      </c>
      <c r="F613" s="78" t="s">
        <v>54</v>
      </c>
      <c r="G613" s="83">
        <f t="shared" si="30"/>
        <v>5400</v>
      </c>
      <c r="H613" s="78">
        <v>0</v>
      </c>
      <c r="I613" s="78" t="s">
        <v>1143</v>
      </c>
      <c r="J613" s="85">
        <f t="shared" si="31"/>
        <v>0</v>
      </c>
      <c r="K613" s="86">
        <f t="shared" si="32"/>
        <v>5400</v>
      </c>
    </row>
    <row r="614" s="71" customFormat="1" customHeight="1" spans="1:11">
      <c r="A614" s="78">
        <v>611</v>
      </c>
      <c r="B614" s="79" t="s">
        <v>5253</v>
      </c>
      <c r="C614" s="79" t="s">
        <v>5254</v>
      </c>
      <c r="D614" s="81" t="s">
        <v>15</v>
      </c>
      <c r="E614" s="78">
        <v>0.00504</v>
      </c>
      <c r="F614" s="78" t="s">
        <v>54</v>
      </c>
      <c r="G614" s="83">
        <f t="shared" si="30"/>
        <v>5040</v>
      </c>
      <c r="H614" s="78">
        <v>0</v>
      </c>
      <c r="I614" s="78" t="s">
        <v>1143</v>
      </c>
      <c r="J614" s="85">
        <f t="shared" si="31"/>
        <v>0</v>
      </c>
      <c r="K614" s="86">
        <f t="shared" si="32"/>
        <v>5040</v>
      </c>
    </row>
    <row r="615" s="71" customFormat="1" customHeight="1" spans="1:11">
      <c r="A615" s="78">
        <v>612</v>
      </c>
      <c r="B615" s="79" t="s">
        <v>5255</v>
      </c>
      <c r="C615" s="79" t="s">
        <v>5256</v>
      </c>
      <c r="D615" s="81" t="s">
        <v>15</v>
      </c>
      <c r="E615" s="78">
        <v>0.00992</v>
      </c>
      <c r="F615" s="78" t="s">
        <v>54</v>
      </c>
      <c r="G615" s="83">
        <f t="shared" si="30"/>
        <v>9920</v>
      </c>
      <c r="H615" s="78">
        <v>0</v>
      </c>
      <c r="I615" s="78" t="s">
        <v>1143</v>
      </c>
      <c r="J615" s="85">
        <f t="shared" si="31"/>
        <v>0</v>
      </c>
      <c r="K615" s="86">
        <f t="shared" si="32"/>
        <v>9920</v>
      </c>
    </row>
    <row r="616" s="71" customFormat="1" customHeight="1" spans="1:11">
      <c r="A616" s="78">
        <v>613</v>
      </c>
      <c r="B616" s="79" t="s">
        <v>5257</v>
      </c>
      <c r="C616" s="79" t="s">
        <v>5258</v>
      </c>
      <c r="D616" s="81" t="s">
        <v>15</v>
      </c>
      <c r="E616" s="78">
        <v>0.0093</v>
      </c>
      <c r="F616" s="78" t="s">
        <v>54</v>
      </c>
      <c r="G616" s="83">
        <f t="shared" si="30"/>
        <v>9300</v>
      </c>
      <c r="H616" s="78">
        <v>0</v>
      </c>
      <c r="I616" s="78" t="s">
        <v>1143</v>
      </c>
      <c r="J616" s="85">
        <f t="shared" si="31"/>
        <v>0</v>
      </c>
      <c r="K616" s="86">
        <f t="shared" si="32"/>
        <v>9300</v>
      </c>
    </row>
    <row r="617" s="71" customFormat="1" customHeight="1" spans="1:11">
      <c r="A617" s="78">
        <v>614</v>
      </c>
      <c r="B617" s="79" t="s">
        <v>5259</v>
      </c>
      <c r="C617" s="79" t="s">
        <v>5260</v>
      </c>
      <c r="D617" s="81" t="s">
        <v>15</v>
      </c>
      <c r="E617" s="78">
        <v>0.009</v>
      </c>
      <c r="F617" s="78" t="s">
        <v>54</v>
      </c>
      <c r="G617" s="83">
        <f t="shared" si="30"/>
        <v>9000</v>
      </c>
      <c r="H617" s="78">
        <v>5017.17</v>
      </c>
      <c r="I617" s="78" t="s">
        <v>1143</v>
      </c>
      <c r="J617" s="85">
        <f t="shared" si="31"/>
        <v>752.58</v>
      </c>
      <c r="K617" s="86">
        <f t="shared" si="32"/>
        <v>9752.58</v>
      </c>
    </row>
    <row r="618" s="71" customFormat="1" customHeight="1" spans="1:11">
      <c r="A618" s="78">
        <v>615</v>
      </c>
      <c r="B618" s="79" t="s">
        <v>5261</v>
      </c>
      <c r="C618" s="79" t="s">
        <v>5262</v>
      </c>
      <c r="D618" s="81" t="s">
        <v>15</v>
      </c>
      <c r="E618" s="78">
        <v>0.01176</v>
      </c>
      <c r="F618" s="78" t="s">
        <v>54</v>
      </c>
      <c r="G618" s="83">
        <f t="shared" si="30"/>
        <v>11760</v>
      </c>
      <c r="H618" s="78">
        <v>5197.06</v>
      </c>
      <c r="I618" s="78" t="s">
        <v>1143</v>
      </c>
      <c r="J618" s="85">
        <f t="shared" si="31"/>
        <v>779.56</v>
      </c>
      <c r="K618" s="86">
        <f t="shared" si="32"/>
        <v>12539.56</v>
      </c>
    </row>
    <row r="619" s="71" customFormat="1" customHeight="1" spans="1:11">
      <c r="A619" s="78">
        <v>616</v>
      </c>
      <c r="B619" s="79" t="s">
        <v>5263</v>
      </c>
      <c r="C619" s="79" t="s">
        <v>5264</v>
      </c>
      <c r="D619" s="81" t="s">
        <v>15</v>
      </c>
      <c r="E619" s="78">
        <v>0.01512</v>
      </c>
      <c r="F619" s="78" t="s">
        <v>54</v>
      </c>
      <c r="G619" s="83">
        <f t="shared" si="30"/>
        <v>15120</v>
      </c>
      <c r="H619" s="78">
        <v>6112.95</v>
      </c>
      <c r="I619" s="78" t="s">
        <v>1143</v>
      </c>
      <c r="J619" s="85">
        <f t="shared" si="31"/>
        <v>916.94</v>
      </c>
      <c r="K619" s="86">
        <f t="shared" si="32"/>
        <v>16036.94</v>
      </c>
    </row>
    <row r="620" s="71" customFormat="1" customHeight="1" spans="1:11">
      <c r="A620" s="78">
        <v>617</v>
      </c>
      <c r="B620" s="79" t="s">
        <v>5259</v>
      </c>
      <c r="C620" s="79" t="s">
        <v>5265</v>
      </c>
      <c r="D620" s="81" t="s">
        <v>15</v>
      </c>
      <c r="E620" s="78">
        <v>0.01</v>
      </c>
      <c r="F620" s="78" t="s">
        <v>54</v>
      </c>
      <c r="G620" s="83">
        <f t="shared" si="30"/>
        <v>10000</v>
      </c>
      <c r="H620" s="78">
        <v>5633</v>
      </c>
      <c r="I620" s="78" t="s">
        <v>1143</v>
      </c>
      <c r="J620" s="85">
        <f t="shared" si="31"/>
        <v>844.95</v>
      </c>
      <c r="K620" s="86">
        <f t="shared" si="32"/>
        <v>10844.95</v>
      </c>
    </row>
    <row r="621" s="71" customFormat="1" customHeight="1" spans="1:11">
      <c r="A621" s="78">
        <v>618</v>
      </c>
      <c r="B621" s="79" t="s">
        <v>5266</v>
      </c>
      <c r="C621" s="79" t="s">
        <v>5267</v>
      </c>
      <c r="D621" s="81" t="s">
        <v>15</v>
      </c>
      <c r="E621" s="78">
        <v>0</v>
      </c>
      <c r="F621" s="78" t="s">
        <v>54</v>
      </c>
      <c r="G621" s="83">
        <f t="shared" si="30"/>
        <v>0</v>
      </c>
      <c r="H621" s="78">
        <v>8323</v>
      </c>
      <c r="I621" s="78" t="s">
        <v>1143</v>
      </c>
      <c r="J621" s="85">
        <f t="shared" si="31"/>
        <v>1248.45</v>
      </c>
      <c r="K621" s="86">
        <f t="shared" si="32"/>
        <v>1248.45</v>
      </c>
    </row>
    <row r="622" s="71" customFormat="1" customHeight="1" spans="1:11">
      <c r="A622" s="78">
        <v>619</v>
      </c>
      <c r="B622" s="79" t="s">
        <v>5268</v>
      </c>
      <c r="C622" s="79" t="s">
        <v>5269</v>
      </c>
      <c r="D622" s="81" t="s">
        <v>15</v>
      </c>
      <c r="E622" s="78">
        <v>0.0168</v>
      </c>
      <c r="F622" s="78" t="s">
        <v>54</v>
      </c>
      <c r="G622" s="83">
        <f t="shared" si="30"/>
        <v>16800</v>
      </c>
      <c r="H622" s="78">
        <v>0</v>
      </c>
      <c r="I622" s="78" t="s">
        <v>1143</v>
      </c>
      <c r="J622" s="85">
        <f t="shared" si="31"/>
        <v>0</v>
      </c>
      <c r="K622" s="86">
        <f t="shared" si="32"/>
        <v>16800</v>
      </c>
    </row>
    <row r="623" s="71" customFormat="1" customHeight="1" spans="1:11">
      <c r="A623" s="78">
        <v>620</v>
      </c>
      <c r="B623" s="79" t="s">
        <v>5270</v>
      </c>
      <c r="C623" s="79" t="s">
        <v>5271</v>
      </c>
      <c r="D623" s="81" t="s">
        <v>15</v>
      </c>
      <c r="E623" s="78">
        <v>0.011</v>
      </c>
      <c r="F623" s="78" t="s">
        <v>54</v>
      </c>
      <c r="G623" s="83">
        <f t="shared" si="30"/>
        <v>11000</v>
      </c>
      <c r="H623" s="78">
        <v>0</v>
      </c>
      <c r="I623" s="78" t="s">
        <v>1143</v>
      </c>
      <c r="J623" s="85">
        <f t="shared" si="31"/>
        <v>0</v>
      </c>
      <c r="K623" s="86">
        <f t="shared" si="32"/>
        <v>11000</v>
      </c>
    </row>
    <row r="624" s="71" customFormat="1" customHeight="1" spans="1:11">
      <c r="A624" s="78">
        <v>621</v>
      </c>
      <c r="B624" s="79" t="s">
        <v>5272</v>
      </c>
      <c r="C624" s="79" t="s">
        <v>5273</v>
      </c>
      <c r="D624" s="81" t="s">
        <v>15</v>
      </c>
      <c r="E624" s="78">
        <v>0.01008</v>
      </c>
      <c r="F624" s="78" t="s">
        <v>54</v>
      </c>
      <c r="G624" s="83">
        <f t="shared" si="30"/>
        <v>10080</v>
      </c>
      <c r="H624" s="78">
        <v>0</v>
      </c>
      <c r="I624" s="78" t="s">
        <v>1143</v>
      </c>
      <c r="J624" s="85">
        <f t="shared" si="31"/>
        <v>0</v>
      </c>
      <c r="K624" s="86">
        <f t="shared" si="32"/>
        <v>10080</v>
      </c>
    </row>
    <row r="625" s="71" customFormat="1" customHeight="1" spans="1:11">
      <c r="A625" s="78">
        <v>622</v>
      </c>
      <c r="B625" s="79" t="s">
        <v>5274</v>
      </c>
      <c r="C625" s="79" t="s">
        <v>5275</v>
      </c>
      <c r="D625" s="81" t="s">
        <v>15</v>
      </c>
      <c r="E625" s="78">
        <v>0.02016</v>
      </c>
      <c r="F625" s="78" t="s">
        <v>54</v>
      </c>
      <c r="G625" s="83">
        <f t="shared" si="30"/>
        <v>20000</v>
      </c>
      <c r="H625" s="78">
        <v>0</v>
      </c>
      <c r="I625" s="78" t="s">
        <v>1143</v>
      </c>
      <c r="J625" s="85">
        <f t="shared" si="31"/>
        <v>0</v>
      </c>
      <c r="K625" s="86">
        <f t="shared" si="32"/>
        <v>20000</v>
      </c>
    </row>
    <row r="626" s="71" customFormat="1" customHeight="1" spans="1:11">
      <c r="A626" s="78">
        <v>623</v>
      </c>
      <c r="B626" s="79" t="s">
        <v>5276</v>
      </c>
      <c r="C626" s="79" t="s">
        <v>5277</v>
      </c>
      <c r="D626" s="81" t="s">
        <v>15</v>
      </c>
      <c r="E626" s="78">
        <v>0.015125</v>
      </c>
      <c r="F626" s="78" t="s">
        <v>54</v>
      </c>
      <c r="G626" s="83">
        <f t="shared" si="30"/>
        <v>15125</v>
      </c>
      <c r="H626" s="78">
        <v>0</v>
      </c>
      <c r="I626" s="78" t="s">
        <v>1143</v>
      </c>
      <c r="J626" s="85">
        <f t="shared" si="31"/>
        <v>0</v>
      </c>
      <c r="K626" s="86">
        <f t="shared" si="32"/>
        <v>15125</v>
      </c>
    </row>
    <row r="627" s="71" customFormat="1" customHeight="1" spans="1:11">
      <c r="A627" s="78">
        <v>624</v>
      </c>
      <c r="B627" s="79" t="s">
        <v>5278</v>
      </c>
      <c r="C627" s="79" t="s">
        <v>5279</v>
      </c>
      <c r="D627" s="81" t="s">
        <v>15</v>
      </c>
      <c r="E627" s="78">
        <v>0.012375</v>
      </c>
      <c r="F627" s="78" t="s">
        <v>54</v>
      </c>
      <c r="G627" s="83">
        <f t="shared" si="30"/>
        <v>12375</v>
      </c>
      <c r="H627" s="78">
        <v>0</v>
      </c>
      <c r="I627" s="78" t="s">
        <v>1143</v>
      </c>
      <c r="J627" s="85">
        <f t="shared" si="31"/>
        <v>0</v>
      </c>
      <c r="K627" s="86">
        <f t="shared" si="32"/>
        <v>12375</v>
      </c>
    </row>
    <row r="628" s="71" customFormat="1" customHeight="1" spans="1:11">
      <c r="A628" s="78">
        <v>625</v>
      </c>
      <c r="B628" s="79" t="s">
        <v>5280</v>
      </c>
      <c r="C628" s="79" t="s">
        <v>5281</v>
      </c>
      <c r="D628" s="81" t="s">
        <v>15</v>
      </c>
      <c r="E628" s="78">
        <v>0.01344</v>
      </c>
      <c r="F628" s="78" t="s">
        <v>54</v>
      </c>
      <c r="G628" s="83">
        <f t="shared" si="30"/>
        <v>13440</v>
      </c>
      <c r="H628" s="78">
        <v>0</v>
      </c>
      <c r="I628" s="78" t="s">
        <v>1143</v>
      </c>
      <c r="J628" s="85">
        <f t="shared" si="31"/>
        <v>0</v>
      </c>
      <c r="K628" s="86">
        <f t="shared" si="32"/>
        <v>13440</v>
      </c>
    </row>
    <row r="629" s="71" customFormat="1" customHeight="1" spans="1:11">
      <c r="A629" s="78">
        <v>626</v>
      </c>
      <c r="B629" s="79" t="s">
        <v>5282</v>
      </c>
      <c r="C629" s="79" t="s">
        <v>5283</v>
      </c>
      <c r="D629" s="81" t="s">
        <v>15</v>
      </c>
      <c r="E629" s="78">
        <v>0.00472</v>
      </c>
      <c r="F629" s="78" t="s">
        <v>54</v>
      </c>
      <c r="G629" s="83">
        <f t="shared" si="30"/>
        <v>4720</v>
      </c>
      <c r="H629" s="78">
        <f>3075.3-512.55</f>
        <v>2562.75</v>
      </c>
      <c r="I629" s="78" t="s">
        <v>1143</v>
      </c>
      <c r="J629" s="85">
        <f t="shared" si="31"/>
        <v>384.41</v>
      </c>
      <c r="K629" s="86">
        <f t="shared" si="32"/>
        <v>5104.41</v>
      </c>
    </row>
    <row r="630" s="71" customFormat="1" customHeight="1" spans="1:11">
      <c r="A630" s="78">
        <v>627</v>
      </c>
      <c r="B630" s="79" t="s">
        <v>5284</v>
      </c>
      <c r="C630" s="79" t="s">
        <v>5285</v>
      </c>
      <c r="D630" s="81" t="s">
        <v>15</v>
      </c>
      <c r="E630" s="78">
        <v>0.00472</v>
      </c>
      <c r="F630" s="78" t="s">
        <v>54</v>
      </c>
      <c r="G630" s="83">
        <f t="shared" si="30"/>
        <v>4720</v>
      </c>
      <c r="H630" s="78">
        <v>2110</v>
      </c>
      <c r="I630" s="78" t="s">
        <v>1143</v>
      </c>
      <c r="J630" s="85">
        <f t="shared" si="31"/>
        <v>316.5</v>
      </c>
      <c r="K630" s="86">
        <f t="shared" si="32"/>
        <v>5036.5</v>
      </c>
    </row>
    <row r="631" s="71" customFormat="1" customHeight="1" spans="1:11">
      <c r="A631" s="78">
        <v>628</v>
      </c>
      <c r="B631" s="79" t="s">
        <v>5286</v>
      </c>
      <c r="C631" s="79" t="s">
        <v>5287</v>
      </c>
      <c r="D631" s="81" t="s">
        <v>15</v>
      </c>
      <c r="E631" s="78">
        <v>0.00928</v>
      </c>
      <c r="F631" s="78" t="s">
        <v>54</v>
      </c>
      <c r="G631" s="83">
        <f t="shared" si="30"/>
        <v>9280</v>
      </c>
      <c r="H631" s="78">
        <v>5318</v>
      </c>
      <c r="I631" s="78" t="s">
        <v>1143</v>
      </c>
      <c r="J631" s="85">
        <f t="shared" si="31"/>
        <v>797.7</v>
      </c>
      <c r="K631" s="86">
        <f t="shared" si="32"/>
        <v>10077.7</v>
      </c>
    </row>
    <row r="632" s="71" customFormat="1" customHeight="1" spans="1:11">
      <c r="A632" s="78">
        <v>629</v>
      </c>
      <c r="B632" s="79" t="s">
        <v>5288</v>
      </c>
      <c r="C632" s="79" t="s">
        <v>5289</v>
      </c>
      <c r="D632" s="81" t="s">
        <v>15</v>
      </c>
      <c r="E632" s="78">
        <v>0.006</v>
      </c>
      <c r="F632" s="78" t="s">
        <v>54</v>
      </c>
      <c r="G632" s="83">
        <f t="shared" si="30"/>
        <v>6000</v>
      </c>
      <c r="H632" s="78">
        <v>4221</v>
      </c>
      <c r="I632" s="78" t="s">
        <v>1143</v>
      </c>
      <c r="J632" s="85">
        <f t="shared" si="31"/>
        <v>633.15</v>
      </c>
      <c r="K632" s="86">
        <f t="shared" si="32"/>
        <v>6633.15</v>
      </c>
    </row>
    <row r="633" s="71" customFormat="1" customHeight="1" spans="1:11">
      <c r="A633" s="78">
        <v>630</v>
      </c>
      <c r="B633" s="79" t="s">
        <v>5290</v>
      </c>
      <c r="C633" s="79" t="s">
        <v>5291</v>
      </c>
      <c r="D633" s="81" t="s">
        <v>15</v>
      </c>
      <c r="E633" s="78">
        <v>0</v>
      </c>
      <c r="F633" s="78" t="s">
        <v>54</v>
      </c>
      <c r="G633" s="83">
        <f t="shared" ref="G633:G696" si="33">IF(E633*1000000&gt;20000,20000,E633*1000000)</f>
        <v>0</v>
      </c>
      <c r="H633" s="78">
        <v>9155</v>
      </c>
      <c r="I633" s="78" t="s">
        <v>1143</v>
      </c>
      <c r="J633" s="85">
        <f t="shared" si="31"/>
        <v>1373.25</v>
      </c>
      <c r="K633" s="86">
        <f t="shared" si="32"/>
        <v>1373.25</v>
      </c>
    </row>
    <row r="634" s="71" customFormat="1" customHeight="1" spans="1:11">
      <c r="A634" s="78">
        <v>631</v>
      </c>
      <c r="B634" s="79" t="s">
        <v>5292</v>
      </c>
      <c r="C634" s="79" t="s">
        <v>5293</v>
      </c>
      <c r="D634" s="81" t="s">
        <v>15</v>
      </c>
      <c r="E634" s="78">
        <v>0.01475</v>
      </c>
      <c r="F634" s="78" t="s">
        <v>54</v>
      </c>
      <c r="G634" s="83">
        <f t="shared" si="33"/>
        <v>14750</v>
      </c>
      <c r="H634" s="78">
        <v>7852.9</v>
      </c>
      <c r="I634" s="78" t="s">
        <v>1143</v>
      </c>
      <c r="J634" s="85">
        <f t="shared" si="31"/>
        <v>1177.94</v>
      </c>
      <c r="K634" s="86">
        <f t="shared" si="32"/>
        <v>15927.94</v>
      </c>
    </row>
    <row r="635" s="71" customFormat="1" customHeight="1" spans="1:11">
      <c r="A635" s="78">
        <v>632</v>
      </c>
      <c r="B635" s="79" t="s">
        <v>5294</v>
      </c>
      <c r="C635" s="79" t="s">
        <v>5295</v>
      </c>
      <c r="D635" s="81" t="s">
        <v>15</v>
      </c>
      <c r="E635" s="78">
        <v>0.006</v>
      </c>
      <c r="F635" s="78" t="s">
        <v>54</v>
      </c>
      <c r="G635" s="83">
        <f t="shared" si="33"/>
        <v>6000</v>
      </c>
      <c r="H635" s="78">
        <v>1940</v>
      </c>
      <c r="I635" s="78" t="s">
        <v>1143</v>
      </c>
      <c r="J635" s="85">
        <f t="shared" si="31"/>
        <v>291</v>
      </c>
      <c r="K635" s="86">
        <f t="shared" si="32"/>
        <v>6291</v>
      </c>
    </row>
    <row r="636" s="71" customFormat="1" customHeight="1" spans="1:11">
      <c r="A636" s="78">
        <v>633</v>
      </c>
      <c r="B636" s="79" t="s">
        <v>5296</v>
      </c>
      <c r="C636" s="79" t="s">
        <v>5297</v>
      </c>
      <c r="D636" s="81" t="s">
        <v>15</v>
      </c>
      <c r="E636" s="78">
        <v>0.005</v>
      </c>
      <c r="F636" s="78" t="s">
        <v>54</v>
      </c>
      <c r="G636" s="83">
        <f t="shared" si="33"/>
        <v>5000</v>
      </c>
      <c r="H636" s="78">
        <v>2475</v>
      </c>
      <c r="I636" s="78" t="s">
        <v>1143</v>
      </c>
      <c r="J636" s="85">
        <f t="shared" si="31"/>
        <v>371.25</v>
      </c>
      <c r="K636" s="86">
        <f t="shared" si="32"/>
        <v>5371.25</v>
      </c>
    </row>
    <row r="637" s="71" customFormat="1" customHeight="1" spans="1:11">
      <c r="A637" s="78">
        <v>634</v>
      </c>
      <c r="B637" s="79" t="s">
        <v>5298</v>
      </c>
      <c r="C637" s="79" t="s">
        <v>5299</v>
      </c>
      <c r="D637" s="81" t="s">
        <v>15</v>
      </c>
      <c r="E637" s="78">
        <v>0.00841</v>
      </c>
      <c r="F637" s="78" t="s">
        <v>54</v>
      </c>
      <c r="G637" s="83">
        <f t="shared" si="33"/>
        <v>8410</v>
      </c>
      <c r="H637" s="78">
        <v>8672</v>
      </c>
      <c r="I637" s="78" t="s">
        <v>1143</v>
      </c>
      <c r="J637" s="85">
        <f t="shared" si="31"/>
        <v>1300.8</v>
      </c>
      <c r="K637" s="86">
        <f t="shared" si="32"/>
        <v>9710.8</v>
      </c>
    </row>
    <row r="638" s="71" customFormat="1" customHeight="1" spans="1:11">
      <c r="A638" s="78">
        <v>635</v>
      </c>
      <c r="B638" s="79" t="s">
        <v>5300</v>
      </c>
      <c r="C638" s="79" t="s">
        <v>5301</v>
      </c>
      <c r="D638" s="81" t="s">
        <v>15</v>
      </c>
      <c r="E638" s="78">
        <v>0.00696</v>
      </c>
      <c r="F638" s="78" t="s">
        <v>54</v>
      </c>
      <c r="G638" s="83">
        <f t="shared" si="33"/>
        <v>6960</v>
      </c>
      <c r="H638" s="78">
        <v>5314.98</v>
      </c>
      <c r="I638" s="78" t="s">
        <v>1143</v>
      </c>
      <c r="J638" s="85">
        <f t="shared" si="31"/>
        <v>797.25</v>
      </c>
      <c r="K638" s="86">
        <f t="shared" si="32"/>
        <v>7757.25</v>
      </c>
    </row>
    <row r="639" s="71" customFormat="1" customHeight="1" spans="1:11">
      <c r="A639" s="78">
        <v>636</v>
      </c>
      <c r="B639" s="79" t="s">
        <v>5302</v>
      </c>
      <c r="C639" s="79" t="s">
        <v>5303</v>
      </c>
      <c r="D639" s="81" t="s">
        <v>15</v>
      </c>
      <c r="E639" s="78">
        <v>0.01392</v>
      </c>
      <c r="F639" s="78" t="s">
        <v>54</v>
      </c>
      <c r="G639" s="83">
        <f t="shared" si="33"/>
        <v>13920</v>
      </c>
      <c r="H639" s="78">
        <v>10409</v>
      </c>
      <c r="I639" s="78" t="s">
        <v>1143</v>
      </c>
      <c r="J639" s="85">
        <f t="shared" si="31"/>
        <v>1561.35</v>
      </c>
      <c r="K639" s="86">
        <f t="shared" si="32"/>
        <v>15481.35</v>
      </c>
    </row>
    <row r="640" s="71" customFormat="1" customHeight="1" spans="1:11">
      <c r="A640" s="78">
        <v>637</v>
      </c>
      <c r="B640" s="79" t="s">
        <v>5304</v>
      </c>
      <c r="C640" s="79" t="s">
        <v>5305</v>
      </c>
      <c r="D640" s="81" t="s">
        <v>15</v>
      </c>
      <c r="E640" s="78">
        <v>0</v>
      </c>
      <c r="F640" s="78" t="s">
        <v>54</v>
      </c>
      <c r="G640" s="83">
        <f t="shared" si="33"/>
        <v>0</v>
      </c>
      <c r="H640" s="78">
        <v>6446</v>
      </c>
      <c r="I640" s="78" t="s">
        <v>1143</v>
      </c>
      <c r="J640" s="85">
        <f t="shared" si="31"/>
        <v>966.9</v>
      </c>
      <c r="K640" s="86">
        <f t="shared" si="32"/>
        <v>966.9</v>
      </c>
    </row>
    <row r="641" s="71" customFormat="1" customHeight="1" spans="1:11">
      <c r="A641" s="78">
        <v>638</v>
      </c>
      <c r="B641" s="79" t="s">
        <v>5306</v>
      </c>
      <c r="C641" s="79" t="s">
        <v>5307</v>
      </c>
      <c r="D641" s="81" t="s">
        <v>15</v>
      </c>
      <c r="E641" s="78">
        <v>0</v>
      </c>
      <c r="F641" s="78" t="s">
        <v>54</v>
      </c>
      <c r="G641" s="83">
        <f t="shared" si="33"/>
        <v>0</v>
      </c>
      <c r="H641" s="78">
        <v>8044</v>
      </c>
      <c r="I641" s="78" t="s">
        <v>1143</v>
      </c>
      <c r="J641" s="85">
        <f t="shared" si="31"/>
        <v>1206.6</v>
      </c>
      <c r="K641" s="86">
        <f t="shared" si="32"/>
        <v>1206.6</v>
      </c>
    </row>
    <row r="642" s="71" customFormat="1" customHeight="1" spans="1:11">
      <c r="A642" s="78">
        <v>639</v>
      </c>
      <c r="B642" s="79" t="s">
        <v>5308</v>
      </c>
      <c r="C642" s="79" t="s">
        <v>5309</v>
      </c>
      <c r="D642" s="81" t="s">
        <v>15</v>
      </c>
      <c r="E642" s="78">
        <v>0.0232</v>
      </c>
      <c r="F642" s="78" t="s">
        <v>54</v>
      </c>
      <c r="G642" s="83">
        <f t="shared" si="33"/>
        <v>20000</v>
      </c>
      <c r="H642" s="78">
        <v>21287</v>
      </c>
      <c r="I642" s="78" t="s">
        <v>1143</v>
      </c>
      <c r="J642" s="85">
        <f t="shared" si="31"/>
        <v>3193.05</v>
      </c>
      <c r="K642" s="86">
        <f t="shared" si="32"/>
        <v>23193.05</v>
      </c>
    </row>
    <row r="643" s="71" customFormat="1" customHeight="1" spans="1:11">
      <c r="A643" s="78">
        <v>640</v>
      </c>
      <c r="B643" s="79" t="s">
        <v>5310</v>
      </c>
      <c r="C643" s="79" t="s">
        <v>5311</v>
      </c>
      <c r="D643" s="81" t="s">
        <v>15</v>
      </c>
      <c r="E643" s="78">
        <v>0.0045</v>
      </c>
      <c r="F643" s="78" t="s">
        <v>54</v>
      </c>
      <c r="G643" s="83">
        <f t="shared" si="33"/>
        <v>4500</v>
      </c>
      <c r="H643" s="78">
        <v>5712</v>
      </c>
      <c r="I643" s="78" t="s">
        <v>1143</v>
      </c>
      <c r="J643" s="85">
        <f t="shared" si="31"/>
        <v>856.8</v>
      </c>
      <c r="K643" s="86">
        <f t="shared" si="32"/>
        <v>5356.8</v>
      </c>
    </row>
    <row r="644" s="71" customFormat="1" customHeight="1" spans="1:11">
      <c r="A644" s="78">
        <v>641</v>
      </c>
      <c r="B644" s="79" t="s">
        <v>5312</v>
      </c>
      <c r="C644" s="79" t="s">
        <v>5313</v>
      </c>
      <c r="D644" s="81" t="s">
        <v>15</v>
      </c>
      <c r="E644" s="78">
        <v>0.01239</v>
      </c>
      <c r="F644" s="78" t="s">
        <v>54</v>
      </c>
      <c r="G644" s="83">
        <f t="shared" si="33"/>
        <v>12390</v>
      </c>
      <c r="H644" s="78">
        <v>2404</v>
      </c>
      <c r="I644" s="78" t="s">
        <v>1143</v>
      </c>
      <c r="J644" s="85">
        <f t="shared" ref="J644:J707" si="34">ROUND(H644*0.15,2)</f>
        <v>360.6</v>
      </c>
      <c r="K644" s="86">
        <f t="shared" ref="K644:K707" si="35">G644+J644</f>
        <v>12750.6</v>
      </c>
    </row>
    <row r="645" s="71" customFormat="1" customHeight="1" spans="1:11">
      <c r="A645" s="78">
        <v>642</v>
      </c>
      <c r="B645" s="79" t="s">
        <v>5314</v>
      </c>
      <c r="C645" s="79" t="s">
        <v>5315</v>
      </c>
      <c r="D645" s="81" t="s">
        <v>15</v>
      </c>
      <c r="E645" s="78">
        <v>0</v>
      </c>
      <c r="F645" s="78" t="s">
        <v>54</v>
      </c>
      <c r="G645" s="83">
        <f t="shared" si="33"/>
        <v>0</v>
      </c>
      <c r="H645" s="78">
        <v>13090.62</v>
      </c>
      <c r="I645" s="78" t="s">
        <v>1143</v>
      </c>
      <c r="J645" s="85">
        <f t="shared" si="34"/>
        <v>1963.59</v>
      </c>
      <c r="K645" s="86">
        <f t="shared" si="35"/>
        <v>1963.59</v>
      </c>
    </row>
    <row r="646" s="71" customFormat="1" customHeight="1" spans="1:11">
      <c r="A646" s="78">
        <v>643</v>
      </c>
      <c r="B646" s="79" t="s">
        <v>5316</v>
      </c>
      <c r="C646" s="79" t="s">
        <v>5317</v>
      </c>
      <c r="D646" s="81" t="s">
        <v>15</v>
      </c>
      <c r="E646" s="78">
        <v>0.00472</v>
      </c>
      <c r="F646" s="78" t="s">
        <v>54</v>
      </c>
      <c r="G646" s="83">
        <f t="shared" si="33"/>
        <v>4720</v>
      </c>
      <c r="H646" s="78">
        <v>3308</v>
      </c>
      <c r="I646" s="78" t="s">
        <v>1143</v>
      </c>
      <c r="J646" s="85">
        <f t="shared" si="34"/>
        <v>496.2</v>
      </c>
      <c r="K646" s="86">
        <f t="shared" si="35"/>
        <v>5216.2</v>
      </c>
    </row>
    <row r="647" s="71" customFormat="1" customHeight="1" spans="1:11">
      <c r="A647" s="78">
        <v>644</v>
      </c>
      <c r="B647" s="79" t="s">
        <v>5318</v>
      </c>
      <c r="C647" s="79" t="s">
        <v>5319</v>
      </c>
      <c r="D647" s="81" t="s">
        <v>15</v>
      </c>
      <c r="E647" s="78">
        <v>0.00826</v>
      </c>
      <c r="F647" s="78" t="s">
        <v>54</v>
      </c>
      <c r="G647" s="83">
        <f t="shared" si="33"/>
        <v>8260</v>
      </c>
      <c r="H647" s="78">
        <v>994</v>
      </c>
      <c r="I647" s="78" t="s">
        <v>1143</v>
      </c>
      <c r="J647" s="85">
        <f t="shared" si="34"/>
        <v>149.1</v>
      </c>
      <c r="K647" s="86">
        <f t="shared" si="35"/>
        <v>8409.1</v>
      </c>
    </row>
    <row r="648" s="71" customFormat="1" customHeight="1" spans="1:11">
      <c r="A648" s="78">
        <v>645</v>
      </c>
      <c r="B648" s="79" t="s">
        <v>5320</v>
      </c>
      <c r="C648" s="79" t="s">
        <v>5321</v>
      </c>
      <c r="D648" s="81" t="s">
        <v>15</v>
      </c>
      <c r="E648" s="78">
        <v>0.01534</v>
      </c>
      <c r="F648" s="78" t="s">
        <v>54</v>
      </c>
      <c r="G648" s="83">
        <f t="shared" si="33"/>
        <v>15340</v>
      </c>
      <c r="H648" s="78">
        <v>3342</v>
      </c>
      <c r="I648" s="78" t="s">
        <v>1143</v>
      </c>
      <c r="J648" s="85">
        <f t="shared" si="34"/>
        <v>501.3</v>
      </c>
      <c r="K648" s="86">
        <f t="shared" si="35"/>
        <v>15841.3</v>
      </c>
    </row>
    <row r="649" s="71" customFormat="1" customHeight="1" spans="1:11">
      <c r="A649" s="78">
        <v>646</v>
      </c>
      <c r="B649" s="79" t="s">
        <v>5322</v>
      </c>
      <c r="C649" s="79" t="s">
        <v>5323</v>
      </c>
      <c r="D649" s="81" t="s">
        <v>15</v>
      </c>
      <c r="E649" s="78">
        <v>0.006</v>
      </c>
      <c r="F649" s="78" t="s">
        <v>54</v>
      </c>
      <c r="G649" s="83">
        <f t="shared" si="33"/>
        <v>6000</v>
      </c>
      <c r="H649" s="78">
        <v>1944</v>
      </c>
      <c r="I649" s="78" t="s">
        <v>1143</v>
      </c>
      <c r="J649" s="85">
        <f t="shared" si="34"/>
        <v>291.6</v>
      </c>
      <c r="K649" s="86">
        <f t="shared" si="35"/>
        <v>6291.6</v>
      </c>
    </row>
    <row r="650" s="71" customFormat="1" customHeight="1" spans="1:11">
      <c r="A650" s="78">
        <v>647</v>
      </c>
      <c r="B650" s="79" t="s">
        <v>5308</v>
      </c>
      <c r="C650" s="79" t="s">
        <v>5324</v>
      </c>
      <c r="D650" s="81" t="s">
        <v>15</v>
      </c>
      <c r="E650" s="78">
        <v>0.01508</v>
      </c>
      <c r="F650" s="78" t="s">
        <v>54</v>
      </c>
      <c r="G650" s="83">
        <f t="shared" si="33"/>
        <v>15080</v>
      </c>
      <c r="H650" s="78">
        <v>13829</v>
      </c>
      <c r="I650" s="78" t="s">
        <v>1143</v>
      </c>
      <c r="J650" s="85">
        <f t="shared" si="34"/>
        <v>2074.35</v>
      </c>
      <c r="K650" s="86">
        <f t="shared" si="35"/>
        <v>17154.35</v>
      </c>
    </row>
    <row r="651" s="71" customFormat="1" customHeight="1" spans="1:11">
      <c r="A651" s="78">
        <v>648</v>
      </c>
      <c r="B651" s="79" t="s">
        <v>5325</v>
      </c>
      <c r="C651" s="79" t="s">
        <v>5326</v>
      </c>
      <c r="D651" s="81" t="s">
        <v>15</v>
      </c>
      <c r="E651" s="78">
        <v>0.0058</v>
      </c>
      <c r="F651" s="78" t="s">
        <v>54</v>
      </c>
      <c r="G651" s="83">
        <f t="shared" si="33"/>
        <v>5800</v>
      </c>
      <c r="H651" s="78">
        <v>2091</v>
      </c>
      <c r="I651" s="78" t="s">
        <v>1143</v>
      </c>
      <c r="J651" s="85">
        <f t="shared" si="34"/>
        <v>313.65</v>
      </c>
      <c r="K651" s="86">
        <f t="shared" si="35"/>
        <v>6113.65</v>
      </c>
    </row>
    <row r="652" s="71" customFormat="1" customHeight="1" spans="1:11">
      <c r="A652" s="78">
        <v>649</v>
      </c>
      <c r="B652" s="79" t="s">
        <v>5327</v>
      </c>
      <c r="C652" s="79" t="s">
        <v>5328</v>
      </c>
      <c r="D652" s="81" t="s">
        <v>15</v>
      </c>
      <c r="E652" s="78">
        <v>0.01026</v>
      </c>
      <c r="F652" s="78" t="s">
        <v>54</v>
      </c>
      <c r="G652" s="83">
        <f t="shared" si="33"/>
        <v>10260</v>
      </c>
      <c r="H652" s="78">
        <v>6166.45</v>
      </c>
      <c r="I652" s="78" t="s">
        <v>1143</v>
      </c>
      <c r="J652" s="85">
        <f t="shared" si="34"/>
        <v>924.97</v>
      </c>
      <c r="K652" s="86">
        <f t="shared" si="35"/>
        <v>11184.97</v>
      </c>
    </row>
    <row r="653" s="71" customFormat="1" customHeight="1" spans="1:11">
      <c r="A653" s="78">
        <v>650</v>
      </c>
      <c r="B653" s="79" t="s">
        <v>5329</v>
      </c>
      <c r="C653" s="79" t="s">
        <v>5330</v>
      </c>
      <c r="D653" s="81" t="s">
        <v>15</v>
      </c>
      <c r="E653" s="78">
        <v>0</v>
      </c>
      <c r="F653" s="78" t="s">
        <v>54</v>
      </c>
      <c r="G653" s="83">
        <f t="shared" si="33"/>
        <v>0</v>
      </c>
      <c r="H653" s="78">
        <v>5088</v>
      </c>
      <c r="I653" s="78" t="s">
        <v>1143</v>
      </c>
      <c r="J653" s="85">
        <f t="shared" si="34"/>
        <v>763.2</v>
      </c>
      <c r="K653" s="86">
        <f t="shared" si="35"/>
        <v>763.2</v>
      </c>
    </row>
    <row r="654" s="71" customFormat="1" customHeight="1" spans="1:11">
      <c r="A654" s="78">
        <v>651</v>
      </c>
      <c r="B654" s="79" t="s">
        <v>5331</v>
      </c>
      <c r="C654" s="79" t="s">
        <v>5332</v>
      </c>
      <c r="D654" s="81" t="s">
        <v>15</v>
      </c>
      <c r="E654" s="78">
        <v>0.01033</v>
      </c>
      <c r="F654" s="78" t="s">
        <v>54</v>
      </c>
      <c r="G654" s="83">
        <f t="shared" si="33"/>
        <v>10330</v>
      </c>
      <c r="H654" s="78">
        <v>3630</v>
      </c>
      <c r="I654" s="78" t="s">
        <v>1143</v>
      </c>
      <c r="J654" s="85">
        <f t="shared" si="34"/>
        <v>544.5</v>
      </c>
      <c r="K654" s="86">
        <f t="shared" si="35"/>
        <v>10874.5</v>
      </c>
    </row>
    <row r="655" s="71" customFormat="1" customHeight="1" spans="1:11">
      <c r="A655" s="78">
        <v>652</v>
      </c>
      <c r="B655" s="79" t="s">
        <v>5333</v>
      </c>
      <c r="C655" s="79" t="s">
        <v>5334</v>
      </c>
      <c r="D655" s="81" t="s">
        <v>15</v>
      </c>
      <c r="E655" s="78">
        <v>0.006</v>
      </c>
      <c r="F655" s="78" t="s">
        <v>54</v>
      </c>
      <c r="G655" s="83">
        <f t="shared" si="33"/>
        <v>6000</v>
      </c>
      <c r="H655" s="78">
        <v>4695.15</v>
      </c>
      <c r="I655" s="78" t="s">
        <v>1143</v>
      </c>
      <c r="J655" s="85">
        <f t="shared" si="34"/>
        <v>704.27</v>
      </c>
      <c r="K655" s="86">
        <f t="shared" si="35"/>
        <v>6704.27</v>
      </c>
    </row>
    <row r="656" s="71" customFormat="1" customHeight="1" spans="1:11">
      <c r="A656" s="78">
        <v>653</v>
      </c>
      <c r="B656" s="79" t="s">
        <v>5335</v>
      </c>
      <c r="C656" s="79" t="s">
        <v>5336</v>
      </c>
      <c r="D656" s="81" t="s">
        <v>15</v>
      </c>
      <c r="E656" s="78">
        <v>0.0118</v>
      </c>
      <c r="F656" s="78" t="s">
        <v>54</v>
      </c>
      <c r="G656" s="83">
        <f t="shared" si="33"/>
        <v>11800</v>
      </c>
      <c r="H656" s="78">
        <v>7889.46</v>
      </c>
      <c r="I656" s="78" t="s">
        <v>1143</v>
      </c>
      <c r="J656" s="85">
        <f t="shared" si="34"/>
        <v>1183.42</v>
      </c>
      <c r="K656" s="86">
        <f t="shared" si="35"/>
        <v>12983.42</v>
      </c>
    </row>
    <row r="657" s="71" customFormat="1" customHeight="1" spans="1:11">
      <c r="A657" s="78">
        <v>654</v>
      </c>
      <c r="B657" s="79" t="s">
        <v>5337</v>
      </c>
      <c r="C657" s="79" t="s">
        <v>5338</v>
      </c>
      <c r="D657" s="81" t="s">
        <v>15</v>
      </c>
      <c r="E657" s="78">
        <v>0</v>
      </c>
      <c r="F657" s="78" t="s">
        <v>54</v>
      </c>
      <c r="G657" s="83">
        <f t="shared" si="33"/>
        <v>0</v>
      </c>
      <c r="H657" s="78">
        <v>5620</v>
      </c>
      <c r="I657" s="78" t="s">
        <v>1143</v>
      </c>
      <c r="J657" s="85">
        <f t="shared" si="34"/>
        <v>843</v>
      </c>
      <c r="K657" s="86">
        <f t="shared" si="35"/>
        <v>843</v>
      </c>
    </row>
    <row r="658" s="71" customFormat="1" customHeight="1" spans="1:11">
      <c r="A658" s="78">
        <v>655</v>
      </c>
      <c r="B658" s="79" t="s">
        <v>5339</v>
      </c>
      <c r="C658" s="79" t="s">
        <v>5340</v>
      </c>
      <c r="D658" s="81" t="s">
        <v>15</v>
      </c>
      <c r="E658" s="78">
        <v>0.01003</v>
      </c>
      <c r="F658" s="78" t="s">
        <v>54</v>
      </c>
      <c r="G658" s="83">
        <f t="shared" si="33"/>
        <v>10030</v>
      </c>
      <c r="H658" s="78">
        <v>6494</v>
      </c>
      <c r="I658" s="78" t="s">
        <v>1143</v>
      </c>
      <c r="J658" s="85">
        <f t="shared" si="34"/>
        <v>974.1</v>
      </c>
      <c r="K658" s="86">
        <f t="shared" si="35"/>
        <v>11004.1</v>
      </c>
    </row>
    <row r="659" s="71" customFormat="1" customHeight="1" spans="1:11">
      <c r="A659" s="78">
        <v>656</v>
      </c>
      <c r="B659" s="79" t="s">
        <v>5341</v>
      </c>
      <c r="C659" s="79" t="s">
        <v>5342</v>
      </c>
      <c r="D659" s="81" t="s">
        <v>15</v>
      </c>
      <c r="E659" s="78">
        <v>0.00354</v>
      </c>
      <c r="F659" s="78" t="s">
        <v>54</v>
      </c>
      <c r="G659" s="83">
        <f t="shared" si="33"/>
        <v>3540</v>
      </c>
      <c r="H659" s="78">
        <f>1774-296</f>
        <v>1478</v>
      </c>
      <c r="I659" s="78" t="s">
        <v>1143</v>
      </c>
      <c r="J659" s="85">
        <f t="shared" si="34"/>
        <v>221.7</v>
      </c>
      <c r="K659" s="86">
        <f t="shared" si="35"/>
        <v>3761.7</v>
      </c>
    </row>
    <row r="660" s="71" customFormat="1" customHeight="1" spans="1:11">
      <c r="A660" s="78">
        <v>657</v>
      </c>
      <c r="B660" s="79" t="s">
        <v>5343</v>
      </c>
      <c r="C660" s="79" t="s">
        <v>5344</v>
      </c>
      <c r="D660" s="81" t="s">
        <v>15</v>
      </c>
      <c r="E660" s="78">
        <v>0.00885</v>
      </c>
      <c r="F660" s="78" t="s">
        <v>54</v>
      </c>
      <c r="G660" s="83">
        <f t="shared" si="33"/>
        <v>8850</v>
      </c>
      <c r="H660" s="78">
        <v>1758.48</v>
      </c>
      <c r="I660" s="78" t="s">
        <v>1143</v>
      </c>
      <c r="J660" s="85">
        <f t="shared" si="34"/>
        <v>263.77</v>
      </c>
      <c r="K660" s="86">
        <f t="shared" si="35"/>
        <v>9113.77</v>
      </c>
    </row>
    <row r="661" s="71" customFormat="1" customHeight="1" spans="1:11">
      <c r="A661" s="78">
        <v>658</v>
      </c>
      <c r="B661" s="79" t="s">
        <v>5345</v>
      </c>
      <c r="C661" s="79" t="s">
        <v>5346</v>
      </c>
      <c r="D661" s="81" t="s">
        <v>15</v>
      </c>
      <c r="E661" s="78">
        <v>0.00619</v>
      </c>
      <c r="F661" s="78" t="s">
        <v>54</v>
      </c>
      <c r="G661" s="83">
        <f t="shared" si="33"/>
        <v>6190</v>
      </c>
      <c r="H661" s="78">
        <f>3467.34-466.24</f>
        <v>3001.1</v>
      </c>
      <c r="I661" s="78" t="s">
        <v>1143</v>
      </c>
      <c r="J661" s="85">
        <f t="shared" si="34"/>
        <v>450.17</v>
      </c>
      <c r="K661" s="86">
        <f t="shared" si="35"/>
        <v>6640.17</v>
      </c>
    </row>
    <row r="662" s="71" customFormat="1" customHeight="1" spans="1:11">
      <c r="A662" s="78">
        <v>659</v>
      </c>
      <c r="B662" s="79" t="s">
        <v>5347</v>
      </c>
      <c r="C662" s="79" t="s">
        <v>5348</v>
      </c>
      <c r="D662" s="81" t="s">
        <v>15</v>
      </c>
      <c r="E662" s="78">
        <v>0.00696</v>
      </c>
      <c r="F662" s="78" t="s">
        <v>54</v>
      </c>
      <c r="G662" s="83">
        <f t="shared" si="33"/>
        <v>6960</v>
      </c>
      <c r="H662" s="78">
        <v>3912</v>
      </c>
      <c r="I662" s="78" t="s">
        <v>1143</v>
      </c>
      <c r="J662" s="85">
        <f t="shared" si="34"/>
        <v>586.8</v>
      </c>
      <c r="K662" s="86">
        <f t="shared" si="35"/>
        <v>7546.8</v>
      </c>
    </row>
    <row r="663" s="71" customFormat="1" customHeight="1" spans="1:11">
      <c r="A663" s="78">
        <v>660</v>
      </c>
      <c r="B663" s="79" t="s">
        <v>5349</v>
      </c>
      <c r="C663" s="79" t="s">
        <v>5350</v>
      </c>
      <c r="D663" s="81" t="s">
        <v>15</v>
      </c>
      <c r="E663" s="78">
        <v>0.00672</v>
      </c>
      <c r="F663" s="78" t="s">
        <v>54</v>
      </c>
      <c r="G663" s="83">
        <f t="shared" si="33"/>
        <v>6720</v>
      </c>
      <c r="H663" s="78">
        <v>806</v>
      </c>
      <c r="I663" s="78" t="s">
        <v>1143</v>
      </c>
      <c r="J663" s="85">
        <f t="shared" si="34"/>
        <v>120.9</v>
      </c>
      <c r="K663" s="86">
        <f t="shared" si="35"/>
        <v>6840.9</v>
      </c>
    </row>
    <row r="664" s="71" customFormat="1" customHeight="1" spans="1:11">
      <c r="A664" s="78">
        <v>661</v>
      </c>
      <c r="B664" s="79" t="s">
        <v>5351</v>
      </c>
      <c r="C664" s="79" t="s">
        <v>5352</v>
      </c>
      <c r="D664" s="81" t="s">
        <v>15</v>
      </c>
      <c r="E664" s="78">
        <v>0.00432</v>
      </c>
      <c r="F664" s="78" t="s">
        <v>54</v>
      </c>
      <c r="G664" s="83">
        <f t="shared" si="33"/>
        <v>4320</v>
      </c>
      <c r="H664" s="78">
        <v>0</v>
      </c>
      <c r="I664" s="78" t="s">
        <v>1143</v>
      </c>
      <c r="J664" s="85">
        <f t="shared" si="34"/>
        <v>0</v>
      </c>
      <c r="K664" s="86">
        <f t="shared" si="35"/>
        <v>4320</v>
      </c>
    </row>
    <row r="665" s="71" customFormat="1" customHeight="1" spans="1:11">
      <c r="A665" s="78">
        <v>662</v>
      </c>
      <c r="B665" s="79" t="s">
        <v>5353</v>
      </c>
      <c r="C665" s="79" t="s">
        <v>5354</v>
      </c>
      <c r="D665" s="81" t="s">
        <v>15</v>
      </c>
      <c r="E665" s="78">
        <v>0.02223</v>
      </c>
      <c r="F665" s="78" t="s">
        <v>54</v>
      </c>
      <c r="G665" s="83">
        <f t="shared" si="33"/>
        <v>20000</v>
      </c>
      <c r="H665" s="78">
        <f>1627-1627</f>
        <v>0</v>
      </c>
      <c r="I665" s="78" t="s">
        <v>1143</v>
      </c>
      <c r="J665" s="85">
        <f t="shared" si="34"/>
        <v>0</v>
      </c>
      <c r="K665" s="86">
        <f t="shared" si="35"/>
        <v>20000</v>
      </c>
    </row>
    <row r="666" s="71" customFormat="1" customHeight="1" spans="1:11">
      <c r="A666" s="78">
        <v>663</v>
      </c>
      <c r="B666" s="79" t="s">
        <v>5355</v>
      </c>
      <c r="C666" s="79" t="s">
        <v>5356</v>
      </c>
      <c r="D666" s="81" t="s">
        <v>15</v>
      </c>
      <c r="E666" s="78">
        <v>0.0126</v>
      </c>
      <c r="F666" s="78" t="s">
        <v>54</v>
      </c>
      <c r="G666" s="83">
        <f t="shared" si="33"/>
        <v>12600</v>
      </c>
      <c r="H666" s="78">
        <f>2481-1654</f>
        <v>827</v>
      </c>
      <c r="I666" s="78" t="s">
        <v>1143</v>
      </c>
      <c r="J666" s="85">
        <f t="shared" si="34"/>
        <v>124.05</v>
      </c>
      <c r="K666" s="86">
        <f t="shared" si="35"/>
        <v>12724.05</v>
      </c>
    </row>
    <row r="667" s="71" customFormat="1" customHeight="1" spans="1:11">
      <c r="A667" s="78">
        <v>664</v>
      </c>
      <c r="B667" s="79" t="s">
        <v>5357</v>
      </c>
      <c r="C667" s="79" t="s">
        <v>5358</v>
      </c>
      <c r="D667" s="81" t="s">
        <v>15</v>
      </c>
      <c r="E667" s="78">
        <v>0.01824</v>
      </c>
      <c r="F667" s="78" t="s">
        <v>54</v>
      </c>
      <c r="G667" s="83">
        <f t="shared" si="33"/>
        <v>18240</v>
      </c>
      <c r="H667" s="78">
        <v>0</v>
      </c>
      <c r="I667" s="78" t="s">
        <v>1143</v>
      </c>
      <c r="J667" s="85">
        <f t="shared" si="34"/>
        <v>0</v>
      </c>
      <c r="K667" s="86">
        <f t="shared" si="35"/>
        <v>18240</v>
      </c>
    </row>
    <row r="668" s="71" customFormat="1" customHeight="1" spans="1:11">
      <c r="A668" s="78">
        <v>665</v>
      </c>
      <c r="B668" s="79" t="s">
        <v>5359</v>
      </c>
      <c r="C668" s="79" t="s">
        <v>5360</v>
      </c>
      <c r="D668" s="81" t="s">
        <v>15</v>
      </c>
      <c r="E668" s="78">
        <v>0.01113</v>
      </c>
      <c r="F668" s="78" t="s">
        <v>54</v>
      </c>
      <c r="G668" s="83">
        <f t="shared" si="33"/>
        <v>11130</v>
      </c>
      <c r="H668" s="78">
        <v>0</v>
      </c>
      <c r="I668" s="78" t="s">
        <v>1143</v>
      </c>
      <c r="J668" s="85">
        <f t="shared" si="34"/>
        <v>0</v>
      </c>
      <c r="K668" s="86">
        <f t="shared" si="35"/>
        <v>11130</v>
      </c>
    </row>
    <row r="669" s="71" customFormat="1" customHeight="1" spans="1:11">
      <c r="A669" s="78">
        <v>666</v>
      </c>
      <c r="B669" s="79" t="s">
        <v>5361</v>
      </c>
      <c r="C669" s="79" t="s">
        <v>5362</v>
      </c>
      <c r="D669" s="81" t="s">
        <v>15</v>
      </c>
      <c r="E669" s="78">
        <v>0.01667</v>
      </c>
      <c r="F669" s="78" t="s">
        <v>54</v>
      </c>
      <c r="G669" s="83">
        <f t="shared" si="33"/>
        <v>16670</v>
      </c>
      <c r="H669" s="78">
        <v>0</v>
      </c>
      <c r="I669" s="78" t="s">
        <v>1143</v>
      </c>
      <c r="J669" s="85">
        <f t="shared" si="34"/>
        <v>0</v>
      </c>
      <c r="K669" s="86">
        <f t="shared" si="35"/>
        <v>16670</v>
      </c>
    </row>
    <row r="670" s="71" customFormat="1" customHeight="1" spans="1:11">
      <c r="A670" s="78">
        <v>667</v>
      </c>
      <c r="B670" s="79" t="s">
        <v>5361</v>
      </c>
      <c r="C670" s="79" t="s">
        <v>5363</v>
      </c>
      <c r="D670" s="81" t="s">
        <v>15</v>
      </c>
      <c r="E670" s="78">
        <v>0.00517</v>
      </c>
      <c r="F670" s="78" t="s">
        <v>54</v>
      </c>
      <c r="G670" s="83">
        <f t="shared" si="33"/>
        <v>5170</v>
      </c>
      <c r="H670" s="78">
        <v>0</v>
      </c>
      <c r="I670" s="78" t="s">
        <v>1143</v>
      </c>
      <c r="J670" s="85">
        <f t="shared" si="34"/>
        <v>0</v>
      </c>
      <c r="K670" s="86">
        <f t="shared" si="35"/>
        <v>5170</v>
      </c>
    </row>
    <row r="671" s="71" customFormat="1" customHeight="1" spans="1:11">
      <c r="A671" s="78">
        <v>668</v>
      </c>
      <c r="B671" s="79" t="s">
        <v>5364</v>
      </c>
      <c r="C671" s="79" t="s">
        <v>5365</v>
      </c>
      <c r="D671" s="81" t="s">
        <v>15</v>
      </c>
      <c r="E671" s="78">
        <v>0.008625</v>
      </c>
      <c r="F671" s="78" t="s">
        <v>54</v>
      </c>
      <c r="G671" s="83">
        <f t="shared" si="33"/>
        <v>8625</v>
      </c>
      <c r="H671" s="78">
        <v>0</v>
      </c>
      <c r="I671" s="78" t="s">
        <v>1143</v>
      </c>
      <c r="J671" s="85">
        <f t="shared" si="34"/>
        <v>0</v>
      </c>
      <c r="K671" s="86">
        <f t="shared" si="35"/>
        <v>8625</v>
      </c>
    </row>
    <row r="672" s="71" customFormat="1" customHeight="1" spans="1:11">
      <c r="A672" s="78">
        <v>669</v>
      </c>
      <c r="B672" s="79" t="s">
        <v>5366</v>
      </c>
      <c r="C672" s="79" t="s">
        <v>5367</v>
      </c>
      <c r="D672" s="81" t="s">
        <v>15</v>
      </c>
      <c r="E672" s="78">
        <v>0</v>
      </c>
      <c r="F672" s="78" t="s">
        <v>54</v>
      </c>
      <c r="G672" s="83">
        <f t="shared" si="33"/>
        <v>0</v>
      </c>
      <c r="H672" s="78">
        <v>14596</v>
      </c>
      <c r="I672" s="78" t="s">
        <v>1143</v>
      </c>
      <c r="J672" s="85">
        <f t="shared" si="34"/>
        <v>2189.4</v>
      </c>
      <c r="K672" s="86">
        <f t="shared" si="35"/>
        <v>2189.4</v>
      </c>
    </row>
    <row r="673" s="71" customFormat="1" customHeight="1" spans="1:11">
      <c r="A673" s="78">
        <v>670</v>
      </c>
      <c r="B673" s="79" t="s">
        <v>5368</v>
      </c>
      <c r="C673" s="79" t="s">
        <v>5369</v>
      </c>
      <c r="D673" s="81" t="s">
        <v>15</v>
      </c>
      <c r="E673" s="78">
        <v>0</v>
      </c>
      <c r="F673" s="78" t="s">
        <v>54</v>
      </c>
      <c r="G673" s="83">
        <f t="shared" si="33"/>
        <v>0</v>
      </c>
      <c r="H673" s="78">
        <v>2847</v>
      </c>
      <c r="I673" s="78" t="s">
        <v>1143</v>
      </c>
      <c r="J673" s="85">
        <f t="shared" si="34"/>
        <v>427.05</v>
      </c>
      <c r="K673" s="86">
        <f t="shared" si="35"/>
        <v>427.05</v>
      </c>
    </row>
    <row r="674" s="71" customFormat="1" customHeight="1" spans="1:11">
      <c r="A674" s="78">
        <v>671</v>
      </c>
      <c r="B674" s="79" t="s">
        <v>5370</v>
      </c>
      <c r="C674" s="79" t="s">
        <v>5371</v>
      </c>
      <c r="D674" s="81" t="s">
        <v>15</v>
      </c>
      <c r="E674" s="78">
        <v>0</v>
      </c>
      <c r="F674" s="78" t="s">
        <v>54</v>
      </c>
      <c r="G674" s="83">
        <f t="shared" si="33"/>
        <v>0</v>
      </c>
      <c r="H674" s="78">
        <v>5930</v>
      </c>
      <c r="I674" s="78" t="s">
        <v>1143</v>
      </c>
      <c r="J674" s="85">
        <f t="shared" si="34"/>
        <v>889.5</v>
      </c>
      <c r="K674" s="86">
        <f t="shared" si="35"/>
        <v>889.5</v>
      </c>
    </row>
    <row r="675" s="71" customFormat="1" customHeight="1" spans="1:11">
      <c r="A675" s="78">
        <v>672</v>
      </c>
      <c r="B675" s="79" t="s">
        <v>5372</v>
      </c>
      <c r="C675" s="79" t="s">
        <v>5373</v>
      </c>
      <c r="D675" s="81" t="s">
        <v>15</v>
      </c>
      <c r="E675" s="78">
        <v>0</v>
      </c>
      <c r="F675" s="78" t="s">
        <v>54</v>
      </c>
      <c r="G675" s="83">
        <f t="shared" si="33"/>
        <v>0</v>
      </c>
      <c r="H675" s="78">
        <v>2967</v>
      </c>
      <c r="I675" s="78" t="s">
        <v>1143</v>
      </c>
      <c r="J675" s="85">
        <f t="shared" si="34"/>
        <v>445.05</v>
      </c>
      <c r="K675" s="86">
        <f t="shared" si="35"/>
        <v>445.05</v>
      </c>
    </row>
    <row r="676" s="71" customFormat="1" customHeight="1" spans="1:11">
      <c r="A676" s="78">
        <v>673</v>
      </c>
      <c r="B676" s="79" t="s">
        <v>5374</v>
      </c>
      <c r="C676" s="79" t="s">
        <v>5375</v>
      </c>
      <c r="D676" s="81" t="s">
        <v>15</v>
      </c>
      <c r="E676" s="78">
        <v>0.012</v>
      </c>
      <c r="F676" s="78" t="s">
        <v>54</v>
      </c>
      <c r="G676" s="83">
        <f t="shared" si="33"/>
        <v>12000</v>
      </c>
      <c r="H676" s="78">
        <v>5712</v>
      </c>
      <c r="I676" s="78" t="s">
        <v>1143</v>
      </c>
      <c r="J676" s="85">
        <f t="shared" si="34"/>
        <v>856.8</v>
      </c>
      <c r="K676" s="86">
        <f t="shared" si="35"/>
        <v>12856.8</v>
      </c>
    </row>
    <row r="677" s="71" customFormat="1" customHeight="1" spans="1:11">
      <c r="A677" s="78">
        <v>674</v>
      </c>
      <c r="B677" s="79" t="s">
        <v>5376</v>
      </c>
      <c r="C677" s="79" t="s">
        <v>5377</v>
      </c>
      <c r="D677" s="81" t="s">
        <v>15</v>
      </c>
      <c r="E677" s="78">
        <v>0.00826</v>
      </c>
      <c r="F677" s="78" t="s">
        <v>54</v>
      </c>
      <c r="G677" s="83">
        <f t="shared" si="33"/>
        <v>8260</v>
      </c>
      <c r="H677" s="78">
        <v>4030</v>
      </c>
      <c r="I677" s="78" t="s">
        <v>1143</v>
      </c>
      <c r="J677" s="85">
        <f t="shared" si="34"/>
        <v>604.5</v>
      </c>
      <c r="K677" s="86">
        <f t="shared" si="35"/>
        <v>8864.5</v>
      </c>
    </row>
    <row r="678" s="71" customFormat="1" customHeight="1" spans="1:11">
      <c r="A678" s="78">
        <v>675</v>
      </c>
      <c r="B678" s="79" t="s">
        <v>5378</v>
      </c>
      <c r="C678" s="79" t="s">
        <v>5379</v>
      </c>
      <c r="D678" s="81" t="s">
        <v>15</v>
      </c>
      <c r="E678" s="78">
        <v>0.01392</v>
      </c>
      <c r="F678" s="78" t="s">
        <v>54</v>
      </c>
      <c r="G678" s="83">
        <f t="shared" si="33"/>
        <v>13920</v>
      </c>
      <c r="H678" s="78">
        <v>0</v>
      </c>
      <c r="I678" s="78" t="s">
        <v>1143</v>
      </c>
      <c r="J678" s="85">
        <f t="shared" si="34"/>
        <v>0</v>
      </c>
      <c r="K678" s="86">
        <f t="shared" si="35"/>
        <v>13920</v>
      </c>
    </row>
    <row r="679" s="71" customFormat="1" customHeight="1" spans="1:11">
      <c r="A679" s="78">
        <v>676</v>
      </c>
      <c r="B679" s="79" t="s">
        <v>5380</v>
      </c>
      <c r="C679" s="79" t="s">
        <v>5381</v>
      </c>
      <c r="D679" s="81" t="s">
        <v>15</v>
      </c>
      <c r="E679" s="78">
        <v>0.01368</v>
      </c>
      <c r="F679" s="78" t="s">
        <v>54</v>
      </c>
      <c r="G679" s="83">
        <f t="shared" si="33"/>
        <v>13680</v>
      </c>
      <c r="H679" s="78">
        <v>0</v>
      </c>
      <c r="I679" s="78" t="s">
        <v>1143</v>
      </c>
      <c r="J679" s="85">
        <f t="shared" si="34"/>
        <v>0</v>
      </c>
      <c r="K679" s="86">
        <f t="shared" si="35"/>
        <v>13680</v>
      </c>
    </row>
    <row r="680" s="71" customFormat="1" customHeight="1" spans="1:11">
      <c r="A680" s="78">
        <v>677</v>
      </c>
      <c r="B680" s="79" t="s">
        <v>5382</v>
      </c>
      <c r="C680" s="79" t="s">
        <v>5383</v>
      </c>
      <c r="D680" s="81" t="s">
        <v>15</v>
      </c>
      <c r="E680" s="78">
        <v>0.0053</v>
      </c>
      <c r="F680" s="78" t="s">
        <v>54</v>
      </c>
      <c r="G680" s="83">
        <f t="shared" si="33"/>
        <v>5300</v>
      </c>
      <c r="H680" s="78">
        <v>3491</v>
      </c>
      <c r="I680" s="78" t="s">
        <v>1143</v>
      </c>
      <c r="J680" s="85">
        <f t="shared" si="34"/>
        <v>523.65</v>
      </c>
      <c r="K680" s="86">
        <f t="shared" si="35"/>
        <v>5823.65</v>
      </c>
    </row>
    <row r="681" s="71" customFormat="1" customHeight="1" spans="1:11">
      <c r="A681" s="78">
        <v>678</v>
      </c>
      <c r="B681" s="79" t="s">
        <v>5384</v>
      </c>
      <c r="C681" s="79" t="s">
        <v>5385</v>
      </c>
      <c r="D681" s="81" t="s">
        <v>15</v>
      </c>
      <c r="E681" s="78">
        <v>0.01458</v>
      </c>
      <c r="F681" s="78" t="s">
        <v>54</v>
      </c>
      <c r="G681" s="83">
        <f t="shared" si="33"/>
        <v>14580</v>
      </c>
      <c r="H681" s="78">
        <v>0</v>
      </c>
      <c r="I681" s="78" t="s">
        <v>1143</v>
      </c>
      <c r="J681" s="85">
        <f t="shared" si="34"/>
        <v>0</v>
      </c>
      <c r="K681" s="86">
        <f t="shared" si="35"/>
        <v>14580</v>
      </c>
    </row>
    <row r="682" s="71" customFormat="1" customHeight="1" spans="1:11">
      <c r="A682" s="78">
        <v>679</v>
      </c>
      <c r="B682" s="79" t="s">
        <v>5386</v>
      </c>
      <c r="C682" s="79" t="s">
        <v>5387</v>
      </c>
      <c r="D682" s="81" t="s">
        <v>15</v>
      </c>
      <c r="E682" s="78">
        <v>0.01485</v>
      </c>
      <c r="F682" s="78" t="s">
        <v>54</v>
      </c>
      <c r="G682" s="83">
        <f t="shared" si="33"/>
        <v>14850</v>
      </c>
      <c r="H682" s="78">
        <v>0</v>
      </c>
      <c r="I682" s="78" t="s">
        <v>1143</v>
      </c>
      <c r="J682" s="85">
        <f t="shared" si="34"/>
        <v>0</v>
      </c>
      <c r="K682" s="86">
        <f t="shared" si="35"/>
        <v>14850</v>
      </c>
    </row>
    <row r="683" s="71" customFormat="1" customHeight="1" spans="1:11">
      <c r="A683" s="78">
        <v>680</v>
      </c>
      <c r="B683" s="79" t="s">
        <v>5388</v>
      </c>
      <c r="C683" s="79" t="s">
        <v>5389</v>
      </c>
      <c r="D683" s="81" t="s">
        <v>15</v>
      </c>
      <c r="E683" s="78">
        <v>0.02106</v>
      </c>
      <c r="F683" s="78" t="s">
        <v>54</v>
      </c>
      <c r="G683" s="83">
        <f t="shared" si="33"/>
        <v>20000</v>
      </c>
      <c r="H683" s="78">
        <v>0</v>
      </c>
      <c r="I683" s="78" t="s">
        <v>1143</v>
      </c>
      <c r="J683" s="85">
        <f t="shared" si="34"/>
        <v>0</v>
      </c>
      <c r="K683" s="86">
        <f t="shared" si="35"/>
        <v>20000</v>
      </c>
    </row>
    <row r="684" s="71" customFormat="1" customHeight="1" spans="1:11">
      <c r="A684" s="78">
        <v>681</v>
      </c>
      <c r="B684" s="79" t="s">
        <v>5390</v>
      </c>
      <c r="C684" s="79" t="s">
        <v>5391</v>
      </c>
      <c r="D684" s="81" t="s">
        <v>15</v>
      </c>
      <c r="E684" s="78">
        <v>0.016</v>
      </c>
      <c r="F684" s="78" t="s">
        <v>54</v>
      </c>
      <c r="G684" s="83">
        <f t="shared" si="33"/>
        <v>16000</v>
      </c>
      <c r="H684" s="78">
        <v>0</v>
      </c>
      <c r="I684" s="78" t="s">
        <v>1143</v>
      </c>
      <c r="J684" s="85">
        <f t="shared" si="34"/>
        <v>0</v>
      </c>
      <c r="K684" s="86">
        <f t="shared" si="35"/>
        <v>16000</v>
      </c>
    </row>
    <row r="685" s="71" customFormat="1" customHeight="1" spans="1:11">
      <c r="A685" s="78">
        <v>682</v>
      </c>
      <c r="B685" s="79" t="s">
        <v>5392</v>
      </c>
      <c r="C685" s="79" t="s">
        <v>5393</v>
      </c>
      <c r="D685" s="81" t="s">
        <v>15</v>
      </c>
      <c r="E685" s="78">
        <v>0.00997</v>
      </c>
      <c r="F685" s="78" t="s">
        <v>54</v>
      </c>
      <c r="G685" s="83">
        <f t="shared" si="33"/>
        <v>9970</v>
      </c>
      <c r="H685" s="78">
        <f>4303.49-879.49</f>
        <v>3424</v>
      </c>
      <c r="I685" s="78" t="s">
        <v>1143</v>
      </c>
      <c r="J685" s="85">
        <f t="shared" si="34"/>
        <v>513.6</v>
      </c>
      <c r="K685" s="86">
        <f t="shared" si="35"/>
        <v>10483.6</v>
      </c>
    </row>
    <row r="686" s="71" customFormat="1" customHeight="1" spans="1:11">
      <c r="A686" s="78">
        <v>683</v>
      </c>
      <c r="B686" s="79" t="s">
        <v>5394</v>
      </c>
      <c r="C686" s="79" t="s">
        <v>5395</v>
      </c>
      <c r="D686" s="81" t="s">
        <v>15</v>
      </c>
      <c r="E686" s="78">
        <v>0.01128</v>
      </c>
      <c r="F686" s="78" t="s">
        <v>54</v>
      </c>
      <c r="G686" s="83">
        <f t="shared" si="33"/>
        <v>11280</v>
      </c>
      <c r="H686" s="78">
        <f>1328-1328</f>
        <v>0</v>
      </c>
      <c r="I686" s="78" t="s">
        <v>1143</v>
      </c>
      <c r="J686" s="85">
        <f t="shared" si="34"/>
        <v>0</v>
      </c>
      <c r="K686" s="86">
        <f t="shared" si="35"/>
        <v>11280</v>
      </c>
    </row>
    <row r="687" s="71" customFormat="1" customHeight="1" spans="1:11">
      <c r="A687" s="78">
        <v>684</v>
      </c>
      <c r="B687" s="79" t="s">
        <v>5396</v>
      </c>
      <c r="C687" s="79" t="s">
        <v>5397</v>
      </c>
      <c r="D687" s="81" t="s">
        <v>15</v>
      </c>
      <c r="E687" s="78">
        <v>0.007</v>
      </c>
      <c r="F687" s="78" t="s">
        <v>54</v>
      </c>
      <c r="G687" s="83">
        <f t="shared" si="33"/>
        <v>7000</v>
      </c>
      <c r="H687" s="78">
        <f>2981-1490.5</f>
        <v>1490.5</v>
      </c>
      <c r="I687" s="78" t="s">
        <v>1143</v>
      </c>
      <c r="J687" s="85">
        <f t="shared" si="34"/>
        <v>223.58</v>
      </c>
      <c r="K687" s="86">
        <f t="shared" si="35"/>
        <v>7223.58</v>
      </c>
    </row>
    <row r="688" s="71" customFormat="1" customHeight="1" spans="1:11">
      <c r="A688" s="78">
        <v>685</v>
      </c>
      <c r="B688" s="79" t="s">
        <v>5398</v>
      </c>
      <c r="C688" s="79" t="s">
        <v>5399</v>
      </c>
      <c r="D688" s="81" t="s">
        <v>15</v>
      </c>
      <c r="E688" s="78">
        <v>0.01026</v>
      </c>
      <c r="F688" s="78" t="s">
        <v>54</v>
      </c>
      <c r="G688" s="83">
        <f t="shared" si="33"/>
        <v>10260</v>
      </c>
      <c r="H688" s="78">
        <v>0</v>
      </c>
      <c r="I688" s="78" t="s">
        <v>1143</v>
      </c>
      <c r="J688" s="85">
        <f t="shared" si="34"/>
        <v>0</v>
      </c>
      <c r="K688" s="86">
        <f t="shared" si="35"/>
        <v>10260</v>
      </c>
    </row>
    <row r="689" s="71" customFormat="1" customHeight="1" spans="1:11">
      <c r="A689" s="78">
        <v>686</v>
      </c>
      <c r="B689" s="79" t="s">
        <v>5400</v>
      </c>
      <c r="C689" s="79" t="s">
        <v>5401</v>
      </c>
      <c r="D689" s="81" t="s">
        <v>15</v>
      </c>
      <c r="E689" s="78">
        <v>0.0054</v>
      </c>
      <c r="F689" s="78" t="s">
        <v>54</v>
      </c>
      <c r="G689" s="83">
        <f t="shared" si="33"/>
        <v>5400</v>
      </c>
      <c r="H689" s="78">
        <f>709-709</f>
        <v>0</v>
      </c>
      <c r="I689" s="78" t="s">
        <v>1143</v>
      </c>
      <c r="J689" s="85">
        <f t="shared" si="34"/>
        <v>0</v>
      </c>
      <c r="K689" s="86">
        <f t="shared" si="35"/>
        <v>5400</v>
      </c>
    </row>
    <row r="690" s="71" customFormat="1" customHeight="1" spans="1:11">
      <c r="A690" s="78">
        <v>687</v>
      </c>
      <c r="B690" s="79" t="s">
        <v>5402</v>
      </c>
      <c r="C690" s="79" t="s">
        <v>5403</v>
      </c>
      <c r="D690" s="81" t="s">
        <v>15</v>
      </c>
      <c r="E690" s="78">
        <v>0.01189</v>
      </c>
      <c r="F690" s="78" t="s">
        <v>54</v>
      </c>
      <c r="G690" s="83">
        <f t="shared" si="33"/>
        <v>11890</v>
      </c>
      <c r="H690" s="78">
        <v>4709</v>
      </c>
      <c r="I690" s="78" t="s">
        <v>1143</v>
      </c>
      <c r="J690" s="85">
        <f t="shared" si="34"/>
        <v>706.35</v>
      </c>
      <c r="K690" s="86">
        <f t="shared" si="35"/>
        <v>12596.35</v>
      </c>
    </row>
    <row r="691" s="71" customFormat="1" customHeight="1" spans="1:11">
      <c r="A691" s="78">
        <v>688</v>
      </c>
      <c r="B691" s="79" t="s">
        <v>5404</v>
      </c>
      <c r="C691" s="79" t="s">
        <v>5405</v>
      </c>
      <c r="D691" s="81" t="s">
        <v>15</v>
      </c>
      <c r="E691" s="78">
        <v>0.006555</v>
      </c>
      <c r="F691" s="78" t="s">
        <v>54</v>
      </c>
      <c r="G691" s="83">
        <f t="shared" si="33"/>
        <v>6555</v>
      </c>
      <c r="H691" s="78">
        <v>983</v>
      </c>
      <c r="I691" s="78" t="s">
        <v>1143</v>
      </c>
      <c r="J691" s="85">
        <f t="shared" si="34"/>
        <v>147.45</v>
      </c>
      <c r="K691" s="86">
        <f t="shared" si="35"/>
        <v>6702.45</v>
      </c>
    </row>
    <row r="692" s="71" customFormat="1" customHeight="1" spans="1:11">
      <c r="A692" s="78">
        <v>689</v>
      </c>
      <c r="B692" s="79" t="s">
        <v>5406</v>
      </c>
      <c r="C692" s="79" t="s">
        <v>5407</v>
      </c>
      <c r="D692" s="81" t="s">
        <v>15</v>
      </c>
      <c r="E692" s="78">
        <v>0</v>
      </c>
      <c r="F692" s="78" t="s">
        <v>54</v>
      </c>
      <c r="G692" s="83">
        <f t="shared" si="33"/>
        <v>0</v>
      </c>
      <c r="H692" s="78">
        <f>23382-7348.16</f>
        <v>16033.84</v>
      </c>
      <c r="I692" s="78" t="s">
        <v>1143</v>
      </c>
      <c r="J692" s="85">
        <f t="shared" si="34"/>
        <v>2405.08</v>
      </c>
      <c r="K692" s="86">
        <f t="shared" si="35"/>
        <v>2405.08</v>
      </c>
    </row>
    <row r="693" s="71" customFormat="1" customHeight="1" spans="1:11">
      <c r="A693" s="78">
        <v>690</v>
      </c>
      <c r="B693" s="79" t="s">
        <v>5408</v>
      </c>
      <c r="C693" s="79" t="s">
        <v>5409</v>
      </c>
      <c r="D693" s="81" t="s">
        <v>15</v>
      </c>
      <c r="E693" s="78">
        <v>0.017385</v>
      </c>
      <c r="F693" s="78" t="s">
        <v>54</v>
      </c>
      <c r="G693" s="83">
        <f t="shared" si="33"/>
        <v>17385</v>
      </c>
      <c r="H693" s="78">
        <v>0</v>
      </c>
      <c r="I693" s="78" t="s">
        <v>1143</v>
      </c>
      <c r="J693" s="85">
        <f t="shared" si="34"/>
        <v>0</v>
      </c>
      <c r="K693" s="86">
        <f t="shared" si="35"/>
        <v>17385</v>
      </c>
    </row>
    <row r="694" s="71" customFormat="1" customHeight="1" spans="1:11">
      <c r="A694" s="78">
        <v>691</v>
      </c>
      <c r="B694" s="79" t="s">
        <v>5410</v>
      </c>
      <c r="C694" s="79" t="s">
        <v>5411</v>
      </c>
      <c r="D694" s="81" t="s">
        <v>15</v>
      </c>
      <c r="E694" s="78">
        <v>0.01596</v>
      </c>
      <c r="F694" s="78" t="s">
        <v>54</v>
      </c>
      <c r="G694" s="83">
        <f t="shared" si="33"/>
        <v>15960</v>
      </c>
      <c r="H694" s="78">
        <f>3115-2077</f>
        <v>1038</v>
      </c>
      <c r="I694" s="78" t="s">
        <v>1143</v>
      </c>
      <c r="J694" s="85">
        <f t="shared" si="34"/>
        <v>155.7</v>
      </c>
      <c r="K694" s="86">
        <f t="shared" si="35"/>
        <v>16115.7</v>
      </c>
    </row>
    <row r="695" s="71" customFormat="1" customHeight="1" spans="1:11">
      <c r="A695" s="78">
        <v>692</v>
      </c>
      <c r="B695" s="79" t="s">
        <v>5412</v>
      </c>
      <c r="C695" s="79" t="s">
        <v>5413</v>
      </c>
      <c r="D695" s="81" t="s">
        <v>15</v>
      </c>
      <c r="E695" s="78">
        <v>0.01938</v>
      </c>
      <c r="F695" s="78" t="s">
        <v>54</v>
      </c>
      <c r="G695" s="83">
        <f t="shared" si="33"/>
        <v>19380</v>
      </c>
      <c r="H695" s="78">
        <v>2665</v>
      </c>
      <c r="I695" s="78" t="s">
        <v>1143</v>
      </c>
      <c r="J695" s="85">
        <f t="shared" si="34"/>
        <v>399.75</v>
      </c>
      <c r="K695" s="86">
        <f t="shared" si="35"/>
        <v>19779.75</v>
      </c>
    </row>
    <row r="696" s="71" customFormat="1" customHeight="1" spans="1:11">
      <c r="A696" s="78">
        <v>693</v>
      </c>
      <c r="B696" s="79" t="s">
        <v>5414</v>
      </c>
      <c r="C696" s="79" t="s">
        <v>5415</v>
      </c>
      <c r="D696" s="81" t="s">
        <v>15</v>
      </c>
      <c r="E696" s="78">
        <v>0.02223</v>
      </c>
      <c r="F696" s="78" t="s">
        <v>54</v>
      </c>
      <c r="G696" s="83">
        <f t="shared" si="33"/>
        <v>20000</v>
      </c>
      <c r="H696" s="78">
        <v>7097</v>
      </c>
      <c r="I696" s="78" t="s">
        <v>1143</v>
      </c>
      <c r="J696" s="85">
        <f t="shared" si="34"/>
        <v>1064.55</v>
      </c>
      <c r="K696" s="86">
        <f t="shared" si="35"/>
        <v>21064.55</v>
      </c>
    </row>
    <row r="697" s="71" customFormat="1" customHeight="1" spans="1:11">
      <c r="A697" s="78">
        <v>694</v>
      </c>
      <c r="B697" s="79" t="s">
        <v>5416</v>
      </c>
      <c r="C697" s="79" t="s">
        <v>5417</v>
      </c>
      <c r="D697" s="81" t="s">
        <v>15</v>
      </c>
      <c r="E697" s="78">
        <v>0.01083</v>
      </c>
      <c r="F697" s="78" t="s">
        <v>54</v>
      </c>
      <c r="G697" s="83">
        <f t="shared" ref="G697:G760" si="36">IF(E697*1000000&gt;20000,20000,E697*1000000)</f>
        <v>10830</v>
      </c>
      <c r="H697" s="78">
        <v>0</v>
      </c>
      <c r="I697" s="78" t="s">
        <v>1143</v>
      </c>
      <c r="J697" s="85">
        <f t="shared" si="34"/>
        <v>0</v>
      </c>
      <c r="K697" s="86">
        <f t="shared" si="35"/>
        <v>10830</v>
      </c>
    </row>
    <row r="698" s="71" customFormat="1" customHeight="1" spans="1:11">
      <c r="A698" s="78">
        <v>695</v>
      </c>
      <c r="B698" s="79" t="s">
        <v>5418</v>
      </c>
      <c r="C698" s="79" t="s">
        <v>5419</v>
      </c>
      <c r="D698" s="81" t="s">
        <v>15</v>
      </c>
      <c r="E698" s="78">
        <v>0.01305</v>
      </c>
      <c r="F698" s="78" t="s">
        <v>54</v>
      </c>
      <c r="G698" s="83">
        <f t="shared" si="36"/>
        <v>13050</v>
      </c>
      <c r="H698" s="78">
        <v>4420</v>
      </c>
      <c r="I698" s="78" t="s">
        <v>1143</v>
      </c>
      <c r="J698" s="85">
        <f t="shared" si="34"/>
        <v>663</v>
      </c>
      <c r="K698" s="86">
        <f t="shared" si="35"/>
        <v>13713</v>
      </c>
    </row>
    <row r="699" s="71" customFormat="1" customHeight="1" spans="1:11">
      <c r="A699" s="78">
        <v>696</v>
      </c>
      <c r="B699" s="79" t="s">
        <v>5420</v>
      </c>
      <c r="C699" s="79" t="s">
        <v>5421</v>
      </c>
      <c r="D699" s="81" t="s">
        <v>15</v>
      </c>
      <c r="E699" s="78">
        <v>0.01425</v>
      </c>
      <c r="F699" s="78" t="s">
        <v>54</v>
      </c>
      <c r="G699" s="83">
        <f t="shared" si="36"/>
        <v>14250</v>
      </c>
      <c r="H699" s="78">
        <f>7085-1181</f>
        <v>5904</v>
      </c>
      <c r="I699" s="78" t="s">
        <v>1143</v>
      </c>
      <c r="J699" s="85">
        <f t="shared" si="34"/>
        <v>885.6</v>
      </c>
      <c r="K699" s="86">
        <f t="shared" si="35"/>
        <v>15135.6</v>
      </c>
    </row>
    <row r="700" s="71" customFormat="1" customHeight="1" spans="1:11">
      <c r="A700" s="78">
        <v>697</v>
      </c>
      <c r="B700" s="79" t="s">
        <v>5422</v>
      </c>
      <c r="C700" s="79" t="s">
        <v>5423</v>
      </c>
      <c r="D700" s="81" t="s">
        <v>15</v>
      </c>
      <c r="E700" s="78">
        <v>0</v>
      </c>
      <c r="F700" s="78" t="s">
        <v>54</v>
      </c>
      <c r="G700" s="83">
        <f t="shared" si="36"/>
        <v>0</v>
      </c>
      <c r="H700" s="78">
        <v>15908</v>
      </c>
      <c r="I700" s="78" t="s">
        <v>1143</v>
      </c>
      <c r="J700" s="85">
        <f t="shared" si="34"/>
        <v>2386.2</v>
      </c>
      <c r="K700" s="86">
        <f t="shared" si="35"/>
        <v>2386.2</v>
      </c>
    </row>
    <row r="701" s="71" customFormat="1" customHeight="1" spans="1:11">
      <c r="A701" s="78">
        <v>698</v>
      </c>
      <c r="B701" s="79" t="s">
        <v>5424</v>
      </c>
      <c r="C701" s="79" t="s">
        <v>5425</v>
      </c>
      <c r="D701" s="81" t="s">
        <v>15</v>
      </c>
      <c r="E701" s="78">
        <v>0.0091</v>
      </c>
      <c r="F701" s="78" t="s">
        <v>54</v>
      </c>
      <c r="G701" s="83">
        <f t="shared" si="36"/>
        <v>9100</v>
      </c>
      <c r="H701" s="78">
        <f>1231-1231</f>
        <v>0</v>
      </c>
      <c r="I701" s="78" t="s">
        <v>1143</v>
      </c>
      <c r="J701" s="85">
        <f t="shared" si="34"/>
        <v>0</v>
      </c>
      <c r="K701" s="86">
        <f t="shared" si="35"/>
        <v>9100</v>
      </c>
    </row>
    <row r="702" s="71" customFormat="1" customHeight="1" spans="1:11">
      <c r="A702" s="78">
        <v>699</v>
      </c>
      <c r="B702" s="79" t="s">
        <v>5426</v>
      </c>
      <c r="C702" s="79" t="s">
        <v>5427</v>
      </c>
      <c r="D702" s="81" t="s">
        <v>15</v>
      </c>
      <c r="E702" s="78">
        <v>0</v>
      </c>
      <c r="F702" s="78" t="s">
        <v>54</v>
      </c>
      <c r="G702" s="83">
        <f t="shared" si="36"/>
        <v>0</v>
      </c>
      <c r="H702" s="78">
        <v>16147</v>
      </c>
      <c r="I702" s="78" t="s">
        <v>1143</v>
      </c>
      <c r="J702" s="85">
        <f t="shared" si="34"/>
        <v>2422.05</v>
      </c>
      <c r="K702" s="86">
        <f t="shared" si="35"/>
        <v>2422.05</v>
      </c>
    </row>
    <row r="703" s="71" customFormat="1" customHeight="1" spans="1:11">
      <c r="A703" s="78">
        <v>700</v>
      </c>
      <c r="B703" s="79" t="s">
        <v>5428</v>
      </c>
      <c r="C703" s="79" t="s">
        <v>5429</v>
      </c>
      <c r="D703" s="81" t="s">
        <v>15</v>
      </c>
      <c r="E703" s="78">
        <v>0.01512</v>
      </c>
      <c r="F703" s="78" t="s">
        <v>54</v>
      </c>
      <c r="G703" s="83">
        <f t="shared" si="36"/>
        <v>15120</v>
      </c>
      <c r="H703" s="78">
        <v>0</v>
      </c>
      <c r="I703" s="78" t="s">
        <v>1143</v>
      </c>
      <c r="J703" s="85">
        <f t="shared" si="34"/>
        <v>0</v>
      </c>
      <c r="K703" s="86">
        <f t="shared" si="35"/>
        <v>15120</v>
      </c>
    </row>
    <row r="704" s="71" customFormat="1" customHeight="1" spans="1:11">
      <c r="A704" s="78">
        <v>701</v>
      </c>
      <c r="B704" s="79" t="s">
        <v>5430</v>
      </c>
      <c r="C704" s="79" t="s">
        <v>5431</v>
      </c>
      <c r="D704" s="81" t="s">
        <v>15</v>
      </c>
      <c r="E704" s="78">
        <v>0.01482</v>
      </c>
      <c r="F704" s="78" t="s">
        <v>54</v>
      </c>
      <c r="G704" s="83">
        <f t="shared" si="36"/>
        <v>14820</v>
      </c>
      <c r="H704" s="78">
        <v>0</v>
      </c>
      <c r="I704" s="78" t="s">
        <v>1143</v>
      </c>
      <c r="J704" s="85">
        <f t="shared" si="34"/>
        <v>0</v>
      </c>
      <c r="K704" s="86">
        <f t="shared" si="35"/>
        <v>14820</v>
      </c>
    </row>
    <row r="705" s="71" customFormat="1" customHeight="1" spans="1:11">
      <c r="A705" s="78">
        <v>702</v>
      </c>
      <c r="B705" s="79" t="s">
        <v>5432</v>
      </c>
      <c r="C705" s="79" t="s">
        <v>5433</v>
      </c>
      <c r="D705" s="81" t="s">
        <v>15</v>
      </c>
      <c r="E705" s="78">
        <v>0.00627</v>
      </c>
      <c r="F705" s="78" t="s">
        <v>54</v>
      </c>
      <c r="G705" s="83">
        <f t="shared" si="36"/>
        <v>6270</v>
      </c>
      <c r="H705" s="78">
        <v>0</v>
      </c>
      <c r="I705" s="78" t="s">
        <v>1143</v>
      </c>
      <c r="J705" s="85">
        <f t="shared" si="34"/>
        <v>0</v>
      </c>
      <c r="K705" s="86">
        <f t="shared" si="35"/>
        <v>6270</v>
      </c>
    </row>
    <row r="706" s="71" customFormat="1" customHeight="1" spans="1:11">
      <c r="A706" s="78">
        <v>703</v>
      </c>
      <c r="B706" s="79" t="s">
        <v>5434</v>
      </c>
      <c r="C706" s="79" t="s">
        <v>5435</v>
      </c>
      <c r="D706" s="81" t="s">
        <v>15</v>
      </c>
      <c r="E706" s="78">
        <v>0</v>
      </c>
      <c r="F706" s="78" t="s">
        <v>54</v>
      </c>
      <c r="G706" s="83">
        <f t="shared" si="36"/>
        <v>0</v>
      </c>
      <c r="H706" s="78">
        <v>2249</v>
      </c>
      <c r="I706" s="78" t="s">
        <v>1143</v>
      </c>
      <c r="J706" s="85">
        <f t="shared" si="34"/>
        <v>337.35</v>
      </c>
      <c r="K706" s="86">
        <f t="shared" si="35"/>
        <v>337.35</v>
      </c>
    </row>
    <row r="707" s="71" customFormat="1" customHeight="1" spans="1:11">
      <c r="A707" s="78">
        <v>704</v>
      </c>
      <c r="B707" s="79" t="s">
        <v>5436</v>
      </c>
      <c r="C707" s="79" t="s">
        <v>5437</v>
      </c>
      <c r="D707" s="81" t="s">
        <v>15</v>
      </c>
      <c r="E707" s="78">
        <v>0.0054</v>
      </c>
      <c r="F707" s="78" t="s">
        <v>54</v>
      </c>
      <c r="G707" s="83">
        <f t="shared" si="36"/>
        <v>5400</v>
      </c>
      <c r="H707" s="78">
        <v>0</v>
      </c>
      <c r="I707" s="78" t="s">
        <v>1143</v>
      </c>
      <c r="J707" s="85">
        <f t="shared" si="34"/>
        <v>0</v>
      </c>
      <c r="K707" s="86">
        <f t="shared" si="35"/>
        <v>5400</v>
      </c>
    </row>
    <row r="708" s="71" customFormat="1" customHeight="1" spans="1:11">
      <c r="A708" s="78">
        <v>705</v>
      </c>
      <c r="B708" s="79" t="s">
        <v>5438</v>
      </c>
      <c r="C708" s="79" t="s">
        <v>5439</v>
      </c>
      <c r="D708" s="81" t="s">
        <v>15</v>
      </c>
      <c r="E708" s="78">
        <v>0.01368</v>
      </c>
      <c r="F708" s="78" t="s">
        <v>54</v>
      </c>
      <c r="G708" s="83">
        <f t="shared" si="36"/>
        <v>13680</v>
      </c>
      <c r="H708" s="78">
        <v>0</v>
      </c>
      <c r="I708" s="78" t="s">
        <v>1143</v>
      </c>
      <c r="J708" s="85">
        <f t="shared" ref="J708:J771" si="37">ROUND(H708*0.15,2)</f>
        <v>0</v>
      </c>
      <c r="K708" s="86">
        <f t="shared" ref="K708:K771" si="38">G708+J708</f>
        <v>13680</v>
      </c>
    </row>
    <row r="709" s="71" customFormat="1" customHeight="1" spans="1:11">
      <c r="A709" s="78">
        <v>706</v>
      </c>
      <c r="B709" s="79" t="s">
        <v>5440</v>
      </c>
      <c r="C709" s="79" t="s">
        <v>5441</v>
      </c>
      <c r="D709" s="81" t="s">
        <v>15</v>
      </c>
      <c r="E709" s="78">
        <v>0.01345</v>
      </c>
      <c r="F709" s="78" t="s">
        <v>54</v>
      </c>
      <c r="G709" s="83">
        <f t="shared" si="36"/>
        <v>13450</v>
      </c>
      <c r="H709" s="78">
        <v>0</v>
      </c>
      <c r="I709" s="78" t="s">
        <v>1143</v>
      </c>
      <c r="J709" s="85">
        <f t="shared" si="37"/>
        <v>0</v>
      </c>
      <c r="K709" s="86">
        <f t="shared" si="38"/>
        <v>13450</v>
      </c>
    </row>
    <row r="710" s="71" customFormat="1" customHeight="1" spans="1:11">
      <c r="A710" s="78">
        <v>707</v>
      </c>
      <c r="B710" s="79" t="s">
        <v>5442</v>
      </c>
      <c r="C710" s="79" t="s">
        <v>5443</v>
      </c>
      <c r="D710" s="81" t="s">
        <v>15</v>
      </c>
      <c r="E710" s="78">
        <v>0</v>
      </c>
      <c r="F710" s="78" t="s">
        <v>54</v>
      </c>
      <c r="G710" s="83">
        <f t="shared" si="36"/>
        <v>0</v>
      </c>
      <c r="H710" s="78">
        <v>8497</v>
      </c>
      <c r="I710" s="78" t="s">
        <v>1143</v>
      </c>
      <c r="J710" s="85">
        <f t="shared" si="37"/>
        <v>1274.55</v>
      </c>
      <c r="K710" s="86">
        <f t="shared" si="38"/>
        <v>1274.55</v>
      </c>
    </row>
    <row r="711" s="71" customFormat="1" customHeight="1" spans="1:11">
      <c r="A711" s="78">
        <v>708</v>
      </c>
      <c r="B711" s="79" t="s">
        <v>5444</v>
      </c>
      <c r="C711" s="79" t="s">
        <v>5445</v>
      </c>
      <c r="D711" s="81" t="s">
        <v>4286</v>
      </c>
      <c r="E711" s="78">
        <v>0</v>
      </c>
      <c r="F711" s="78" t="s">
        <v>784</v>
      </c>
      <c r="G711" s="83">
        <f t="shared" si="36"/>
        <v>0</v>
      </c>
      <c r="H711" s="78">
        <v>6355080</v>
      </c>
      <c r="I711" s="78" t="s">
        <v>1143</v>
      </c>
      <c r="J711" s="85">
        <f t="shared" si="37"/>
        <v>953262</v>
      </c>
      <c r="K711" s="86">
        <f t="shared" si="38"/>
        <v>953262</v>
      </c>
    </row>
    <row r="712" s="71" customFormat="1" customHeight="1" spans="1:11">
      <c r="A712" s="78">
        <v>709</v>
      </c>
      <c r="B712" s="79" t="s">
        <v>5446</v>
      </c>
      <c r="C712" s="79" t="s">
        <v>5447</v>
      </c>
      <c r="D712" s="81" t="s">
        <v>15</v>
      </c>
      <c r="E712" s="78">
        <v>0.007</v>
      </c>
      <c r="F712" s="78" t="s">
        <v>54</v>
      </c>
      <c r="G712" s="83">
        <f t="shared" si="36"/>
        <v>7000</v>
      </c>
      <c r="H712" s="78">
        <v>4566</v>
      </c>
      <c r="I712" s="78" t="s">
        <v>1143</v>
      </c>
      <c r="J712" s="85">
        <f t="shared" si="37"/>
        <v>684.9</v>
      </c>
      <c r="K712" s="86">
        <f t="shared" si="38"/>
        <v>7684.9</v>
      </c>
    </row>
    <row r="713" s="71" customFormat="1" customHeight="1" spans="1:11">
      <c r="A713" s="78">
        <v>710</v>
      </c>
      <c r="B713" s="79" t="s">
        <v>5448</v>
      </c>
      <c r="C713" s="79" t="s">
        <v>5449</v>
      </c>
      <c r="D713" s="81" t="s">
        <v>15</v>
      </c>
      <c r="E713" s="78">
        <v>0.027435</v>
      </c>
      <c r="F713" s="78" t="s">
        <v>54</v>
      </c>
      <c r="G713" s="83">
        <f t="shared" si="36"/>
        <v>20000</v>
      </c>
      <c r="H713" s="78">
        <v>6325</v>
      </c>
      <c r="I713" s="78" t="s">
        <v>1143</v>
      </c>
      <c r="J713" s="85">
        <f t="shared" si="37"/>
        <v>948.75</v>
      </c>
      <c r="K713" s="86">
        <f t="shared" si="38"/>
        <v>20948.75</v>
      </c>
    </row>
    <row r="714" s="71" customFormat="1" customHeight="1" spans="1:11">
      <c r="A714" s="78">
        <v>711</v>
      </c>
      <c r="B714" s="79" t="s">
        <v>5450</v>
      </c>
      <c r="C714" s="79" t="s">
        <v>5451</v>
      </c>
      <c r="D714" s="81" t="s">
        <v>15</v>
      </c>
      <c r="E714" s="78">
        <v>0</v>
      </c>
      <c r="F714" s="78" t="s">
        <v>54</v>
      </c>
      <c r="G714" s="83">
        <f t="shared" si="36"/>
        <v>0</v>
      </c>
      <c r="H714" s="78">
        <v>7021</v>
      </c>
      <c r="I714" s="78" t="s">
        <v>1143</v>
      </c>
      <c r="J714" s="85">
        <f t="shared" si="37"/>
        <v>1053.15</v>
      </c>
      <c r="K714" s="86">
        <f t="shared" si="38"/>
        <v>1053.15</v>
      </c>
    </row>
    <row r="715" s="71" customFormat="1" customHeight="1" spans="1:11">
      <c r="A715" s="78">
        <v>712</v>
      </c>
      <c r="B715" s="79" t="s">
        <v>5452</v>
      </c>
      <c r="C715" s="79" t="s">
        <v>5453</v>
      </c>
      <c r="D715" s="81" t="s">
        <v>15</v>
      </c>
      <c r="E715" s="78">
        <v>0.00708</v>
      </c>
      <c r="F715" s="78" t="s">
        <v>54</v>
      </c>
      <c r="G715" s="83">
        <f t="shared" si="36"/>
        <v>7080</v>
      </c>
      <c r="H715" s="78">
        <v>0</v>
      </c>
      <c r="I715" s="78" t="s">
        <v>1143</v>
      </c>
      <c r="J715" s="85">
        <f t="shared" si="37"/>
        <v>0</v>
      </c>
      <c r="K715" s="86">
        <f t="shared" si="38"/>
        <v>7080</v>
      </c>
    </row>
    <row r="716" s="71" customFormat="1" customHeight="1" spans="1:11">
      <c r="A716" s="78">
        <v>713</v>
      </c>
      <c r="B716" s="79" t="s">
        <v>5454</v>
      </c>
      <c r="C716" s="79" t="s">
        <v>5455</v>
      </c>
      <c r="D716" s="81" t="s">
        <v>15</v>
      </c>
      <c r="E716" s="78">
        <v>0.011</v>
      </c>
      <c r="F716" s="78" t="s">
        <v>54</v>
      </c>
      <c r="G716" s="83">
        <f t="shared" si="36"/>
        <v>11000</v>
      </c>
      <c r="H716" s="78">
        <v>3409</v>
      </c>
      <c r="I716" s="78" t="s">
        <v>1143</v>
      </c>
      <c r="J716" s="85">
        <f t="shared" si="37"/>
        <v>511.35</v>
      </c>
      <c r="K716" s="86">
        <f t="shared" si="38"/>
        <v>11511.35</v>
      </c>
    </row>
    <row r="717" s="71" customFormat="1" customHeight="1" spans="1:11">
      <c r="A717" s="78">
        <v>714</v>
      </c>
      <c r="B717" s="79" t="s">
        <v>5456</v>
      </c>
      <c r="C717" s="79" t="s">
        <v>5457</v>
      </c>
      <c r="D717" s="81" t="s">
        <v>15</v>
      </c>
      <c r="E717" s="78">
        <v>0.0143</v>
      </c>
      <c r="F717" s="78" t="s">
        <v>54</v>
      </c>
      <c r="G717" s="83">
        <f t="shared" si="36"/>
        <v>14300</v>
      </c>
      <c r="H717" s="78">
        <f>6519-1086</f>
        <v>5433</v>
      </c>
      <c r="I717" s="78" t="s">
        <v>1143</v>
      </c>
      <c r="J717" s="85">
        <f t="shared" si="37"/>
        <v>814.95</v>
      </c>
      <c r="K717" s="86">
        <f t="shared" si="38"/>
        <v>15114.95</v>
      </c>
    </row>
    <row r="718" s="71" customFormat="1" customHeight="1" spans="1:11">
      <c r="A718" s="78">
        <v>715</v>
      </c>
      <c r="B718" s="79" t="s">
        <v>5458</v>
      </c>
      <c r="C718" s="79" t="s">
        <v>5459</v>
      </c>
      <c r="D718" s="81" t="s">
        <v>15</v>
      </c>
      <c r="E718" s="78">
        <v>0.006</v>
      </c>
      <c r="F718" s="78" t="s">
        <v>54</v>
      </c>
      <c r="G718" s="83">
        <f t="shared" si="36"/>
        <v>6000</v>
      </c>
      <c r="H718" s="78">
        <f>3313-552</f>
        <v>2761</v>
      </c>
      <c r="I718" s="78" t="s">
        <v>1143</v>
      </c>
      <c r="J718" s="85">
        <f t="shared" si="37"/>
        <v>414.15</v>
      </c>
      <c r="K718" s="86">
        <f t="shared" si="38"/>
        <v>6414.15</v>
      </c>
    </row>
    <row r="719" s="71" customFormat="1" customHeight="1" spans="1:11">
      <c r="A719" s="78">
        <v>716</v>
      </c>
      <c r="B719" s="79" t="s">
        <v>5460</v>
      </c>
      <c r="C719" s="79" t="s">
        <v>5461</v>
      </c>
      <c r="D719" s="81" t="s">
        <v>15</v>
      </c>
      <c r="E719" s="78">
        <v>0.01155</v>
      </c>
      <c r="F719" s="78" t="s">
        <v>54</v>
      </c>
      <c r="G719" s="83">
        <f t="shared" si="36"/>
        <v>11550</v>
      </c>
      <c r="H719" s="78">
        <v>0</v>
      </c>
      <c r="I719" s="78" t="s">
        <v>1143</v>
      </c>
      <c r="J719" s="85">
        <f t="shared" si="37"/>
        <v>0</v>
      </c>
      <c r="K719" s="86">
        <f t="shared" si="38"/>
        <v>11550</v>
      </c>
    </row>
    <row r="720" s="71" customFormat="1" customHeight="1" spans="1:11">
      <c r="A720" s="78">
        <v>717</v>
      </c>
      <c r="B720" s="79" t="s">
        <v>5462</v>
      </c>
      <c r="C720" s="79" t="s">
        <v>5463</v>
      </c>
      <c r="D720" s="81" t="s">
        <v>15</v>
      </c>
      <c r="E720" s="78">
        <v>0.00636</v>
      </c>
      <c r="F720" s="78" t="s">
        <v>54</v>
      </c>
      <c r="G720" s="83">
        <f t="shared" si="36"/>
        <v>6360</v>
      </c>
      <c r="H720" s="78">
        <v>0</v>
      </c>
      <c r="I720" s="78" t="s">
        <v>1143</v>
      </c>
      <c r="J720" s="85">
        <f t="shared" si="37"/>
        <v>0</v>
      </c>
      <c r="K720" s="86">
        <f t="shared" si="38"/>
        <v>6360</v>
      </c>
    </row>
    <row r="721" s="71" customFormat="1" customHeight="1" spans="1:11">
      <c r="A721" s="78">
        <v>718</v>
      </c>
      <c r="B721" s="79" t="s">
        <v>5464</v>
      </c>
      <c r="C721" s="79" t="s">
        <v>5465</v>
      </c>
      <c r="D721" s="81" t="s">
        <v>15</v>
      </c>
      <c r="E721" s="78">
        <v>0.00728</v>
      </c>
      <c r="F721" s="78" t="s">
        <v>54</v>
      </c>
      <c r="G721" s="83">
        <f t="shared" si="36"/>
        <v>7280</v>
      </c>
      <c r="H721" s="78">
        <v>4256</v>
      </c>
      <c r="I721" s="78" t="s">
        <v>1143</v>
      </c>
      <c r="J721" s="85">
        <f t="shared" si="37"/>
        <v>638.4</v>
      </c>
      <c r="K721" s="86">
        <f t="shared" si="38"/>
        <v>7918.4</v>
      </c>
    </row>
    <row r="722" s="71" customFormat="1" customHeight="1" spans="1:11">
      <c r="A722" s="78">
        <v>719</v>
      </c>
      <c r="B722" s="79" t="s">
        <v>5466</v>
      </c>
      <c r="C722" s="79" t="s">
        <v>5467</v>
      </c>
      <c r="D722" s="81" t="s">
        <v>15</v>
      </c>
      <c r="E722" s="78">
        <v>0</v>
      </c>
      <c r="F722" s="78" t="s">
        <v>54</v>
      </c>
      <c r="G722" s="83">
        <f t="shared" si="36"/>
        <v>0</v>
      </c>
      <c r="H722" s="78">
        <v>5166</v>
      </c>
      <c r="I722" s="78" t="s">
        <v>1143</v>
      </c>
      <c r="J722" s="85">
        <f t="shared" si="37"/>
        <v>774.9</v>
      </c>
      <c r="K722" s="86">
        <f t="shared" si="38"/>
        <v>774.9</v>
      </c>
    </row>
    <row r="723" s="71" customFormat="1" customHeight="1" spans="1:11">
      <c r="A723" s="78">
        <v>720</v>
      </c>
      <c r="B723" s="79" t="s">
        <v>5468</v>
      </c>
      <c r="C723" s="79" t="s">
        <v>5469</v>
      </c>
      <c r="D723" s="81" t="s">
        <v>15</v>
      </c>
      <c r="E723" s="78">
        <v>0</v>
      </c>
      <c r="F723" s="78" t="s">
        <v>54</v>
      </c>
      <c r="G723" s="83">
        <f t="shared" si="36"/>
        <v>0</v>
      </c>
      <c r="H723" s="78">
        <v>8176</v>
      </c>
      <c r="I723" s="78" t="s">
        <v>1143</v>
      </c>
      <c r="J723" s="85">
        <f t="shared" si="37"/>
        <v>1226.4</v>
      </c>
      <c r="K723" s="86">
        <f t="shared" si="38"/>
        <v>1226.4</v>
      </c>
    </row>
    <row r="724" s="71" customFormat="1" customHeight="1" spans="1:11">
      <c r="A724" s="78">
        <v>721</v>
      </c>
      <c r="B724" s="79" t="s">
        <v>5466</v>
      </c>
      <c r="C724" s="79" t="s">
        <v>5470</v>
      </c>
      <c r="D724" s="81" t="s">
        <v>15</v>
      </c>
      <c r="E724" s="78">
        <v>0.01192</v>
      </c>
      <c r="F724" s="78" t="s">
        <v>54</v>
      </c>
      <c r="G724" s="83">
        <f t="shared" si="36"/>
        <v>11920</v>
      </c>
      <c r="H724" s="78">
        <v>0</v>
      </c>
      <c r="I724" s="78" t="s">
        <v>1143</v>
      </c>
      <c r="J724" s="85">
        <f t="shared" si="37"/>
        <v>0</v>
      </c>
      <c r="K724" s="86">
        <f t="shared" si="38"/>
        <v>11920</v>
      </c>
    </row>
    <row r="725" s="71" customFormat="1" customHeight="1" spans="1:11">
      <c r="A725" s="78">
        <v>722</v>
      </c>
      <c r="B725" s="79" t="s">
        <v>5471</v>
      </c>
      <c r="C725" s="79" t="s">
        <v>5472</v>
      </c>
      <c r="D725" s="81" t="s">
        <v>15</v>
      </c>
      <c r="E725" s="78">
        <v>0.00624</v>
      </c>
      <c r="F725" s="78" t="s">
        <v>54</v>
      </c>
      <c r="G725" s="83">
        <f t="shared" si="36"/>
        <v>6240</v>
      </c>
      <c r="H725" s="78">
        <v>4066</v>
      </c>
      <c r="I725" s="78" t="s">
        <v>1143</v>
      </c>
      <c r="J725" s="85">
        <f t="shared" si="37"/>
        <v>609.9</v>
      </c>
      <c r="K725" s="86">
        <f t="shared" si="38"/>
        <v>6849.9</v>
      </c>
    </row>
    <row r="726" s="71" customFormat="1" customHeight="1" spans="1:11">
      <c r="A726" s="78">
        <v>723</v>
      </c>
      <c r="B726" s="79" t="s">
        <v>5473</v>
      </c>
      <c r="C726" s="79" t="s">
        <v>5474</v>
      </c>
      <c r="D726" s="81" t="s">
        <v>15</v>
      </c>
      <c r="E726" s="78">
        <v>0.022</v>
      </c>
      <c r="F726" s="78" t="s">
        <v>54</v>
      </c>
      <c r="G726" s="83">
        <f t="shared" si="36"/>
        <v>20000</v>
      </c>
      <c r="H726" s="78">
        <v>12153</v>
      </c>
      <c r="I726" s="78" t="s">
        <v>1143</v>
      </c>
      <c r="J726" s="85">
        <f t="shared" si="37"/>
        <v>1822.95</v>
      </c>
      <c r="K726" s="86">
        <f t="shared" si="38"/>
        <v>21822.95</v>
      </c>
    </row>
    <row r="727" s="71" customFormat="1" customHeight="1" spans="1:11">
      <c r="A727" s="78">
        <v>724</v>
      </c>
      <c r="B727" s="79" t="s">
        <v>5475</v>
      </c>
      <c r="C727" s="79" t="s">
        <v>5476</v>
      </c>
      <c r="D727" s="81" t="s">
        <v>15</v>
      </c>
      <c r="E727" s="78">
        <v>0.0066</v>
      </c>
      <c r="F727" s="78" t="s">
        <v>54</v>
      </c>
      <c r="G727" s="83">
        <f t="shared" si="36"/>
        <v>6600</v>
      </c>
      <c r="H727" s="78">
        <f>3183-530</f>
        <v>2653</v>
      </c>
      <c r="I727" s="78" t="s">
        <v>1143</v>
      </c>
      <c r="J727" s="85">
        <f t="shared" si="37"/>
        <v>397.95</v>
      </c>
      <c r="K727" s="86">
        <f t="shared" si="38"/>
        <v>6997.95</v>
      </c>
    </row>
    <row r="728" s="71" customFormat="1" customHeight="1" spans="1:11">
      <c r="A728" s="78">
        <v>725</v>
      </c>
      <c r="B728" s="79" t="s">
        <v>5477</v>
      </c>
      <c r="C728" s="79" t="s">
        <v>5478</v>
      </c>
      <c r="D728" s="81" t="s">
        <v>15</v>
      </c>
      <c r="E728" s="78">
        <v>0.00812</v>
      </c>
      <c r="F728" s="78" t="s">
        <v>54</v>
      </c>
      <c r="G728" s="83">
        <f t="shared" si="36"/>
        <v>8120</v>
      </c>
      <c r="H728" s="78">
        <v>0</v>
      </c>
      <c r="I728" s="78" t="s">
        <v>1143</v>
      </c>
      <c r="J728" s="85">
        <f t="shared" si="37"/>
        <v>0</v>
      </c>
      <c r="K728" s="86">
        <f t="shared" si="38"/>
        <v>8120</v>
      </c>
    </row>
    <row r="729" s="71" customFormat="1" customHeight="1" spans="1:11">
      <c r="A729" s="78">
        <v>726</v>
      </c>
      <c r="B729" s="79" t="s">
        <v>5479</v>
      </c>
      <c r="C729" s="79" t="s">
        <v>5480</v>
      </c>
      <c r="D729" s="81" t="s">
        <v>15</v>
      </c>
      <c r="E729" s="78">
        <v>0</v>
      </c>
      <c r="F729" s="78" t="s">
        <v>54</v>
      </c>
      <c r="G729" s="83">
        <f t="shared" si="36"/>
        <v>0</v>
      </c>
      <c r="H729" s="78">
        <v>7643</v>
      </c>
      <c r="I729" s="78" t="s">
        <v>1143</v>
      </c>
      <c r="J729" s="85">
        <f t="shared" si="37"/>
        <v>1146.45</v>
      </c>
      <c r="K729" s="86">
        <f t="shared" si="38"/>
        <v>1146.45</v>
      </c>
    </row>
    <row r="730" s="71" customFormat="1" customHeight="1" spans="1:11">
      <c r="A730" s="78">
        <v>727</v>
      </c>
      <c r="B730" s="79" t="s">
        <v>5481</v>
      </c>
      <c r="C730" s="79" t="s">
        <v>5482</v>
      </c>
      <c r="D730" s="81" t="s">
        <v>15</v>
      </c>
      <c r="E730" s="78">
        <v>0.00986</v>
      </c>
      <c r="F730" s="78" t="s">
        <v>54</v>
      </c>
      <c r="G730" s="83">
        <f t="shared" si="36"/>
        <v>9860</v>
      </c>
      <c r="H730" s="78">
        <v>5837</v>
      </c>
      <c r="I730" s="78" t="s">
        <v>1143</v>
      </c>
      <c r="J730" s="85">
        <f t="shared" si="37"/>
        <v>875.55</v>
      </c>
      <c r="K730" s="86">
        <f t="shared" si="38"/>
        <v>10735.55</v>
      </c>
    </row>
    <row r="731" s="71" customFormat="1" customHeight="1" spans="1:11">
      <c r="A731" s="78">
        <v>728</v>
      </c>
      <c r="B731" s="79" t="s">
        <v>5483</v>
      </c>
      <c r="C731" s="79" t="s">
        <v>5484</v>
      </c>
      <c r="D731" s="81" t="s">
        <v>15</v>
      </c>
      <c r="E731" s="78">
        <v>0.01015</v>
      </c>
      <c r="F731" s="78" t="s">
        <v>54</v>
      </c>
      <c r="G731" s="83">
        <f t="shared" si="36"/>
        <v>10150</v>
      </c>
      <c r="H731" s="78">
        <v>9630</v>
      </c>
      <c r="I731" s="78" t="s">
        <v>1143</v>
      </c>
      <c r="J731" s="85">
        <f t="shared" si="37"/>
        <v>1444.5</v>
      </c>
      <c r="K731" s="86">
        <f t="shared" si="38"/>
        <v>11594.5</v>
      </c>
    </row>
    <row r="732" s="71" customFormat="1" customHeight="1" spans="1:11">
      <c r="A732" s="78">
        <v>729</v>
      </c>
      <c r="B732" s="79" t="s">
        <v>5485</v>
      </c>
      <c r="C732" s="79" t="s">
        <v>5486</v>
      </c>
      <c r="D732" s="81" t="s">
        <v>15</v>
      </c>
      <c r="E732" s="78">
        <v>0.01344</v>
      </c>
      <c r="F732" s="78" t="s">
        <v>54</v>
      </c>
      <c r="G732" s="83">
        <f t="shared" si="36"/>
        <v>13440</v>
      </c>
      <c r="H732" s="78">
        <f>5669-858</f>
        <v>4811</v>
      </c>
      <c r="I732" s="78" t="s">
        <v>1143</v>
      </c>
      <c r="J732" s="85">
        <f t="shared" si="37"/>
        <v>721.65</v>
      </c>
      <c r="K732" s="86">
        <f t="shared" si="38"/>
        <v>14161.65</v>
      </c>
    </row>
    <row r="733" s="71" customFormat="1" customHeight="1" spans="1:11">
      <c r="A733" s="78">
        <v>730</v>
      </c>
      <c r="B733" s="79" t="s">
        <v>5487</v>
      </c>
      <c r="C733" s="79" t="s">
        <v>5488</v>
      </c>
      <c r="D733" s="81" t="s">
        <v>15</v>
      </c>
      <c r="E733" s="78">
        <v>0.011</v>
      </c>
      <c r="F733" s="78" t="s">
        <v>54</v>
      </c>
      <c r="G733" s="83">
        <f t="shared" si="36"/>
        <v>11000</v>
      </c>
      <c r="H733" s="78">
        <v>0</v>
      </c>
      <c r="I733" s="78" t="s">
        <v>1143</v>
      </c>
      <c r="J733" s="85">
        <f t="shared" si="37"/>
        <v>0</v>
      </c>
      <c r="K733" s="86">
        <f t="shared" si="38"/>
        <v>11000</v>
      </c>
    </row>
    <row r="734" s="71" customFormat="1" customHeight="1" spans="1:11">
      <c r="A734" s="78">
        <v>731</v>
      </c>
      <c r="B734" s="79" t="s">
        <v>5489</v>
      </c>
      <c r="C734" s="79" t="s">
        <v>5490</v>
      </c>
      <c r="D734" s="81" t="s">
        <v>15</v>
      </c>
      <c r="E734" s="78">
        <v>0.0077</v>
      </c>
      <c r="F734" s="78" t="s">
        <v>54</v>
      </c>
      <c r="G734" s="83">
        <f t="shared" si="36"/>
        <v>7700</v>
      </c>
      <c r="H734" s="78">
        <v>0</v>
      </c>
      <c r="I734" s="78" t="s">
        <v>1143</v>
      </c>
      <c r="J734" s="85">
        <f t="shared" si="37"/>
        <v>0</v>
      </c>
      <c r="K734" s="86">
        <f t="shared" si="38"/>
        <v>7700</v>
      </c>
    </row>
    <row r="735" s="71" customFormat="1" customHeight="1" spans="1:11">
      <c r="A735" s="78">
        <v>732</v>
      </c>
      <c r="B735" s="79" t="s">
        <v>5491</v>
      </c>
      <c r="C735" s="79" t="s">
        <v>5492</v>
      </c>
      <c r="D735" s="81" t="s">
        <v>15</v>
      </c>
      <c r="E735" s="78">
        <v>0.01283</v>
      </c>
      <c r="F735" s="78" t="s">
        <v>54</v>
      </c>
      <c r="G735" s="83">
        <f t="shared" si="36"/>
        <v>12830</v>
      </c>
      <c r="H735" s="78">
        <v>0</v>
      </c>
      <c r="I735" s="78" t="s">
        <v>1143</v>
      </c>
      <c r="J735" s="85">
        <f t="shared" si="37"/>
        <v>0</v>
      </c>
      <c r="K735" s="86">
        <f t="shared" si="38"/>
        <v>12830</v>
      </c>
    </row>
    <row r="736" s="71" customFormat="1" customHeight="1" spans="1:11">
      <c r="A736" s="78">
        <v>733</v>
      </c>
      <c r="B736" s="79" t="s">
        <v>5493</v>
      </c>
      <c r="C736" s="79" t="s">
        <v>5494</v>
      </c>
      <c r="D736" s="81" t="s">
        <v>15</v>
      </c>
      <c r="E736" s="78">
        <v>0.01368</v>
      </c>
      <c r="F736" s="78" t="s">
        <v>54</v>
      </c>
      <c r="G736" s="83">
        <f t="shared" si="36"/>
        <v>13680</v>
      </c>
      <c r="H736" s="78">
        <v>0</v>
      </c>
      <c r="I736" s="78" t="s">
        <v>1143</v>
      </c>
      <c r="J736" s="85">
        <f t="shared" si="37"/>
        <v>0</v>
      </c>
      <c r="K736" s="86">
        <f t="shared" si="38"/>
        <v>13680</v>
      </c>
    </row>
    <row r="737" s="71" customFormat="1" customHeight="1" spans="1:11">
      <c r="A737" s="78">
        <v>734</v>
      </c>
      <c r="B737" s="79" t="s">
        <v>5485</v>
      </c>
      <c r="C737" s="79" t="s">
        <v>5495</v>
      </c>
      <c r="D737" s="81" t="s">
        <v>15</v>
      </c>
      <c r="E737" s="78">
        <v>0.011</v>
      </c>
      <c r="F737" s="78" t="s">
        <v>54</v>
      </c>
      <c r="G737" s="83">
        <f t="shared" si="36"/>
        <v>11000</v>
      </c>
      <c r="H737" s="78">
        <v>6144</v>
      </c>
      <c r="I737" s="78" t="s">
        <v>1143</v>
      </c>
      <c r="J737" s="85">
        <f t="shared" si="37"/>
        <v>921.6</v>
      </c>
      <c r="K737" s="86">
        <f t="shared" si="38"/>
        <v>11921.6</v>
      </c>
    </row>
    <row r="738" s="71" customFormat="1" customHeight="1" spans="1:11">
      <c r="A738" s="78">
        <v>735</v>
      </c>
      <c r="B738" s="79" t="s">
        <v>5496</v>
      </c>
      <c r="C738" s="79" t="s">
        <v>5497</v>
      </c>
      <c r="D738" s="81" t="s">
        <v>15</v>
      </c>
      <c r="E738" s="78">
        <v>0.0135</v>
      </c>
      <c r="F738" s="78" t="s">
        <v>54</v>
      </c>
      <c r="G738" s="83">
        <f t="shared" si="36"/>
        <v>13500</v>
      </c>
      <c r="H738" s="78">
        <v>0</v>
      </c>
      <c r="I738" s="78" t="s">
        <v>1143</v>
      </c>
      <c r="J738" s="85">
        <f t="shared" si="37"/>
        <v>0</v>
      </c>
      <c r="K738" s="86">
        <f t="shared" si="38"/>
        <v>13500</v>
      </c>
    </row>
    <row r="739" s="71" customFormat="1" customHeight="1" spans="1:11">
      <c r="A739" s="78">
        <v>736</v>
      </c>
      <c r="B739" s="79" t="s">
        <v>1673</v>
      </c>
      <c r="C739" s="79" t="s">
        <v>5498</v>
      </c>
      <c r="D739" s="81" t="s">
        <v>15</v>
      </c>
      <c r="E739" s="78">
        <v>0.00918</v>
      </c>
      <c r="F739" s="78" t="s">
        <v>54</v>
      </c>
      <c r="G739" s="83">
        <f t="shared" si="36"/>
        <v>9180</v>
      </c>
      <c r="H739" s="78">
        <v>0</v>
      </c>
      <c r="I739" s="78" t="s">
        <v>1143</v>
      </c>
      <c r="J739" s="85">
        <f t="shared" si="37"/>
        <v>0</v>
      </c>
      <c r="K739" s="86">
        <f t="shared" si="38"/>
        <v>9180</v>
      </c>
    </row>
    <row r="740" s="71" customFormat="1" customHeight="1" spans="1:11">
      <c r="A740" s="78">
        <v>737</v>
      </c>
      <c r="B740" s="79" t="s">
        <v>5499</v>
      </c>
      <c r="C740" s="79" t="s">
        <v>5500</v>
      </c>
      <c r="D740" s="81" t="s">
        <v>15</v>
      </c>
      <c r="E740" s="78">
        <v>0.02194</v>
      </c>
      <c r="F740" s="78" t="s">
        <v>54</v>
      </c>
      <c r="G740" s="83">
        <f t="shared" si="36"/>
        <v>20000</v>
      </c>
      <c r="H740" s="78">
        <v>0</v>
      </c>
      <c r="I740" s="78" t="s">
        <v>1143</v>
      </c>
      <c r="J740" s="85">
        <f t="shared" si="37"/>
        <v>0</v>
      </c>
      <c r="K740" s="86">
        <f t="shared" si="38"/>
        <v>20000</v>
      </c>
    </row>
    <row r="741" s="71" customFormat="1" customHeight="1" spans="1:11">
      <c r="A741" s="78">
        <v>738</v>
      </c>
      <c r="B741" s="79" t="s">
        <v>5501</v>
      </c>
      <c r="C741" s="79" t="s">
        <v>5502</v>
      </c>
      <c r="D741" s="81" t="s">
        <v>15</v>
      </c>
      <c r="E741" s="78">
        <v>0.01053</v>
      </c>
      <c r="F741" s="78" t="s">
        <v>54</v>
      </c>
      <c r="G741" s="83">
        <f t="shared" si="36"/>
        <v>10530</v>
      </c>
      <c r="H741" s="78">
        <v>0</v>
      </c>
      <c r="I741" s="78" t="s">
        <v>1143</v>
      </c>
      <c r="J741" s="85">
        <f t="shared" si="37"/>
        <v>0</v>
      </c>
      <c r="K741" s="86">
        <f t="shared" si="38"/>
        <v>10530</v>
      </c>
    </row>
    <row r="742" s="71" customFormat="1" customHeight="1" spans="1:11">
      <c r="A742" s="78">
        <v>739</v>
      </c>
      <c r="B742" s="79" t="s">
        <v>5503</v>
      </c>
      <c r="C742" s="79" t="s">
        <v>5504</v>
      </c>
      <c r="D742" s="81" t="s">
        <v>15</v>
      </c>
      <c r="E742" s="78">
        <v>0.0077</v>
      </c>
      <c r="F742" s="78" t="s">
        <v>54</v>
      </c>
      <c r="G742" s="83">
        <f t="shared" si="36"/>
        <v>7700</v>
      </c>
      <c r="H742" s="78">
        <v>0</v>
      </c>
      <c r="I742" s="78" t="s">
        <v>1143</v>
      </c>
      <c r="J742" s="85">
        <f t="shared" si="37"/>
        <v>0</v>
      </c>
      <c r="K742" s="86">
        <f t="shared" si="38"/>
        <v>7700</v>
      </c>
    </row>
    <row r="743" s="71" customFormat="1" customHeight="1" spans="1:11">
      <c r="A743" s="78">
        <v>740</v>
      </c>
      <c r="B743" s="79" t="s">
        <v>5505</v>
      </c>
      <c r="C743" s="79" t="s">
        <v>5506</v>
      </c>
      <c r="D743" s="81" t="s">
        <v>15</v>
      </c>
      <c r="E743" s="78">
        <v>0.01161</v>
      </c>
      <c r="F743" s="78" t="s">
        <v>54</v>
      </c>
      <c r="G743" s="83">
        <f t="shared" si="36"/>
        <v>11610</v>
      </c>
      <c r="H743" s="78">
        <v>0</v>
      </c>
      <c r="I743" s="78" t="s">
        <v>1143</v>
      </c>
      <c r="J743" s="85">
        <f t="shared" si="37"/>
        <v>0</v>
      </c>
      <c r="K743" s="86">
        <f t="shared" si="38"/>
        <v>11610</v>
      </c>
    </row>
    <row r="744" s="71" customFormat="1" customHeight="1" spans="1:11">
      <c r="A744" s="78">
        <v>741</v>
      </c>
      <c r="B744" s="79" t="s">
        <v>5507</v>
      </c>
      <c r="C744" s="79" t="s">
        <v>5508</v>
      </c>
      <c r="D744" s="81" t="s">
        <v>15</v>
      </c>
      <c r="E744" s="78">
        <v>0.00756</v>
      </c>
      <c r="F744" s="78" t="s">
        <v>54</v>
      </c>
      <c r="G744" s="83">
        <f t="shared" si="36"/>
        <v>7560</v>
      </c>
      <c r="H744" s="78">
        <v>0</v>
      </c>
      <c r="I744" s="78" t="s">
        <v>1143</v>
      </c>
      <c r="J744" s="85">
        <f t="shared" si="37"/>
        <v>0</v>
      </c>
      <c r="K744" s="86">
        <f t="shared" si="38"/>
        <v>7560</v>
      </c>
    </row>
    <row r="745" s="71" customFormat="1" customHeight="1" spans="1:11">
      <c r="A745" s="78">
        <v>742</v>
      </c>
      <c r="B745" s="79" t="s">
        <v>5509</v>
      </c>
      <c r="C745" s="79" t="s">
        <v>5510</v>
      </c>
      <c r="D745" s="81" t="s">
        <v>15</v>
      </c>
      <c r="E745" s="78">
        <v>0.01008</v>
      </c>
      <c r="F745" s="78" t="s">
        <v>54</v>
      </c>
      <c r="G745" s="83">
        <f t="shared" si="36"/>
        <v>10080</v>
      </c>
      <c r="H745" s="78">
        <v>0</v>
      </c>
      <c r="I745" s="78" t="s">
        <v>1143</v>
      </c>
      <c r="J745" s="85">
        <f t="shared" si="37"/>
        <v>0</v>
      </c>
      <c r="K745" s="86">
        <f t="shared" si="38"/>
        <v>10080</v>
      </c>
    </row>
    <row r="746" s="71" customFormat="1" customHeight="1" spans="1:11">
      <c r="A746" s="78">
        <v>743</v>
      </c>
      <c r="B746" s="79" t="s">
        <v>5511</v>
      </c>
      <c r="C746" s="79" t="s">
        <v>5512</v>
      </c>
      <c r="D746" s="81" t="s">
        <v>15</v>
      </c>
      <c r="E746" s="78">
        <v>0.0099</v>
      </c>
      <c r="F746" s="78" t="s">
        <v>54</v>
      </c>
      <c r="G746" s="83">
        <f t="shared" si="36"/>
        <v>9900</v>
      </c>
      <c r="H746" s="78">
        <v>0</v>
      </c>
      <c r="I746" s="78" t="s">
        <v>1143</v>
      </c>
      <c r="J746" s="85">
        <f t="shared" si="37"/>
        <v>0</v>
      </c>
      <c r="K746" s="86">
        <f t="shared" si="38"/>
        <v>9900</v>
      </c>
    </row>
    <row r="747" s="71" customFormat="1" customHeight="1" spans="1:11">
      <c r="A747" s="78">
        <v>744</v>
      </c>
      <c r="B747" s="79" t="s">
        <v>5513</v>
      </c>
      <c r="C747" s="79" t="s">
        <v>5514</v>
      </c>
      <c r="D747" s="81" t="s">
        <v>15</v>
      </c>
      <c r="E747" s="78">
        <v>0.0098</v>
      </c>
      <c r="F747" s="78" t="s">
        <v>54</v>
      </c>
      <c r="G747" s="83">
        <f t="shared" si="36"/>
        <v>9800</v>
      </c>
      <c r="H747" s="78">
        <v>0</v>
      </c>
      <c r="I747" s="78" t="s">
        <v>1143</v>
      </c>
      <c r="J747" s="85">
        <f t="shared" si="37"/>
        <v>0</v>
      </c>
      <c r="K747" s="86">
        <f t="shared" si="38"/>
        <v>9800</v>
      </c>
    </row>
    <row r="748" s="71" customFormat="1" customHeight="1" spans="1:11">
      <c r="A748" s="78">
        <v>745</v>
      </c>
      <c r="B748" s="79" t="s">
        <v>5515</v>
      </c>
      <c r="C748" s="79" t="s">
        <v>5516</v>
      </c>
      <c r="D748" s="81" t="s">
        <v>15</v>
      </c>
      <c r="E748" s="78">
        <v>0.01008</v>
      </c>
      <c r="F748" s="78" t="s">
        <v>54</v>
      </c>
      <c r="G748" s="83">
        <f t="shared" si="36"/>
        <v>10080</v>
      </c>
      <c r="H748" s="78">
        <v>0</v>
      </c>
      <c r="I748" s="78" t="s">
        <v>1143</v>
      </c>
      <c r="J748" s="85">
        <f t="shared" si="37"/>
        <v>0</v>
      </c>
      <c r="K748" s="86">
        <f t="shared" si="38"/>
        <v>10080</v>
      </c>
    </row>
    <row r="749" s="71" customFormat="1" customHeight="1" spans="1:11">
      <c r="A749" s="78">
        <v>746</v>
      </c>
      <c r="B749" s="79" t="s">
        <v>5517</v>
      </c>
      <c r="C749" s="79" t="s">
        <v>5518</v>
      </c>
      <c r="D749" s="81" t="s">
        <v>15</v>
      </c>
      <c r="E749" s="78">
        <v>0.01512</v>
      </c>
      <c r="F749" s="78" t="s">
        <v>54</v>
      </c>
      <c r="G749" s="83">
        <f t="shared" si="36"/>
        <v>15120</v>
      </c>
      <c r="H749" s="78">
        <v>0</v>
      </c>
      <c r="I749" s="78" t="s">
        <v>1143</v>
      </c>
      <c r="J749" s="85">
        <f t="shared" si="37"/>
        <v>0</v>
      </c>
      <c r="K749" s="86">
        <f t="shared" si="38"/>
        <v>15120</v>
      </c>
    </row>
    <row r="750" s="71" customFormat="1" customHeight="1" spans="1:11">
      <c r="A750" s="78">
        <v>747</v>
      </c>
      <c r="B750" s="79" t="s">
        <v>5519</v>
      </c>
      <c r="C750" s="79" t="s">
        <v>5520</v>
      </c>
      <c r="D750" s="81" t="s">
        <v>15</v>
      </c>
      <c r="E750" s="78">
        <v>0.01</v>
      </c>
      <c r="F750" s="78" t="s">
        <v>54</v>
      </c>
      <c r="G750" s="83">
        <f t="shared" si="36"/>
        <v>10000</v>
      </c>
      <c r="H750" s="78">
        <v>0</v>
      </c>
      <c r="I750" s="78" t="s">
        <v>1143</v>
      </c>
      <c r="J750" s="85">
        <f t="shared" si="37"/>
        <v>0</v>
      </c>
      <c r="K750" s="86">
        <f t="shared" si="38"/>
        <v>10000</v>
      </c>
    </row>
    <row r="751" s="71" customFormat="1" customHeight="1" spans="1:11">
      <c r="A751" s="78">
        <v>748</v>
      </c>
      <c r="B751" s="79" t="s">
        <v>5521</v>
      </c>
      <c r="C751" s="79" t="s">
        <v>5522</v>
      </c>
      <c r="D751" s="81" t="s">
        <v>15</v>
      </c>
      <c r="E751" s="78">
        <v>0.01254</v>
      </c>
      <c r="F751" s="78" t="s">
        <v>54</v>
      </c>
      <c r="G751" s="83">
        <f t="shared" si="36"/>
        <v>12540</v>
      </c>
      <c r="H751" s="78">
        <v>0</v>
      </c>
      <c r="I751" s="78" t="s">
        <v>1143</v>
      </c>
      <c r="J751" s="85">
        <f t="shared" si="37"/>
        <v>0</v>
      </c>
      <c r="K751" s="86">
        <f t="shared" si="38"/>
        <v>12540</v>
      </c>
    </row>
    <row r="752" s="71" customFormat="1" customHeight="1" spans="1:11">
      <c r="A752" s="78">
        <v>749</v>
      </c>
      <c r="B752" s="79" t="s">
        <v>5523</v>
      </c>
      <c r="C752" s="79" t="s">
        <v>5524</v>
      </c>
      <c r="D752" s="81" t="s">
        <v>15</v>
      </c>
      <c r="E752" s="78">
        <v>0.01026</v>
      </c>
      <c r="F752" s="78" t="s">
        <v>54</v>
      </c>
      <c r="G752" s="83">
        <f t="shared" si="36"/>
        <v>10260</v>
      </c>
      <c r="H752" s="78">
        <v>0</v>
      </c>
      <c r="I752" s="78" t="s">
        <v>1143</v>
      </c>
      <c r="J752" s="85">
        <f t="shared" si="37"/>
        <v>0</v>
      </c>
      <c r="K752" s="86">
        <f t="shared" si="38"/>
        <v>10260</v>
      </c>
    </row>
    <row r="753" s="71" customFormat="1" customHeight="1" spans="1:11">
      <c r="A753" s="78">
        <v>750</v>
      </c>
      <c r="B753" s="79" t="s">
        <v>5525</v>
      </c>
      <c r="C753" s="79" t="s">
        <v>5526</v>
      </c>
      <c r="D753" s="81" t="s">
        <v>15</v>
      </c>
      <c r="E753" s="78">
        <v>0.013965</v>
      </c>
      <c r="F753" s="78" t="s">
        <v>54</v>
      </c>
      <c r="G753" s="83">
        <f t="shared" si="36"/>
        <v>13965</v>
      </c>
      <c r="H753" s="78">
        <v>0</v>
      </c>
      <c r="I753" s="78" t="s">
        <v>1143</v>
      </c>
      <c r="J753" s="85">
        <f t="shared" si="37"/>
        <v>0</v>
      </c>
      <c r="K753" s="86">
        <f t="shared" si="38"/>
        <v>13965</v>
      </c>
    </row>
    <row r="754" s="71" customFormat="1" customHeight="1" spans="1:11">
      <c r="A754" s="78">
        <v>751</v>
      </c>
      <c r="B754" s="79" t="s">
        <v>5527</v>
      </c>
      <c r="C754" s="79" t="s">
        <v>5528</v>
      </c>
      <c r="D754" s="81" t="s">
        <v>15</v>
      </c>
      <c r="E754" s="78">
        <v>0.01966</v>
      </c>
      <c r="F754" s="78" t="s">
        <v>54</v>
      </c>
      <c r="G754" s="83">
        <f t="shared" si="36"/>
        <v>19660</v>
      </c>
      <c r="H754" s="78">
        <v>0</v>
      </c>
      <c r="I754" s="78" t="s">
        <v>1143</v>
      </c>
      <c r="J754" s="85">
        <f t="shared" si="37"/>
        <v>0</v>
      </c>
      <c r="K754" s="86">
        <f t="shared" si="38"/>
        <v>19660</v>
      </c>
    </row>
    <row r="755" s="71" customFormat="1" customHeight="1" spans="1:11">
      <c r="A755" s="78">
        <v>752</v>
      </c>
      <c r="B755" s="79" t="s">
        <v>5529</v>
      </c>
      <c r="C755" s="79" t="s">
        <v>5530</v>
      </c>
      <c r="D755" s="81" t="s">
        <v>15</v>
      </c>
      <c r="E755" s="78">
        <v>0.0151</v>
      </c>
      <c r="F755" s="78" t="s">
        <v>54</v>
      </c>
      <c r="G755" s="83">
        <f t="shared" si="36"/>
        <v>15100</v>
      </c>
      <c r="H755" s="78">
        <v>0</v>
      </c>
      <c r="I755" s="78" t="s">
        <v>1143</v>
      </c>
      <c r="J755" s="85">
        <f t="shared" si="37"/>
        <v>0</v>
      </c>
      <c r="K755" s="86">
        <f t="shared" si="38"/>
        <v>15100</v>
      </c>
    </row>
    <row r="756" s="71" customFormat="1" customHeight="1" spans="1:11">
      <c r="A756" s="78">
        <v>753</v>
      </c>
      <c r="B756" s="79" t="s">
        <v>5531</v>
      </c>
      <c r="C756" s="79" t="s">
        <v>5532</v>
      </c>
      <c r="D756" s="81" t="s">
        <v>15</v>
      </c>
      <c r="E756" s="78">
        <v>0.03132</v>
      </c>
      <c r="F756" s="78" t="s">
        <v>54</v>
      </c>
      <c r="G756" s="83">
        <f t="shared" si="36"/>
        <v>20000</v>
      </c>
      <c r="H756" s="78">
        <v>0</v>
      </c>
      <c r="I756" s="78" t="s">
        <v>1143</v>
      </c>
      <c r="J756" s="85">
        <f t="shared" si="37"/>
        <v>0</v>
      </c>
      <c r="K756" s="86">
        <f t="shared" si="38"/>
        <v>20000</v>
      </c>
    </row>
    <row r="757" s="71" customFormat="1" customHeight="1" spans="1:11">
      <c r="A757" s="78">
        <v>754</v>
      </c>
      <c r="B757" s="79" t="s">
        <v>5531</v>
      </c>
      <c r="C757" s="79" t="s">
        <v>5533</v>
      </c>
      <c r="D757" s="81" t="s">
        <v>15</v>
      </c>
      <c r="E757" s="78">
        <v>0.0232</v>
      </c>
      <c r="F757" s="78" t="s">
        <v>54</v>
      </c>
      <c r="G757" s="83">
        <f t="shared" si="36"/>
        <v>20000</v>
      </c>
      <c r="H757" s="78">
        <v>0</v>
      </c>
      <c r="I757" s="78" t="s">
        <v>1143</v>
      </c>
      <c r="J757" s="85">
        <f t="shared" si="37"/>
        <v>0</v>
      </c>
      <c r="K757" s="86">
        <f t="shared" si="38"/>
        <v>20000</v>
      </c>
    </row>
    <row r="758" s="71" customFormat="1" customHeight="1" spans="1:11">
      <c r="A758" s="78">
        <v>755</v>
      </c>
      <c r="B758" s="79" t="s">
        <v>5534</v>
      </c>
      <c r="C758" s="79" t="s">
        <v>5535</v>
      </c>
      <c r="D758" s="81" t="s">
        <v>15</v>
      </c>
      <c r="E758" s="78">
        <v>0.005985</v>
      </c>
      <c r="F758" s="78" t="s">
        <v>54</v>
      </c>
      <c r="G758" s="83">
        <f t="shared" si="36"/>
        <v>5985</v>
      </c>
      <c r="H758" s="78">
        <v>1437</v>
      </c>
      <c r="I758" s="78" t="s">
        <v>1143</v>
      </c>
      <c r="J758" s="85">
        <f t="shared" si="37"/>
        <v>215.55</v>
      </c>
      <c r="K758" s="86">
        <f t="shared" si="38"/>
        <v>6200.55</v>
      </c>
    </row>
    <row r="759" s="71" customFormat="1" customHeight="1" spans="1:11">
      <c r="A759" s="78">
        <v>756</v>
      </c>
      <c r="B759" s="79" t="s">
        <v>5536</v>
      </c>
      <c r="C759" s="79" t="s">
        <v>5537</v>
      </c>
      <c r="D759" s="81" t="s">
        <v>15</v>
      </c>
      <c r="E759" s="78">
        <v>0.011</v>
      </c>
      <c r="F759" s="78" t="s">
        <v>54</v>
      </c>
      <c r="G759" s="83">
        <f t="shared" si="36"/>
        <v>11000</v>
      </c>
      <c r="H759" s="78">
        <v>4347</v>
      </c>
      <c r="I759" s="78" t="s">
        <v>1143</v>
      </c>
      <c r="J759" s="85">
        <f t="shared" si="37"/>
        <v>652.05</v>
      </c>
      <c r="K759" s="86">
        <f t="shared" si="38"/>
        <v>11652.05</v>
      </c>
    </row>
    <row r="760" s="71" customFormat="1" customHeight="1" spans="1:11">
      <c r="A760" s="78">
        <v>757</v>
      </c>
      <c r="B760" s="79" t="s">
        <v>5538</v>
      </c>
      <c r="C760" s="79" t="s">
        <v>5539</v>
      </c>
      <c r="D760" s="81" t="s">
        <v>15</v>
      </c>
      <c r="E760" s="78">
        <v>0.0116</v>
      </c>
      <c r="F760" s="78" t="s">
        <v>54</v>
      </c>
      <c r="G760" s="83">
        <f t="shared" si="36"/>
        <v>11600</v>
      </c>
      <c r="H760" s="78">
        <v>0</v>
      </c>
      <c r="I760" s="78" t="s">
        <v>1143</v>
      </c>
      <c r="J760" s="85">
        <f t="shared" si="37"/>
        <v>0</v>
      </c>
      <c r="K760" s="86">
        <f t="shared" si="38"/>
        <v>11600</v>
      </c>
    </row>
    <row r="761" s="71" customFormat="1" customHeight="1" spans="1:11">
      <c r="A761" s="78">
        <v>758</v>
      </c>
      <c r="B761" s="79" t="s">
        <v>5540</v>
      </c>
      <c r="C761" s="79" t="s">
        <v>5541</v>
      </c>
      <c r="D761" s="81" t="s">
        <v>15</v>
      </c>
      <c r="E761" s="78">
        <v>0</v>
      </c>
      <c r="F761" s="78" t="s">
        <v>54</v>
      </c>
      <c r="G761" s="83">
        <f t="shared" ref="G761:G824" si="39">IF(E761*1000000&gt;20000,20000,E761*1000000)</f>
        <v>0</v>
      </c>
      <c r="H761" s="78">
        <v>0</v>
      </c>
      <c r="I761" s="78" t="s">
        <v>1143</v>
      </c>
      <c r="J761" s="85">
        <f t="shared" si="37"/>
        <v>0</v>
      </c>
      <c r="K761" s="86">
        <f t="shared" si="38"/>
        <v>0</v>
      </c>
    </row>
    <row r="762" s="71" customFormat="1" customHeight="1" spans="1:11">
      <c r="A762" s="78">
        <v>759</v>
      </c>
      <c r="B762" s="79" t="s">
        <v>5542</v>
      </c>
      <c r="C762" s="79" t="s">
        <v>5543</v>
      </c>
      <c r="D762" s="81" t="s">
        <v>15</v>
      </c>
      <c r="E762" s="78">
        <v>0.00855</v>
      </c>
      <c r="F762" s="78" t="s">
        <v>54</v>
      </c>
      <c r="G762" s="83">
        <f t="shared" si="39"/>
        <v>8550</v>
      </c>
      <c r="H762" s="78">
        <v>3613</v>
      </c>
      <c r="I762" s="78" t="s">
        <v>1143</v>
      </c>
      <c r="J762" s="85">
        <f t="shared" si="37"/>
        <v>541.95</v>
      </c>
      <c r="K762" s="86">
        <f t="shared" si="38"/>
        <v>9091.95</v>
      </c>
    </row>
    <row r="763" s="71" customFormat="1" customHeight="1" spans="1:11">
      <c r="A763" s="78">
        <v>760</v>
      </c>
      <c r="B763" s="79" t="s">
        <v>5544</v>
      </c>
      <c r="C763" s="79" t="s">
        <v>5545</v>
      </c>
      <c r="D763" s="81" t="s">
        <v>15</v>
      </c>
      <c r="E763" s="78">
        <v>0.00702</v>
      </c>
      <c r="F763" s="78" t="s">
        <v>54</v>
      </c>
      <c r="G763" s="83">
        <f t="shared" si="39"/>
        <v>7020</v>
      </c>
      <c r="H763" s="78">
        <v>4043</v>
      </c>
      <c r="I763" s="78" t="s">
        <v>1143</v>
      </c>
      <c r="J763" s="85">
        <f t="shared" si="37"/>
        <v>606.45</v>
      </c>
      <c r="K763" s="86">
        <f t="shared" si="38"/>
        <v>7626.45</v>
      </c>
    </row>
    <row r="764" s="71" customFormat="1" customHeight="1" spans="1:11">
      <c r="A764" s="78">
        <v>761</v>
      </c>
      <c r="B764" s="79" t="s">
        <v>5396</v>
      </c>
      <c r="C764" s="79" t="s">
        <v>5546</v>
      </c>
      <c r="D764" s="81" t="s">
        <v>15</v>
      </c>
      <c r="E764" s="78">
        <v>0.007</v>
      </c>
      <c r="F764" s="78" t="s">
        <v>54</v>
      </c>
      <c r="G764" s="83">
        <f t="shared" si="39"/>
        <v>7000</v>
      </c>
      <c r="H764" s="78">
        <f>5248-404</f>
        <v>4844</v>
      </c>
      <c r="I764" s="78" t="s">
        <v>1143</v>
      </c>
      <c r="J764" s="85">
        <f t="shared" si="37"/>
        <v>726.6</v>
      </c>
      <c r="K764" s="86">
        <f t="shared" si="38"/>
        <v>7726.6</v>
      </c>
    </row>
    <row r="765" s="71" customFormat="1" customHeight="1" spans="1:11">
      <c r="A765" s="78">
        <v>762</v>
      </c>
      <c r="B765" s="79" t="s">
        <v>5547</v>
      </c>
      <c r="C765" s="79" t="s">
        <v>5548</v>
      </c>
      <c r="D765" s="81" t="s">
        <v>15</v>
      </c>
      <c r="E765" s="78">
        <v>0.01254</v>
      </c>
      <c r="F765" s="78" t="s">
        <v>54</v>
      </c>
      <c r="G765" s="83">
        <f t="shared" si="39"/>
        <v>12540</v>
      </c>
      <c r="H765" s="78">
        <v>2549</v>
      </c>
      <c r="I765" s="78" t="s">
        <v>1143</v>
      </c>
      <c r="J765" s="85">
        <f t="shared" si="37"/>
        <v>382.35</v>
      </c>
      <c r="K765" s="86">
        <f t="shared" si="38"/>
        <v>12922.35</v>
      </c>
    </row>
    <row r="766" s="71" customFormat="1" customHeight="1" spans="1:11">
      <c r="A766" s="78">
        <v>763</v>
      </c>
      <c r="B766" s="79" t="s">
        <v>5549</v>
      </c>
      <c r="C766" s="79" t="s">
        <v>5550</v>
      </c>
      <c r="D766" s="81" t="s">
        <v>15</v>
      </c>
      <c r="E766" s="78">
        <v>0.0054</v>
      </c>
      <c r="F766" s="78" t="s">
        <v>54</v>
      </c>
      <c r="G766" s="83">
        <f t="shared" si="39"/>
        <v>5400</v>
      </c>
      <c r="H766" s="78">
        <v>2410</v>
      </c>
      <c r="I766" s="78" t="s">
        <v>1143</v>
      </c>
      <c r="J766" s="85">
        <f t="shared" si="37"/>
        <v>361.5</v>
      </c>
      <c r="K766" s="86">
        <f t="shared" si="38"/>
        <v>5761.5</v>
      </c>
    </row>
    <row r="767" s="71" customFormat="1" customHeight="1" spans="1:11">
      <c r="A767" s="78">
        <v>764</v>
      </c>
      <c r="B767" s="79" t="s">
        <v>5551</v>
      </c>
      <c r="C767" s="79" t="s">
        <v>5552</v>
      </c>
      <c r="D767" s="81" t="s">
        <v>15</v>
      </c>
      <c r="E767" s="78">
        <v>0.00675</v>
      </c>
      <c r="F767" s="78" t="s">
        <v>54</v>
      </c>
      <c r="G767" s="83">
        <f t="shared" si="39"/>
        <v>6750</v>
      </c>
      <c r="H767" s="78">
        <v>2365</v>
      </c>
      <c r="I767" s="78" t="s">
        <v>1143</v>
      </c>
      <c r="J767" s="85">
        <f t="shared" si="37"/>
        <v>354.75</v>
      </c>
      <c r="K767" s="86">
        <f t="shared" si="38"/>
        <v>7104.75</v>
      </c>
    </row>
    <row r="768" s="71" customFormat="1" customHeight="1" spans="1:11">
      <c r="A768" s="78">
        <v>765</v>
      </c>
      <c r="B768" s="79" t="s">
        <v>5553</v>
      </c>
      <c r="C768" s="79" t="s">
        <v>5554</v>
      </c>
      <c r="D768" s="81" t="s">
        <v>15</v>
      </c>
      <c r="E768" s="78">
        <v>0.00798</v>
      </c>
      <c r="F768" s="78" t="s">
        <v>54</v>
      </c>
      <c r="G768" s="83">
        <f t="shared" si="39"/>
        <v>7980</v>
      </c>
      <c r="H768" s="78">
        <v>2978</v>
      </c>
      <c r="I768" s="78" t="s">
        <v>1143</v>
      </c>
      <c r="J768" s="85">
        <f t="shared" si="37"/>
        <v>446.7</v>
      </c>
      <c r="K768" s="86">
        <f t="shared" si="38"/>
        <v>8426.7</v>
      </c>
    </row>
    <row r="769" s="71" customFormat="1" customHeight="1" spans="1:11">
      <c r="A769" s="78">
        <v>766</v>
      </c>
      <c r="B769" s="79" t="s">
        <v>5555</v>
      </c>
      <c r="C769" s="79" t="s">
        <v>5556</v>
      </c>
      <c r="D769" s="81" t="s">
        <v>15</v>
      </c>
      <c r="E769" s="78">
        <v>0.00648</v>
      </c>
      <c r="F769" s="78" t="s">
        <v>54</v>
      </c>
      <c r="G769" s="83">
        <f t="shared" si="39"/>
        <v>6480</v>
      </c>
      <c r="H769" s="78">
        <v>1717</v>
      </c>
      <c r="I769" s="78" t="s">
        <v>1143</v>
      </c>
      <c r="J769" s="85">
        <f t="shared" si="37"/>
        <v>257.55</v>
      </c>
      <c r="K769" s="86">
        <f t="shared" si="38"/>
        <v>6737.55</v>
      </c>
    </row>
    <row r="770" s="71" customFormat="1" customHeight="1" spans="1:11">
      <c r="A770" s="78">
        <v>767</v>
      </c>
      <c r="B770" s="79" t="s">
        <v>5557</v>
      </c>
      <c r="C770" s="79" t="s">
        <v>5558</v>
      </c>
      <c r="D770" s="81" t="s">
        <v>15</v>
      </c>
      <c r="E770" s="78">
        <v>0.0044</v>
      </c>
      <c r="F770" s="78" t="s">
        <v>54</v>
      </c>
      <c r="G770" s="83">
        <f t="shared" si="39"/>
        <v>4400</v>
      </c>
      <c r="H770" s="78">
        <v>849</v>
      </c>
      <c r="I770" s="78" t="s">
        <v>1143</v>
      </c>
      <c r="J770" s="85">
        <f t="shared" si="37"/>
        <v>127.35</v>
      </c>
      <c r="K770" s="86">
        <f t="shared" si="38"/>
        <v>4527.35</v>
      </c>
    </row>
    <row r="771" s="71" customFormat="1" customHeight="1" spans="1:11">
      <c r="A771" s="78">
        <v>768</v>
      </c>
      <c r="B771" s="79" t="s">
        <v>5559</v>
      </c>
      <c r="C771" s="79" t="s">
        <v>5560</v>
      </c>
      <c r="D771" s="81" t="s">
        <v>15</v>
      </c>
      <c r="E771" s="78">
        <v>0.01014</v>
      </c>
      <c r="F771" s="78" t="s">
        <v>54</v>
      </c>
      <c r="G771" s="83">
        <f t="shared" si="39"/>
        <v>10140</v>
      </c>
      <c r="H771" s="78">
        <v>5120</v>
      </c>
      <c r="I771" s="78" t="s">
        <v>1143</v>
      </c>
      <c r="J771" s="85">
        <f t="shared" si="37"/>
        <v>768</v>
      </c>
      <c r="K771" s="86">
        <f t="shared" si="38"/>
        <v>10908</v>
      </c>
    </row>
    <row r="772" s="71" customFormat="1" customHeight="1" spans="1:11">
      <c r="A772" s="78">
        <v>769</v>
      </c>
      <c r="B772" s="79" t="s">
        <v>5561</v>
      </c>
      <c r="C772" s="79" t="s">
        <v>5562</v>
      </c>
      <c r="D772" s="81" t="s">
        <v>15</v>
      </c>
      <c r="E772" s="78">
        <v>0</v>
      </c>
      <c r="F772" s="78" t="s">
        <v>54</v>
      </c>
      <c r="G772" s="83">
        <f t="shared" si="39"/>
        <v>0</v>
      </c>
      <c r="H772" s="78">
        <v>7164</v>
      </c>
      <c r="I772" s="78" t="s">
        <v>1143</v>
      </c>
      <c r="J772" s="85">
        <f t="shared" ref="J772:J835" si="40">ROUND(H772*0.15,2)</f>
        <v>1074.6</v>
      </c>
      <c r="K772" s="86">
        <f t="shared" ref="K772:K835" si="41">G772+J772</f>
        <v>1074.6</v>
      </c>
    </row>
    <row r="773" s="71" customFormat="1" customHeight="1" spans="1:11">
      <c r="A773" s="78">
        <v>770</v>
      </c>
      <c r="B773" s="79" t="s">
        <v>5563</v>
      </c>
      <c r="C773" s="79" t="s">
        <v>5564</v>
      </c>
      <c r="D773" s="81" t="s">
        <v>15</v>
      </c>
      <c r="E773" s="78">
        <v>0.01064</v>
      </c>
      <c r="F773" s="78" t="s">
        <v>54</v>
      </c>
      <c r="G773" s="83">
        <f t="shared" si="39"/>
        <v>10640</v>
      </c>
      <c r="H773" s="78">
        <v>6382</v>
      </c>
      <c r="I773" s="78" t="s">
        <v>1143</v>
      </c>
      <c r="J773" s="85">
        <f t="shared" si="40"/>
        <v>957.3</v>
      </c>
      <c r="K773" s="86">
        <f t="shared" si="41"/>
        <v>11597.3</v>
      </c>
    </row>
    <row r="774" s="71" customFormat="1" customHeight="1" spans="1:11">
      <c r="A774" s="78">
        <v>771</v>
      </c>
      <c r="B774" s="79" t="s">
        <v>5565</v>
      </c>
      <c r="C774" s="79" t="s">
        <v>5566</v>
      </c>
      <c r="D774" s="81" t="s">
        <v>15</v>
      </c>
      <c r="E774" s="78">
        <v>0.0112</v>
      </c>
      <c r="F774" s="78" t="s">
        <v>54</v>
      </c>
      <c r="G774" s="83">
        <f t="shared" si="39"/>
        <v>11200</v>
      </c>
      <c r="H774" s="78">
        <v>6332</v>
      </c>
      <c r="I774" s="78" t="s">
        <v>1143</v>
      </c>
      <c r="J774" s="85">
        <f t="shared" si="40"/>
        <v>949.8</v>
      </c>
      <c r="K774" s="86">
        <f t="shared" si="41"/>
        <v>12149.8</v>
      </c>
    </row>
    <row r="775" s="71" customFormat="1" customHeight="1" spans="1:11">
      <c r="A775" s="78">
        <v>772</v>
      </c>
      <c r="B775" s="79" t="s">
        <v>5565</v>
      </c>
      <c r="C775" s="79" t="s">
        <v>5567</v>
      </c>
      <c r="D775" s="81" t="s">
        <v>15</v>
      </c>
      <c r="E775" s="78">
        <v>0.00924</v>
      </c>
      <c r="F775" s="78" t="s">
        <v>54</v>
      </c>
      <c r="G775" s="83">
        <f t="shared" si="39"/>
        <v>9240</v>
      </c>
      <c r="H775" s="78">
        <v>5416</v>
      </c>
      <c r="I775" s="78" t="s">
        <v>1143</v>
      </c>
      <c r="J775" s="85">
        <f t="shared" si="40"/>
        <v>812.4</v>
      </c>
      <c r="K775" s="86">
        <f t="shared" si="41"/>
        <v>10052.4</v>
      </c>
    </row>
    <row r="776" s="71" customFormat="1" customHeight="1" spans="1:11">
      <c r="A776" s="78">
        <v>773</v>
      </c>
      <c r="B776" s="79" t="s">
        <v>5568</v>
      </c>
      <c r="C776" s="79" t="s">
        <v>5569</v>
      </c>
      <c r="D776" s="81" t="s">
        <v>15</v>
      </c>
      <c r="E776" s="78">
        <v>0.00504</v>
      </c>
      <c r="F776" s="78" t="s">
        <v>54</v>
      </c>
      <c r="G776" s="83">
        <f t="shared" si="39"/>
        <v>5040</v>
      </c>
      <c r="H776" s="78">
        <v>0</v>
      </c>
      <c r="I776" s="78" t="s">
        <v>1143</v>
      </c>
      <c r="J776" s="85">
        <f t="shared" si="40"/>
        <v>0</v>
      </c>
      <c r="K776" s="86">
        <f t="shared" si="41"/>
        <v>5040</v>
      </c>
    </row>
    <row r="777" s="71" customFormat="1" customHeight="1" spans="1:11">
      <c r="A777" s="78">
        <v>774</v>
      </c>
      <c r="B777" s="79" t="s">
        <v>5570</v>
      </c>
      <c r="C777" s="79" t="s">
        <v>5571</v>
      </c>
      <c r="D777" s="81" t="s">
        <v>15</v>
      </c>
      <c r="E777" s="78">
        <v>0.01344</v>
      </c>
      <c r="F777" s="78" t="s">
        <v>54</v>
      </c>
      <c r="G777" s="83">
        <f t="shared" si="39"/>
        <v>13440</v>
      </c>
      <c r="H777" s="78">
        <v>0</v>
      </c>
      <c r="I777" s="78" t="s">
        <v>1143</v>
      </c>
      <c r="J777" s="85">
        <f t="shared" si="40"/>
        <v>0</v>
      </c>
      <c r="K777" s="86">
        <f t="shared" si="41"/>
        <v>13440</v>
      </c>
    </row>
    <row r="778" s="71" customFormat="1" customHeight="1" spans="1:11">
      <c r="A778" s="78">
        <v>775</v>
      </c>
      <c r="B778" s="79" t="s">
        <v>5572</v>
      </c>
      <c r="C778" s="79" t="s">
        <v>5573</v>
      </c>
      <c r="D778" s="81" t="s">
        <v>15</v>
      </c>
      <c r="E778" s="78">
        <v>0.012375</v>
      </c>
      <c r="F778" s="78" t="s">
        <v>54</v>
      </c>
      <c r="G778" s="83">
        <f t="shared" si="39"/>
        <v>12375</v>
      </c>
      <c r="H778" s="78">
        <v>0</v>
      </c>
      <c r="I778" s="78" t="s">
        <v>1143</v>
      </c>
      <c r="J778" s="85">
        <f t="shared" si="40"/>
        <v>0</v>
      </c>
      <c r="K778" s="86">
        <f t="shared" si="41"/>
        <v>12375</v>
      </c>
    </row>
    <row r="779" s="71" customFormat="1" customHeight="1" spans="1:11">
      <c r="A779" s="78">
        <v>776</v>
      </c>
      <c r="B779" s="79" t="s">
        <v>5574</v>
      </c>
      <c r="C779" s="79" t="s">
        <v>5575</v>
      </c>
      <c r="D779" s="81" t="s">
        <v>15</v>
      </c>
      <c r="E779" s="78">
        <v>0.0198</v>
      </c>
      <c r="F779" s="78" t="s">
        <v>54</v>
      </c>
      <c r="G779" s="83">
        <f t="shared" si="39"/>
        <v>19800</v>
      </c>
      <c r="H779" s="78">
        <v>0</v>
      </c>
      <c r="I779" s="78" t="s">
        <v>1143</v>
      </c>
      <c r="J779" s="85">
        <f t="shared" si="40"/>
        <v>0</v>
      </c>
      <c r="K779" s="86">
        <f t="shared" si="41"/>
        <v>19800</v>
      </c>
    </row>
    <row r="780" s="71" customFormat="1" customHeight="1" spans="1:11">
      <c r="A780" s="78">
        <v>777</v>
      </c>
      <c r="B780" s="79" t="s">
        <v>5576</v>
      </c>
      <c r="C780" s="79" t="s">
        <v>5577</v>
      </c>
      <c r="D780" s="81" t="s">
        <v>15</v>
      </c>
      <c r="E780" s="78">
        <v>0.0132</v>
      </c>
      <c r="F780" s="78" t="s">
        <v>54</v>
      </c>
      <c r="G780" s="83">
        <f t="shared" si="39"/>
        <v>13200</v>
      </c>
      <c r="H780" s="78">
        <v>0</v>
      </c>
      <c r="I780" s="78" t="s">
        <v>1143</v>
      </c>
      <c r="J780" s="85">
        <f t="shared" si="40"/>
        <v>0</v>
      </c>
      <c r="K780" s="86">
        <f t="shared" si="41"/>
        <v>13200</v>
      </c>
    </row>
    <row r="781" s="71" customFormat="1" customHeight="1" spans="1:11">
      <c r="A781" s="78">
        <v>778</v>
      </c>
      <c r="B781" s="79" t="s">
        <v>5578</v>
      </c>
      <c r="C781" s="79" t="s">
        <v>5579</v>
      </c>
      <c r="D781" s="81" t="s">
        <v>15</v>
      </c>
      <c r="E781" s="78">
        <v>0.007</v>
      </c>
      <c r="F781" s="78" t="s">
        <v>54</v>
      </c>
      <c r="G781" s="83">
        <f t="shared" si="39"/>
        <v>7000</v>
      </c>
      <c r="H781" s="78">
        <v>0</v>
      </c>
      <c r="I781" s="78" t="s">
        <v>1143</v>
      </c>
      <c r="J781" s="85">
        <f t="shared" si="40"/>
        <v>0</v>
      </c>
      <c r="K781" s="86">
        <f t="shared" si="41"/>
        <v>7000</v>
      </c>
    </row>
    <row r="782" s="71" customFormat="1" customHeight="1" spans="1:11">
      <c r="A782" s="78">
        <v>779</v>
      </c>
      <c r="B782" s="79" t="s">
        <v>5580</v>
      </c>
      <c r="C782" s="79" t="s">
        <v>5581</v>
      </c>
      <c r="D782" s="81" t="s">
        <v>15</v>
      </c>
      <c r="E782" s="78">
        <v>0</v>
      </c>
      <c r="F782" s="78" t="s">
        <v>54</v>
      </c>
      <c r="G782" s="83">
        <f t="shared" si="39"/>
        <v>0</v>
      </c>
      <c r="H782" s="78">
        <v>0</v>
      </c>
      <c r="I782" s="78" t="s">
        <v>1143</v>
      </c>
      <c r="J782" s="85">
        <f t="shared" si="40"/>
        <v>0</v>
      </c>
      <c r="K782" s="86">
        <f t="shared" si="41"/>
        <v>0</v>
      </c>
    </row>
    <row r="783" s="71" customFormat="1" customHeight="1" spans="1:11">
      <c r="A783" s="78">
        <v>780</v>
      </c>
      <c r="B783" s="79" t="s">
        <v>5582</v>
      </c>
      <c r="C783" s="79" t="s">
        <v>5583</v>
      </c>
      <c r="D783" s="81" t="s">
        <v>15</v>
      </c>
      <c r="E783" s="78">
        <v>0</v>
      </c>
      <c r="F783" s="78" t="s">
        <v>54</v>
      </c>
      <c r="G783" s="83">
        <f t="shared" si="39"/>
        <v>0</v>
      </c>
      <c r="H783" s="78">
        <v>0</v>
      </c>
      <c r="I783" s="78" t="s">
        <v>1143</v>
      </c>
      <c r="J783" s="85">
        <f t="shared" si="40"/>
        <v>0</v>
      </c>
      <c r="K783" s="86">
        <f t="shared" si="41"/>
        <v>0</v>
      </c>
    </row>
    <row r="784" s="71" customFormat="1" customHeight="1" spans="1:11">
      <c r="A784" s="78">
        <v>781</v>
      </c>
      <c r="B784" s="79" t="s">
        <v>5584</v>
      </c>
      <c r="C784" s="79" t="s">
        <v>5585</v>
      </c>
      <c r="D784" s="81" t="s">
        <v>15</v>
      </c>
      <c r="E784" s="78">
        <v>0.01045</v>
      </c>
      <c r="F784" s="78" t="s">
        <v>54</v>
      </c>
      <c r="G784" s="83">
        <f t="shared" si="39"/>
        <v>10450</v>
      </c>
      <c r="H784" s="78">
        <v>0</v>
      </c>
      <c r="I784" s="78" t="s">
        <v>1143</v>
      </c>
      <c r="J784" s="85">
        <f t="shared" si="40"/>
        <v>0</v>
      </c>
      <c r="K784" s="86">
        <f t="shared" si="41"/>
        <v>10450</v>
      </c>
    </row>
    <row r="785" s="71" customFormat="1" customHeight="1" spans="1:11">
      <c r="A785" s="78">
        <v>782</v>
      </c>
      <c r="B785" s="79" t="s">
        <v>5586</v>
      </c>
      <c r="C785" s="79" t="s">
        <v>5587</v>
      </c>
      <c r="D785" s="81" t="s">
        <v>15</v>
      </c>
      <c r="E785" s="78">
        <v>0.015125</v>
      </c>
      <c r="F785" s="78" t="s">
        <v>54</v>
      </c>
      <c r="G785" s="83">
        <f t="shared" si="39"/>
        <v>15125</v>
      </c>
      <c r="H785" s="78">
        <v>0</v>
      </c>
      <c r="I785" s="78" t="s">
        <v>1143</v>
      </c>
      <c r="J785" s="85">
        <f t="shared" si="40"/>
        <v>0</v>
      </c>
      <c r="K785" s="86">
        <f t="shared" si="41"/>
        <v>15125</v>
      </c>
    </row>
    <row r="786" s="71" customFormat="1" customHeight="1" spans="1:11">
      <c r="A786" s="78">
        <v>783</v>
      </c>
      <c r="B786" s="79" t="s">
        <v>5588</v>
      </c>
      <c r="C786" s="79" t="s">
        <v>5589</v>
      </c>
      <c r="D786" s="81" t="s">
        <v>15</v>
      </c>
      <c r="E786" s="78">
        <v>0</v>
      </c>
      <c r="F786" s="78" t="s">
        <v>54</v>
      </c>
      <c r="G786" s="83">
        <f t="shared" si="39"/>
        <v>0</v>
      </c>
      <c r="H786" s="78">
        <v>8726</v>
      </c>
      <c r="I786" s="78" t="s">
        <v>1143</v>
      </c>
      <c r="J786" s="85">
        <f t="shared" si="40"/>
        <v>1308.9</v>
      </c>
      <c r="K786" s="86">
        <f t="shared" si="41"/>
        <v>1308.9</v>
      </c>
    </row>
    <row r="787" s="71" customFormat="1" customHeight="1" spans="1:11">
      <c r="A787" s="78">
        <v>784</v>
      </c>
      <c r="B787" s="79" t="s">
        <v>5590</v>
      </c>
      <c r="C787" s="79" t="s">
        <v>5591</v>
      </c>
      <c r="D787" s="81" t="s">
        <v>15</v>
      </c>
      <c r="E787" s="78">
        <v>0.01771</v>
      </c>
      <c r="F787" s="78" t="s">
        <v>54</v>
      </c>
      <c r="G787" s="83">
        <f t="shared" si="39"/>
        <v>17710</v>
      </c>
      <c r="H787" s="78">
        <v>10233</v>
      </c>
      <c r="I787" s="78" t="s">
        <v>1143</v>
      </c>
      <c r="J787" s="85">
        <f t="shared" si="40"/>
        <v>1534.95</v>
      </c>
      <c r="K787" s="86">
        <f t="shared" si="41"/>
        <v>19244.95</v>
      </c>
    </row>
    <row r="788" s="71" customFormat="1" customHeight="1" spans="1:11">
      <c r="A788" s="78">
        <v>785</v>
      </c>
      <c r="B788" s="79" t="s">
        <v>5592</v>
      </c>
      <c r="C788" s="79" t="s">
        <v>5593</v>
      </c>
      <c r="D788" s="81" t="s">
        <v>15</v>
      </c>
      <c r="E788" s="78">
        <v>0.01472</v>
      </c>
      <c r="F788" s="78" t="s">
        <v>54</v>
      </c>
      <c r="G788" s="83">
        <f t="shared" si="39"/>
        <v>14720</v>
      </c>
      <c r="H788" s="78">
        <v>0</v>
      </c>
      <c r="I788" s="78" t="s">
        <v>1143</v>
      </c>
      <c r="J788" s="85">
        <f t="shared" si="40"/>
        <v>0</v>
      </c>
      <c r="K788" s="86">
        <f t="shared" si="41"/>
        <v>14720</v>
      </c>
    </row>
    <row r="789" s="71" customFormat="1" customHeight="1" spans="1:11">
      <c r="A789" s="78">
        <v>786</v>
      </c>
      <c r="B789" s="79" t="s">
        <v>5594</v>
      </c>
      <c r="C789" s="79" t="s">
        <v>5595</v>
      </c>
      <c r="D789" s="81" t="s">
        <v>15</v>
      </c>
      <c r="E789" s="78">
        <v>0.006</v>
      </c>
      <c r="F789" s="78" t="s">
        <v>54</v>
      </c>
      <c r="G789" s="83">
        <f t="shared" si="39"/>
        <v>6000</v>
      </c>
      <c r="H789" s="78">
        <v>0</v>
      </c>
      <c r="I789" s="78" t="s">
        <v>1143</v>
      </c>
      <c r="J789" s="85">
        <f t="shared" si="40"/>
        <v>0</v>
      </c>
      <c r="K789" s="86">
        <f t="shared" si="41"/>
        <v>6000</v>
      </c>
    </row>
    <row r="790" s="71" customFormat="1" customHeight="1" spans="1:11">
      <c r="A790" s="78">
        <v>787</v>
      </c>
      <c r="B790" s="79" t="s">
        <v>5596</v>
      </c>
      <c r="C790" s="79" t="s">
        <v>5597</v>
      </c>
      <c r="D790" s="81" t="s">
        <v>15</v>
      </c>
      <c r="E790" s="78">
        <v>0</v>
      </c>
      <c r="F790" s="78" t="s">
        <v>54</v>
      </c>
      <c r="G790" s="83">
        <f t="shared" si="39"/>
        <v>0</v>
      </c>
      <c r="H790" s="78">
        <v>4157.46</v>
      </c>
      <c r="I790" s="78" t="s">
        <v>1143</v>
      </c>
      <c r="J790" s="85">
        <f t="shared" si="40"/>
        <v>623.62</v>
      </c>
      <c r="K790" s="86">
        <f t="shared" si="41"/>
        <v>623.62</v>
      </c>
    </row>
    <row r="791" s="71" customFormat="1" customHeight="1" spans="1:11">
      <c r="A791" s="78">
        <v>788</v>
      </c>
      <c r="B791" s="79" t="s">
        <v>5598</v>
      </c>
      <c r="C791" s="79" t="s">
        <v>5599</v>
      </c>
      <c r="D791" s="81" t="s">
        <v>15</v>
      </c>
      <c r="E791" s="78">
        <v>0.0054</v>
      </c>
      <c r="F791" s="78" t="s">
        <v>54</v>
      </c>
      <c r="G791" s="83">
        <f t="shared" si="39"/>
        <v>5400</v>
      </c>
      <c r="H791" s="78">
        <v>982</v>
      </c>
      <c r="I791" s="78" t="s">
        <v>1143</v>
      </c>
      <c r="J791" s="85">
        <f t="shared" si="40"/>
        <v>147.3</v>
      </c>
      <c r="K791" s="86">
        <f t="shared" si="41"/>
        <v>5547.3</v>
      </c>
    </row>
    <row r="792" s="71" customFormat="1" customHeight="1" spans="1:11">
      <c r="A792" s="78">
        <v>789</v>
      </c>
      <c r="B792" s="79" t="s">
        <v>5600</v>
      </c>
      <c r="C792" s="79" t="s">
        <v>5601</v>
      </c>
      <c r="D792" s="81" t="s">
        <v>15</v>
      </c>
      <c r="E792" s="78">
        <v>0.011</v>
      </c>
      <c r="F792" s="78" t="s">
        <v>54</v>
      </c>
      <c r="G792" s="83">
        <f t="shared" si="39"/>
        <v>11000</v>
      </c>
      <c r="H792" s="78">
        <v>2163</v>
      </c>
      <c r="I792" s="78" t="s">
        <v>1143</v>
      </c>
      <c r="J792" s="85">
        <f t="shared" si="40"/>
        <v>324.45</v>
      </c>
      <c r="K792" s="86">
        <f t="shared" si="41"/>
        <v>11324.45</v>
      </c>
    </row>
    <row r="793" s="71" customFormat="1" customHeight="1" spans="1:11">
      <c r="A793" s="78">
        <v>790</v>
      </c>
      <c r="B793" s="79" t="s">
        <v>5602</v>
      </c>
      <c r="C793" s="79" t="s">
        <v>5603</v>
      </c>
      <c r="D793" s="81" t="s">
        <v>15</v>
      </c>
      <c r="E793" s="78">
        <v>0.0099</v>
      </c>
      <c r="F793" s="78" t="s">
        <v>54</v>
      </c>
      <c r="G793" s="83">
        <f t="shared" si="39"/>
        <v>9900</v>
      </c>
      <c r="H793" s="78">
        <v>3929</v>
      </c>
      <c r="I793" s="78" t="s">
        <v>1143</v>
      </c>
      <c r="J793" s="85">
        <f t="shared" si="40"/>
        <v>589.35</v>
      </c>
      <c r="K793" s="86">
        <f t="shared" si="41"/>
        <v>10489.35</v>
      </c>
    </row>
    <row r="794" s="71" customFormat="1" customHeight="1" spans="1:11">
      <c r="A794" s="78">
        <v>791</v>
      </c>
      <c r="B794" s="79" t="s">
        <v>5604</v>
      </c>
      <c r="C794" s="79" t="s">
        <v>5605</v>
      </c>
      <c r="D794" s="81" t="s">
        <v>15</v>
      </c>
      <c r="E794" s="78">
        <v>0.005</v>
      </c>
      <c r="F794" s="78" t="s">
        <v>54</v>
      </c>
      <c r="G794" s="83">
        <f t="shared" si="39"/>
        <v>5000</v>
      </c>
      <c r="H794" s="78">
        <v>3999</v>
      </c>
      <c r="I794" s="78" t="s">
        <v>1143</v>
      </c>
      <c r="J794" s="85">
        <f t="shared" si="40"/>
        <v>599.85</v>
      </c>
      <c r="K794" s="86">
        <f t="shared" si="41"/>
        <v>5599.85</v>
      </c>
    </row>
    <row r="795" s="71" customFormat="1" customHeight="1" spans="1:11">
      <c r="A795" s="78">
        <v>792</v>
      </c>
      <c r="B795" s="79" t="s">
        <v>5606</v>
      </c>
      <c r="C795" s="79" t="s">
        <v>5607</v>
      </c>
      <c r="D795" s="81" t="s">
        <v>15</v>
      </c>
      <c r="E795" s="78">
        <v>0.008</v>
      </c>
      <c r="F795" s="78" t="s">
        <v>54</v>
      </c>
      <c r="G795" s="83">
        <f t="shared" si="39"/>
        <v>8000</v>
      </c>
      <c r="H795" s="78">
        <v>2313</v>
      </c>
      <c r="I795" s="78" t="s">
        <v>1143</v>
      </c>
      <c r="J795" s="85">
        <f t="shared" si="40"/>
        <v>346.95</v>
      </c>
      <c r="K795" s="86">
        <f t="shared" si="41"/>
        <v>8346.95</v>
      </c>
    </row>
    <row r="796" s="71" customFormat="1" customHeight="1" spans="1:11">
      <c r="A796" s="78">
        <v>793</v>
      </c>
      <c r="B796" s="79" t="s">
        <v>5608</v>
      </c>
      <c r="C796" s="79" t="s">
        <v>5609</v>
      </c>
      <c r="D796" s="81" t="s">
        <v>15</v>
      </c>
      <c r="E796" s="78">
        <v>0.007</v>
      </c>
      <c r="F796" s="78" t="s">
        <v>54</v>
      </c>
      <c r="G796" s="83">
        <f t="shared" si="39"/>
        <v>7000</v>
      </c>
      <c r="H796" s="78">
        <v>0</v>
      </c>
      <c r="I796" s="78" t="s">
        <v>1143</v>
      </c>
      <c r="J796" s="85">
        <f t="shared" si="40"/>
        <v>0</v>
      </c>
      <c r="K796" s="86">
        <f t="shared" si="41"/>
        <v>7000</v>
      </c>
    </row>
    <row r="797" s="71" customFormat="1" customHeight="1" spans="1:11">
      <c r="A797" s="78">
        <v>794</v>
      </c>
      <c r="B797" s="79" t="s">
        <v>5610</v>
      </c>
      <c r="C797" s="79" t="s">
        <v>5611</v>
      </c>
      <c r="D797" s="81" t="s">
        <v>15</v>
      </c>
      <c r="E797" s="78">
        <v>0.011</v>
      </c>
      <c r="F797" s="78" t="s">
        <v>54</v>
      </c>
      <c r="G797" s="83">
        <f t="shared" si="39"/>
        <v>11000</v>
      </c>
      <c r="H797" s="78">
        <v>0</v>
      </c>
      <c r="I797" s="78" t="s">
        <v>1143</v>
      </c>
      <c r="J797" s="85">
        <f t="shared" si="40"/>
        <v>0</v>
      </c>
      <c r="K797" s="86">
        <f t="shared" si="41"/>
        <v>11000</v>
      </c>
    </row>
    <row r="798" s="71" customFormat="1" customHeight="1" spans="1:11">
      <c r="A798" s="78">
        <v>795</v>
      </c>
      <c r="B798" s="79" t="s">
        <v>5612</v>
      </c>
      <c r="C798" s="79" t="s">
        <v>5613</v>
      </c>
      <c r="D798" s="81" t="s">
        <v>15</v>
      </c>
      <c r="E798" s="78">
        <v>0.008</v>
      </c>
      <c r="F798" s="78" t="s">
        <v>54</v>
      </c>
      <c r="G798" s="83">
        <f t="shared" si="39"/>
        <v>8000</v>
      </c>
      <c r="H798" s="78">
        <v>644</v>
      </c>
      <c r="I798" s="78" t="s">
        <v>1143</v>
      </c>
      <c r="J798" s="85">
        <f t="shared" si="40"/>
        <v>96.6</v>
      </c>
      <c r="K798" s="86">
        <f t="shared" si="41"/>
        <v>8096.6</v>
      </c>
    </row>
    <row r="799" s="71" customFormat="1" customHeight="1" spans="1:11">
      <c r="A799" s="78">
        <v>796</v>
      </c>
      <c r="B799" s="79" t="s">
        <v>5614</v>
      </c>
      <c r="C799" s="79" t="s">
        <v>5615</v>
      </c>
      <c r="D799" s="81" t="s">
        <v>15</v>
      </c>
      <c r="E799" s="78">
        <v>0.005</v>
      </c>
      <c r="F799" s="78" t="s">
        <v>54</v>
      </c>
      <c r="G799" s="83">
        <f t="shared" si="39"/>
        <v>5000</v>
      </c>
      <c r="H799" s="78">
        <v>0</v>
      </c>
      <c r="I799" s="78" t="s">
        <v>1143</v>
      </c>
      <c r="J799" s="85">
        <f t="shared" si="40"/>
        <v>0</v>
      </c>
      <c r="K799" s="86">
        <f t="shared" si="41"/>
        <v>5000</v>
      </c>
    </row>
    <row r="800" s="71" customFormat="1" customHeight="1" spans="1:11">
      <c r="A800" s="78">
        <v>797</v>
      </c>
      <c r="B800" s="79" t="s">
        <v>5616</v>
      </c>
      <c r="C800" s="79" t="s">
        <v>5617</v>
      </c>
      <c r="D800" s="81" t="s">
        <v>15</v>
      </c>
      <c r="E800" s="78">
        <v>0.007</v>
      </c>
      <c r="F800" s="78" t="s">
        <v>54</v>
      </c>
      <c r="G800" s="83">
        <f t="shared" si="39"/>
        <v>7000</v>
      </c>
      <c r="H800" s="78">
        <v>0</v>
      </c>
      <c r="I800" s="78" t="s">
        <v>1143</v>
      </c>
      <c r="J800" s="85">
        <f t="shared" si="40"/>
        <v>0</v>
      </c>
      <c r="K800" s="86">
        <f t="shared" si="41"/>
        <v>7000</v>
      </c>
    </row>
    <row r="801" s="71" customFormat="1" customHeight="1" spans="1:11">
      <c r="A801" s="78">
        <v>798</v>
      </c>
      <c r="B801" s="79" t="s">
        <v>5618</v>
      </c>
      <c r="C801" s="79" t="s">
        <v>5619</v>
      </c>
      <c r="D801" s="81" t="s">
        <v>15</v>
      </c>
      <c r="E801" s="78">
        <v>0.0056</v>
      </c>
      <c r="F801" s="78" t="s">
        <v>54</v>
      </c>
      <c r="G801" s="83">
        <f t="shared" si="39"/>
        <v>5600</v>
      </c>
      <c r="H801" s="78">
        <v>0</v>
      </c>
      <c r="I801" s="78" t="s">
        <v>1143</v>
      </c>
      <c r="J801" s="85">
        <f t="shared" si="40"/>
        <v>0</v>
      </c>
      <c r="K801" s="86">
        <f t="shared" si="41"/>
        <v>5600</v>
      </c>
    </row>
    <row r="802" s="71" customFormat="1" customHeight="1" spans="1:11">
      <c r="A802" s="78">
        <v>799</v>
      </c>
      <c r="B802" s="79" t="s">
        <v>5620</v>
      </c>
      <c r="C802" s="79" t="s">
        <v>5621</v>
      </c>
      <c r="D802" s="81" t="s">
        <v>15</v>
      </c>
      <c r="E802" s="78">
        <v>0.0108</v>
      </c>
      <c r="F802" s="78" t="s">
        <v>54</v>
      </c>
      <c r="G802" s="83">
        <f t="shared" si="39"/>
        <v>10800</v>
      </c>
      <c r="H802" s="78">
        <v>0</v>
      </c>
      <c r="I802" s="78" t="s">
        <v>1143</v>
      </c>
      <c r="J802" s="85">
        <f t="shared" si="40"/>
        <v>0</v>
      </c>
      <c r="K802" s="86">
        <f t="shared" si="41"/>
        <v>10800</v>
      </c>
    </row>
    <row r="803" s="71" customFormat="1" customHeight="1" spans="1:11">
      <c r="A803" s="78">
        <v>800</v>
      </c>
      <c r="B803" s="79" t="s">
        <v>5622</v>
      </c>
      <c r="C803" s="79" t="s">
        <v>5623</v>
      </c>
      <c r="D803" s="81" t="s">
        <v>15</v>
      </c>
      <c r="E803" s="78">
        <v>0.0056</v>
      </c>
      <c r="F803" s="78" t="s">
        <v>54</v>
      </c>
      <c r="G803" s="83">
        <f t="shared" si="39"/>
        <v>5600</v>
      </c>
      <c r="H803" s="78">
        <v>3243</v>
      </c>
      <c r="I803" s="78" t="s">
        <v>1143</v>
      </c>
      <c r="J803" s="85">
        <f t="shared" si="40"/>
        <v>486.45</v>
      </c>
      <c r="K803" s="86">
        <f t="shared" si="41"/>
        <v>6086.45</v>
      </c>
    </row>
    <row r="804" s="71" customFormat="1" customHeight="1" spans="1:11">
      <c r="A804" s="78">
        <v>801</v>
      </c>
      <c r="B804" s="79" t="s">
        <v>5624</v>
      </c>
      <c r="C804" s="80" t="s">
        <v>5625</v>
      </c>
      <c r="D804" s="81" t="s">
        <v>15</v>
      </c>
      <c r="E804" s="82">
        <v>0</v>
      </c>
      <c r="F804" s="78" t="s">
        <v>54</v>
      </c>
      <c r="G804" s="83">
        <f t="shared" si="39"/>
        <v>0</v>
      </c>
      <c r="H804" s="78">
        <v>6650.68</v>
      </c>
      <c r="I804" s="78" t="s">
        <v>1143</v>
      </c>
      <c r="J804" s="85">
        <f t="shared" si="40"/>
        <v>997.6</v>
      </c>
      <c r="K804" s="86">
        <f t="shared" si="41"/>
        <v>997.6</v>
      </c>
    </row>
    <row r="805" s="71" customFormat="1" customHeight="1" spans="1:11">
      <c r="A805" s="78">
        <v>802</v>
      </c>
      <c r="B805" s="79" t="s">
        <v>5626</v>
      </c>
      <c r="C805" s="80" t="s">
        <v>5627</v>
      </c>
      <c r="D805" s="81" t="s">
        <v>15</v>
      </c>
      <c r="E805" s="82">
        <v>0.0057246</v>
      </c>
      <c r="F805" s="78" t="s">
        <v>54</v>
      </c>
      <c r="G805" s="83">
        <f t="shared" si="39"/>
        <v>5724.6</v>
      </c>
      <c r="H805" s="78">
        <v>0</v>
      </c>
      <c r="I805" s="78" t="s">
        <v>1143</v>
      </c>
      <c r="J805" s="85">
        <f t="shared" si="40"/>
        <v>0</v>
      </c>
      <c r="K805" s="86">
        <f t="shared" si="41"/>
        <v>5724.6</v>
      </c>
    </row>
    <row r="806" s="71" customFormat="1" customHeight="1" spans="1:11">
      <c r="A806" s="78">
        <v>803</v>
      </c>
      <c r="B806" s="79" t="s">
        <v>5628</v>
      </c>
      <c r="C806" s="80" t="s">
        <v>5629</v>
      </c>
      <c r="D806" s="81" t="s">
        <v>15</v>
      </c>
      <c r="E806" s="82">
        <v>0.02</v>
      </c>
      <c r="F806" s="78" t="s">
        <v>54</v>
      </c>
      <c r="G806" s="83">
        <f t="shared" si="39"/>
        <v>20000</v>
      </c>
      <c r="H806" s="78">
        <v>0</v>
      </c>
      <c r="I806" s="78" t="s">
        <v>1143</v>
      </c>
      <c r="J806" s="85">
        <f t="shared" si="40"/>
        <v>0</v>
      </c>
      <c r="K806" s="86">
        <f t="shared" si="41"/>
        <v>20000</v>
      </c>
    </row>
    <row r="807" s="71" customFormat="1" customHeight="1" spans="1:11">
      <c r="A807" s="78">
        <v>804</v>
      </c>
      <c r="B807" s="79" t="s">
        <v>5630</v>
      </c>
      <c r="C807" s="80" t="s">
        <v>5631</v>
      </c>
      <c r="D807" s="81" t="s">
        <v>15</v>
      </c>
      <c r="E807" s="82">
        <v>0.005</v>
      </c>
      <c r="F807" s="78" t="s">
        <v>54</v>
      </c>
      <c r="G807" s="83">
        <f t="shared" si="39"/>
        <v>5000</v>
      </c>
      <c r="H807" s="78">
        <v>1637</v>
      </c>
      <c r="I807" s="78" t="s">
        <v>1143</v>
      </c>
      <c r="J807" s="85">
        <f t="shared" si="40"/>
        <v>245.55</v>
      </c>
      <c r="K807" s="86">
        <f t="shared" si="41"/>
        <v>5245.55</v>
      </c>
    </row>
    <row r="808" s="71" customFormat="1" customHeight="1" spans="1:11">
      <c r="A808" s="78">
        <v>805</v>
      </c>
      <c r="B808" s="79" t="s">
        <v>5632</v>
      </c>
      <c r="C808" s="80" t="s">
        <v>5633</v>
      </c>
      <c r="D808" s="81" t="s">
        <v>15</v>
      </c>
      <c r="E808" s="82">
        <v>0.02</v>
      </c>
      <c r="F808" s="78" t="s">
        <v>54</v>
      </c>
      <c r="G808" s="83">
        <f t="shared" si="39"/>
        <v>20000</v>
      </c>
      <c r="H808" s="78">
        <v>0</v>
      </c>
      <c r="I808" s="78" t="s">
        <v>1143</v>
      </c>
      <c r="J808" s="85">
        <f t="shared" si="40"/>
        <v>0</v>
      </c>
      <c r="K808" s="86">
        <f t="shared" si="41"/>
        <v>20000</v>
      </c>
    </row>
    <row r="809" s="71" customFormat="1" customHeight="1" spans="1:11">
      <c r="A809" s="78">
        <v>806</v>
      </c>
      <c r="B809" s="79" t="s">
        <v>5634</v>
      </c>
      <c r="C809" s="80" t="s">
        <v>5635</v>
      </c>
      <c r="D809" s="81" t="s">
        <v>15</v>
      </c>
      <c r="E809" s="82">
        <v>0.012</v>
      </c>
      <c r="F809" s="78" t="s">
        <v>54</v>
      </c>
      <c r="G809" s="83">
        <f t="shared" si="39"/>
        <v>12000</v>
      </c>
      <c r="H809" s="78">
        <v>1961</v>
      </c>
      <c r="I809" s="78" t="s">
        <v>1143</v>
      </c>
      <c r="J809" s="85">
        <f t="shared" si="40"/>
        <v>294.15</v>
      </c>
      <c r="K809" s="86">
        <f t="shared" si="41"/>
        <v>12294.15</v>
      </c>
    </row>
    <row r="810" s="71" customFormat="1" customHeight="1" spans="1:11">
      <c r="A810" s="78">
        <v>807</v>
      </c>
      <c r="B810" s="79" t="s">
        <v>5636</v>
      </c>
      <c r="C810" s="80" t="s">
        <v>5637</v>
      </c>
      <c r="D810" s="81" t="s">
        <v>15</v>
      </c>
      <c r="E810" s="82">
        <v>0.008</v>
      </c>
      <c r="F810" s="78" t="s">
        <v>54</v>
      </c>
      <c r="G810" s="83">
        <f t="shared" si="39"/>
        <v>8000</v>
      </c>
      <c r="H810" s="78">
        <v>1424</v>
      </c>
      <c r="I810" s="78" t="s">
        <v>1143</v>
      </c>
      <c r="J810" s="85">
        <f t="shared" si="40"/>
        <v>213.6</v>
      </c>
      <c r="K810" s="86">
        <f t="shared" si="41"/>
        <v>8213.6</v>
      </c>
    </row>
    <row r="811" s="71" customFormat="1" customHeight="1" spans="1:11">
      <c r="A811" s="78">
        <v>808</v>
      </c>
      <c r="B811" s="79" t="s">
        <v>5638</v>
      </c>
      <c r="C811" s="80" t="s">
        <v>5639</v>
      </c>
      <c r="D811" s="81" t="s">
        <v>15</v>
      </c>
      <c r="E811" s="82">
        <v>0.008</v>
      </c>
      <c r="F811" s="78" t="s">
        <v>54</v>
      </c>
      <c r="G811" s="83">
        <f t="shared" si="39"/>
        <v>8000</v>
      </c>
      <c r="H811" s="78">
        <v>5329</v>
      </c>
      <c r="I811" s="78" t="s">
        <v>1143</v>
      </c>
      <c r="J811" s="85">
        <f t="shared" si="40"/>
        <v>799.35</v>
      </c>
      <c r="K811" s="86">
        <f t="shared" si="41"/>
        <v>8799.35</v>
      </c>
    </row>
    <row r="812" s="71" customFormat="1" customHeight="1" spans="1:11">
      <c r="A812" s="78">
        <v>809</v>
      </c>
      <c r="B812" s="79" t="s">
        <v>5640</v>
      </c>
      <c r="C812" s="80" t="s">
        <v>5641</v>
      </c>
      <c r="D812" s="81" t="s">
        <v>15</v>
      </c>
      <c r="E812" s="82">
        <v>0.00413</v>
      </c>
      <c r="F812" s="78" t="s">
        <v>54</v>
      </c>
      <c r="G812" s="83">
        <f t="shared" si="39"/>
        <v>4130</v>
      </c>
      <c r="H812" s="78">
        <v>1227</v>
      </c>
      <c r="I812" s="78" t="s">
        <v>1143</v>
      </c>
      <c r="J812" s="85">
        <f t="shared" si="40"/>
        <v>184.05</v>
      </c>
      <c r="K812" s="86">
        <f t="shared" si="41"/>
        <v>4314.05</v>
      </c>
    </row>
    <row r="813" s="71" customFormat="1" customHeight="1" spans="1:11">
      <c r="A813" s="78">
        <v>810</v>
      </c>
      <c r="B813" s="79" t="s">
        <v>5642</v>
      </c>
      <c r="C813" s="80" t="s">
        <v>5643</v>
      </c>
      <c r="D813" s="81" t="s">
        <v>15</v>
      </c>
      <c r="E813" s="82">
        <v>0.01479</v>
      </c>
      <c r="F813" s="78" t="s">
        <v>54</v>
      </c>
      <c r="G813" s="83">
        <f t="shared" si="39"/>
        <v>14790</v>
      </c>
      <c r="H813" s="78">
        <v>0</v>
      </c>
      <c r="I813" s="78" t="s">
        <v>1143</v>
      </c>
      <c r="J813" s="85">
        <f t="shared" si="40"/>
        <v>0</v>
      </c>
      <c r="K813" s="86">
        <f t="shared" si="41"/>
        <v>14790</v>
      </c>
    </row>
    <row r="814" s="71" customFormat="1" customHeight="1" spans="1:11">
      <c r="A814" s="78">
        <v>811</v>
      </c>
      <c r="B814" s="79" t="s">
        <v>5644</v>
      </c>
      <c r="C814" s="80" t="s">
        <v>5645</v>
      </c>
      <c r="D814" s="81" t="s">
        <v>15</v>
      </c>
      <c r="E814" s="82">
        <v>0.0072</v>
      </c>
      <c r="F814" s="78" t="s">
        <v>54</v>
      </c>
      <c r="G814" s="83">
        <f t="shared" si="39"/>
        <v>7200</v>
      </c>
      <c r="H814" s="78">
        <v>0</v>
      </c>
      <c r="I814" s="78" t="s">
        <v>1143</v>
      </c>
      <c r="J814" s="85">
        <f t="shared" si="40"/>
        <v>0</v>
      </c>
      <c r="K814" s="86">
        <f t="shared" si="41"/>
        <v>7200</v>
      </c>
    </row>
    <row r="815" s="71" customFormat="1" customHeight="1" spans="1:11">
      <c r="A815" s="78">
        <v>812</v>
      </c>
      <c r="B815" s="79" t="s">
        <v>5646</v>
      </c>
      <c r="C815" s="80" t="s">
        <v>5647</v>
      </c>
      <c r="D815" s="81" t="s">
        <v>15</v>
      </c>
      <c r="E815" s="82">
        <v>0.00986</v>
      </c>
      <c r="F815" s="78" t="s">
        <v>54</v>
      </c>
      <c r="G815" s="83">
        <f t="shared" si="39"/>
        <v>9860</v>
      </c>
      <c r="H815" s="78">
        <v>0</v>
      </c>
      <c r="I815" s="78" t="s">
        <v>1143</v>
      </c>
      <c r="J815" s="85">
        <f t="shared" si="40"/>
        <v>0</v>
      </c>
      <c r="K815" s="86">
        <f t="shared" si="41"/>
        <v>9860</v>
      </c>
    </row>
    <row r="816" s="71" customFormat="1" customHeight="1" spans="1:11">
      <c r="A816" s="78">
        <v>813</v>
      </c>
      <c r="B816" s="79" t="s">
        <v>5648</v>
      </c>
      <c r="C816" s="80" t="s">
        <v>5649</v>
      </c>
      <c r="D816" s="81" t="s">
        <v>15</v>
      </c>
      <c r="E816" s="82">
        <v>0.005</v>
      </c>
      <c r="F816" s="78" t="s">
        <v>54</v>
      </c>
      <c r="G816" s="83">
        <f t="shared" si="39"/>
        <v>5000</v>
      </c>
      <c r="H816" s="78">
        <v>2239</v>
      </c>
      <c r="I816" s="78" t="s">
        <v>1143</v>
      </c>
      <c r="J816" s="85">
        <f t="shared" si="40"/>
        <v>335.85</v>
      </c>
      <c r="K816" s="86">
        <f t="shared" si="41"/>
        <v>5335.85</v>
      </c>
    </row>
    <row r="817" s="71" customFormat="1" customHeight="1" spans="1:11">
      <c r="A817" s="78">
        <v>814</v>
      </c>
      <c r="B817" s="79" t="s">
        <v>5650</v>
      </c>
      <c r="C817" s="80" t="s">
        <v>5651</v>
      </c>
      <c r="D817" s="81" t="s">
        <v>15</v>
      </c>
      <c r="E817" s="82">
        <v>0.005</v>
      </c>
      <c r="F817" s="78" t="s">
        <v>54</v>
      </c>
      <c r="G817" s="83">
        <f t="shared" si="39"/>
        <v>5000</v>
      </c>
      <c r="H817" s="78">
        <v>2093</v>
      </c>
      <c r="I817" s="78" t="s">
        <v>1143</v>
      </c>
      <c r="J817" s="85">
        <f t="shared" si="40"/>
        <v>313.95</v>
      </c>
      <c r="K817" s="86">
        <f t="shared" si="41"/>
        <v>5313.95</v>
      </c>
    </row>
    <row r="818" s="71" customFormat="1" customHeight="1" spans="1:11">
      <c r="A818" s="78">
        <v>815</v>
      </c>
      <c r="B818" s="79" t="s">
        <v>5652</v>
      </c>
      <c r="C818" s="80" t="s">
        <v>5653</v>
      </c>
      <c r="D818" s="81" t="s">
        <v>15</v>
      </c>
      <c r="E818" s="82">
        <v>0.0171</v>
      </c>
      <c r="F818" s="78" t="s">
        <v>54</v>
      </c>
      <c r="G818" s="83">
        <f t="shared" si="39"/>
        <v>17100</v>
      </c>
      <c r="H818" s="78">
        <v>0</v>
      </c>
      <c r="I818" s="78" t="s">
        <v>1143</v>
      </c>
      <c r="J818" s="85">
        <f t="shared" si="40"/>
        <v>0</v>
      </c>
      <c r="K818" s="86">
        <f t="shared" si="41"/>
        <v>17100</v>
      </c>
    </row>
    <row r="819" s="71" customFormat="1" customHeight="1" spans="1:11">
      <c r="A819" s="78">
        <v>816</v>
      </c>
      <c r="B819" s="79" t="s">
        <v>5654</v>
      </c>
      <c r="C819" s="80" t="s">
        <v>5655</v>
      </c>
      <c r="D819" s="81" t="s">
        <v>15</v>
      </c>
      <c r="E819" s="82">
        <v>0.01</v>
      </c>
      <c r="F819" s="78" t="s">
        <v>54</v>
      </c>
      <c r="G819" s="83">
        <f t="shared" si="39"/>
        <v>10000</v>
      </c>
      <c r="H819" s="78">
        <v>0</v>
      </c>
      <c r="I819" s="78" t="s">
        <v>1143</v>
      </c>
      <c r="J819" s="85">
        <f t="shared" si="40"/>
        <v>0</v>
      </c>
      <c r="K819" s="86">
        <f t="shared" si="41"/>
        <v>10000</v>
      </c>
    </row>
    <row r="820" s="71" customFormat="1" customHeight="1" spans="1:11">
      <c r="A820" s="78">
        <v>817</v>
      </c>
      <c r="B820" s="79" t="s">
        <v>5656</v>
      </c>
      <c r="C820" s="80" t="s">
        <v>5657</v>
      </c>
      <c r="D820" s="81" t="s">
        <v>15</v>
      </c>
      <c r="E820" s="82">
        <v>0.0205</v>
      </c>
      <c r="F820" s="78" t="s">
        <v>54</v>
      </c>
      <c r="G820" s="83">
        <f t="shared" si="39"/>
        <v>20000</v>
      </c>
      <c r="H820" s="78">
        <v>0</v>
      </c>
      <c r="I820" s="78" t="s">
        <v>1143</v>
      </c>
      <c r="J820" s="85">
        <f t="shared" si="40"/>
        <v>0</v>
      </c>
      <c r="K820" s="86">
        <f t="shared" si="41"/>
        <v>20000</v>
      </c>
    </row>
    <row r="821" s="71" customFormat="1" customHeight="1" spans="1:11">
      <c r="A821" s="78">
        <v>818</v>
      </c>
      <c r="B821" s="79" t="s">
        <v>5658</v>
      </c>
      <c r="C821" s="80" t="s">
        <v>5659</v>
      </c>
      <c r="D821" s="81" t="s">
        <v>15</v>
      </c>
      <c r="E821" s="82">
        <v>0.01092</v>
      </c>
      <c r="F821" s="78" t="s">
        <v>54</v>
      </c>
      <c r="G821" s="83">
        <f t="shared" si="39"/>
        <v>10920</v>
      </c>
      <c r="H821" s="78">
        <v>0</v>
      </c>
      <c r="I821" s="78" t="s">
        <v>1143</v>
      </c>
      <c r="J821" s="85">
        <f t="shared" si="40"/>
        <v>0</v>
      </c>
      <c r="K821" s="86">
        <f t="shared" si="41"/>
        <v>10920</v>
      </c>
    </row>
    <row r="822" s="71" customFormat="1" customHeight="1" spans="1:11">
      <c r="A822" s="78">
        <v>819</v>
      </c>
      <c r="B822" s="79" t="s">
        <v>5660</v>
      </c>
      <c r="C822" s="80" t="s">
        <v>5661</v>
      </c>
      <c r="D822" s="81" t="s">
        <v>15</v>
      </c>
      <c r="E822" s="82">
        <v>0.0154</v>
      </c>
      <c r="F822" s="78" t="s">
        <v>54</v>
      </c>
      <c r="G822" s="83">
        <f t="shared" si="39"/>
        <v>15400</v>
      </c>
      <c r="H822" s="78">
        <v>9079</v>
      </c>
      <c r="I822" s="78" t="s">
        <v>1143</v>
      </c>
      <c r="J822" s="85">
        <f t="shared" si="40"/>
        <v>1361.85</v>
      </c>
      <c r="K822" s="86">
        <f t="shared" si="41"/>
        <v>16761.85</v>
      </c>
    </row>
    <row r="823" s="71" customFormat="1" customHeight="1" spans="1:11">
      <c r="A823" s="78">
        <v>820</v>
      </c>
      <c r="B823" s="79" t="s">
        <v>5662</v>
      </c>
      <c r="C823" s="80" t="s">
        <v>5663</v>
      </c>
      <c r="D823" s="81" t="s">
        <v>15</v>
      </c>
      <c r="E823" s="82">
        <v>0.00998</v>
      </c>
      <c r="F823" s="78" t="s">
        <v>54</v>
      </c>
      <c r="G823" s="83">
        <f t="shared" si="39"/>
        <v>9980</v>
      </c>
      <c r="H823" s="78">
        <v>0</v>
      </c>
      <c r="I823" s="78" t="s">
        <v>1143</v>
      </c>
      <c r="J823" s="85">
        <f t="shared" si="40"/>
        <v>0</v>
      </c>
      <c r="K823" s="86">
        <f t="shared" si="41"/>
        <v>9980</v>
      </c>
    </row>
    <row r="824" s="71" customFormat="1" customHeight="1" spans="1:11">
      <c r="A824" s="78">
        <v>821</v>
      </c>
      <c r="B824" s="79" t="s">
        <v>5664</v>
      </c>
      <c r="C824" s="80" t="s">
        <v>5665</v>
      </c>
      <c r="D824" s="81" t="s">
        <v>15</v>
      </c>
      <c r="E824" s="82">
        <v>0.015</v>
      </c>
      <c r="F824" s="78" t="s">
        <v>54</v>
      </c>
      <c r="G824" s="83">
        <f t="shared" si="39"/>
        <v>15000</v>
      </c>
      <c r="H824" s="78">
        <v>0</v>
      </c>
      <c r="I824" s="78" t="s">
        <v>1143</v>
      </c>
      <c r="J824" s="85">
        <f t="shared" si="40"/>
        <v>0</v>
      </c>
      <c r="K824" s="86">
        <f t="shared" si="41"/>
        <v>15000</v>
      </c>
    </row>
    <row r="825" s="71" customFormat="1" customHeight="1" spans="1:11">
      <c r="A825" s="78">
        <v>822</v>
      </c>
      <c r="B825" s="79" t="s">
        <v>5666</v>
      </c>
      <c r="C825" s="80" t="s">
        <v>5667</v>
      </c>
      <c r="D825" s="81" t="s">
        <v>15</v>
      </c>
      <c r="E825" s="82">
        <v>0.02</v>
      </c>
      <c r="F825" s="78" t="s">
        <v>54</v>
      </c>
      <c r="G825" s="83">
        <f t="shared" ref="G825:G888" si="42">IF(E825*1000000&gt;20000,20000,E825*1000000)</f>
        <v>20000</v>
      </c>
      <c r="H825" s="78">
        <v>0</v>
      </c>
      <c r="I825" s="78" t="s">
        <v>1143</v>
      </c>
      <c r="J825" s="85">
        <f t="shared" si="40"/>
        <v>0</v>
      </c>
      <c r="K825" s="86">
        <f t="shared" si="41"/>
        <v>20000</v>
      </c>
    </row>
    <row r="826" s="71" customFormat="1" customHeight="1" spans="1:11">
      <c r="A826" s="78">
        <v>823</v>
      </c>
      <c r="B826" s="79" t="s">
        <v>5668</v>
      </c>
      <c r="C826" s="80" t="s">
        <v>5669</v>
      </c>
      <c r="D826" s="81" t="s">
        <v>15</v>
      </c>
      <c r="E826" s="82">
        <v>0.006</v>
      </c>
      <c r="F826" s="78" t="s">
        <v>54</v>
      </c>
      <c r="G826" s="83">
        <f t="shared" si="42"/>
        <v>6000</v>
      </c>
      <c r="H826" s="78">
        <v>0</v>
      </c>
      <c r="I826" s="78" t="s">
        <v>1143</v>
      </c>
      <c r="J826" s="85">
        <f t="shared" si="40"/>
        <v>0</v>
      </c>
      <c r="K826" s="86">
        <f t="shared" si="41"/>
        <v>6000</v>
      </c>
    </row>
    <row r="827" s="71" customFormat="1" customHeight="1" spans="1:11">
      <c r="A827" s="78">
        <v>824</v>
      </c>
      <c r="B827" s="79" t="s">
        <v>5670</v>
      </c>
      <c r="C827" s="80" t="s">
        <v>5671</v>
      </c>
      <c r="D827" s="81" t="s">
        <v>15</v>
      </c>
      <c r="E827" s="82">
        <v>0</v>
      </c>
      <c r="F827" s="78" t="s">
        <v>54</v>
      </c>
      <c r="G827" s="83">
        <f t="shared" si="42"/>
        <v>0</v>
      </c>
      <c r="H827" s="78">
        <v>16810</v>
      </c>
      <c r="I827" s="78" t="s">
        <v>1143</v>
      </c>
      <c r="J827" s="85">
        <f t="shared" si="40"/>
        <v>2521.5</v>
      </c>
      <c r="K827" s="86">
        <f t="shared" si="41"/>
        <v>2521.5</v>
      </c>
    </row>
    <row r="828" s="71" customFormat="1" customHeight="1" spans="1:11">
      <c r="A828" s="78">
        <v>825</v>
      </c>
      <c r="B828" s="79" t="s">
        <v>5672</v>
      </c>
      <c r="C828" s="80" t="s">
        <v>5673</v>
      </c>
      <c r="D828" s="81" t="s">
        <v>15</v>
      </c>
      <c r="E828" s="82">
        <v>0</v>
      </c>
      <c r="F828" s="78" t="s">
        <v>54</v>
      </c>
      <c r="G828" s="83">
        <f t="shared" si="42"/>
        <v>0</v>
      </c>
      <c r="H828" s="78">
        <v>9326</v>
      </c>
      <c r="I828" s="78" t="s">
        <v>1143</v>
      </c>
      <c r="J828" s="85">
        <f t="shared" si="40"/>
        <v>1398.9</v>
      </c>
      <c r="K828" s="86">
        <f t="shared" si="41"/>
        <v>1398.9</v>
      </c>
    </row>
    <row r="829" s="71" customFormat="1" customHeight="1" spans="1:11">
      <c r="A829" s="78">
        <v>826</v>
      </c>
      <c r="B829" s="79" t="s">
        <v>5674</v>
      </c>
      <c r="C829" s="80" t="s">
        <v>5675</v>
      </c>
      <c r="D829" s="81" t="s">
        <v>15</v>
      </c>
      <c r="E829" s="82">
        <v>0.006</v>
      </c>
      <c r="F829" s="78" t="s">
        <v>54</v>
      </c>
      <c r="G829" s="83">
        <f t="shared" si="42"/>
        <v>6000</v>
      </c>
      <c r="H829" s="78">
        <v>6610</v>
      </c>
      <c r="I829" s="78" t="s">
        <v>1143</v>
      </c>
      <c r="J829" s="85">
        <f t="shared" si="40"/>
        <v>991.5</v>
      </c>
      <c r="K829" s="86">
        <f t="shared" si="41"/>
        <v>6991.5</v>
      </c>
    </row>
    <row r="830" s="71" customFormat="1" customHeight="1" spans="1:11">
      <c r="A830" s="78">
        <v>827</v>
      </c>
      <c r="B830" s="79" t="s">
        <v>5676</v>
      </c>
      <c r="C830" s="80" t="s">
        <v>5677</v>
      </c>
      <c r="D830" s="81" t="s">
        <v>15</v>
      </c>
      <c r="E830" s="82">
        <v>0.005</v>
      </c>
      <c r="F830" s="78" t="s">
        <v>54</v>
      </c>
      <c r="G830" s="83">
        <f t="shared" si="42"/>
        <v>5000</v>
      </c>
      <c r="H830" s="78">
        <f>5987-338</f>
        <v>5649</v>
      </c>
      <c r="I830" s="78" t="s">
        <v>1143</v>
      </c>
      <c r="J830" s="85">
        <f t="shared" si="40"/>
        <v>847.35</v>
      </c>
      <c r="K830" s="86">
        <f t="shared" si="41"/>
        <v>5847.35</v>
      </c>
    </row>
    <row r="831" s="71" customFormat="1" customHeight="1" spans="1:11">
      <c r="A831" s="78">
        <v>828</v>
      </c>
      <c r="B831" s="79" t="s">
        <v>5678</v>
      </c>
      <c r="C831" s="80" t="s">
        <v>5679</v>
      </c>
      <c r="D831" s="81" t="s">
        <v>15</v>
      </c>
      <c r="E831" s="82">
        <v>0.008</v>
      </c>
      <c r="F831" s="78" t="s">
        <v>54</v>
      </c>
      <c r="G831" s="83">
        <f t="shared" si="42"/>
        <v>8000</v>
      </c>
      <c r="H831" s="78">
        <v>5390</v>
      </c>
      <c r="I831" s="78" t="s">
        <v>1143</v>
      </c>
      <c r="J831" s="85">
        <f t="shared" si="40"/>
        <v>808.5</v>
      </c>
      <c r="K831" s="86">
        <f t="shared" si="41"/>
        <v>8808.5</v>
      </c>
    </row>
    <row r="832" s="71" customFormat="1" customHeight="1" spans="1:11">
      <c r="A832" s="78">
        <v>829</v>
      </c>
      <c r="B832" s="79" t="s">
        <v>5680</v>
      </c>
      <c r="C832" s="80" t="s">
        <v>5681</v>
      </c>
      <c r="D832" s="81" t="s">
        <v>15</v>
      </c>
      <c r="E832" s="82">
        <v>0</v>
      </c>
      <c r="F832" s="78" t="s">
        <v>54</v>
      </c>
      <c r="G832" s="83">
        <f t="shared" si="42"/>
        <v>0</v>
      </c>
      <c r="H832" s="78">
        <v>5277</v>
      </c>
      <c r="I832" s="78" t="s">
        <v>1143</v>
      </c>
      <c r="J832" s="85">
        <f t="shared" si="40"/>
        <v>791.55</v>
      </c>
      <c r="K832" s="86">
        <f t="shared" si="41"/>
        <v>791.55</v>
      </c>
    </row>
    <row r="833" s="71" customFormat="1" customHeight="1" spans="1:11">
      <c r="A833" s="78">
        <v>830</v>
      </c>
      <c r="B833" s="79" t="s">
        <v>5682</v>
      </c>
      <c r="C833" s="80" t="s">
        <v>5683</v>
      </c>
      <c r="D833" s="81" t="s">
        <v>15</v>
      </c>
      <c r="E833" s="82">
        <v>0</v>
      </c>
      <c r="F833" s="78" t="s">
        <v>54</v>
      </c>
      <c r="G833" s="83">
        <f t="shared" si="42"/>
        <v>0</v>
      </c>
      <c r="H833" s="78">
        <v>10115</v>
      </c>
      <c r="I833" s="78" t="s">
        <v>1143</v>
      </c>
      <c r="J833" s="85">
        <f t="shared" si="40"/>
        <v>1517.25</v>
      </c>
      <c r="K833" s="86">
        <f t="shared" si="41"/>
        <v>1517.25</v>
      </c>
    </row>
    <row r="834" s="71" customFormat="1" customHeight="1" spans="1:11">
      <c r="A834" s="78">
        <v>831</v>
      </c>
      <c r="B834" s="79" t="s">
        <v>5684</v>
      </c>
      <c r="C834" s="80" t="s">
        <v>5685</v>
      </c>
      <c r="D834" s="81" t="s">
        <v>15</v>
      </c>
      <c r="E834" s="82">
        <v>0.00924</v>
      </c>
      <c r="F834" s="78" t="s">
        <v>54</v>
      </c>
      <c r="G834" s="83">
        <f t="shared" si="42"/>
        <v>9240</v>
      </c>
      <c r="H834" s="78">
        <v>0</v>
      </c>
      <c r="I834" s="78" t="s">
        <v>1143</v>
      </c>
      <c r="J834" s="85">
        <f t="shared" si="40"/>
        <v>0</v>
      </c>
      <c r="K834" s="86">
        <f t="shared" si="41"/>
        <v>9240</v>
      </c>
    </row>
    <row r="835" s="71" customFormat="1" customHeight="1" spans="1:11">
      <c r="A835" s="78">
        <v>832</v>
      </c>
      <c r="B835" s="79" t="s">
        <v>5686</v>
      </c>
      <c r="C835" s="80" t="s">
        <v>5687</v>
      </c>
      <c r="D835" s="81" t="s">
        <v>15</v>
      </c>
      <c r="E835" s="82">
        <v>0.01004</v>
      </c>
      <c r="F835" s="78" t="s">
        <v>54</v>
      </c>
      <c r="G835" s="83">
        <f t="shared" si="42"/>
        <v>10040</v>
      </c>
      <c r="H835" s="78">
        <v>6082</v>
      </c>
      <c r="I835" s="78" t="s">
        <v>1143</v>
      </c>
      <c r="J835" s="85">
        <f t="shared" si="40"/>
        <v>912.3</v>
      </c>
      <c r="K835" s="86">
        <f t="shared" si="41"/>
        <v>10952.3</v>
      </c>
    </row>
    <row r="836" s="71" customFormat="1" customHeight="1" spans="1:11">
      <c r="A836" s="78">
        <v>833</v>
      </c>
      <c r="B836" s="79" t="s">
        <v>5688</v>
      </c>
      <c r="C836" s="80" t="s">
        <v>5689</v>
      </c>
      <c r="D836" s="81" t="s">
        <v>15</v>
      </c>
      <c r="E836" s="82">
        <v>0.00952</v>
      </c>
      <c r="F836" s="78" t="s">
        <v>54</v>
      </c>
      <c r="G836" s="83">
        <f t="shared" si="42"/>
        <v>9520</v>
      </c>
      <c r="H836" s="78">
        <v>3749</v>
      </c>
      <c r="I836" s="78" t="s">
        <v>1143</v>
      </c>
      <c r="J836" s="85">
        <f t="shared" ref="J836:J899" si="43">ROUND(H836*0.15,2)</f>
        <v>562.35</v>
      </c>
      <c r="K836" s="86">
        <f t="shared" ref="K836:K899" si="44">G836+J836</f>
        <v>10082.35</v>
      </c>
    </row>
    <row r="837" s="71" customFormat="1" customHeight="1" spans="1:11">
      <c r="A837" s="78">
        <v>834</v>
      </c>
      <c r="B837" s="79" t="s">
        <v>5690</v>
      </c>
      <c r="C837" s="80" t="s">
        <v>5691</v>
      </c>
      <c r="D837" s="81" t="s">
        <v>15</v>
      </c>
      <c r="E837" s="82">
        <v>0.0126</v>
      </c>
      <c r="F837" s="78" t="s">
        <v>54</v>
      </c>
      <c r="G837" s="83">
        <f t="shared" si="42"/>
        <v>12600</v>
      </c>
      <c r="H837" s="78">
        <v>0</v>
      </c>
      <c r="I837" s="78" t="s">
        <v>1143</v>
      </c>
      <c r="J837" s="85">
        <f t="shared" si="43"/>
        <v>0</v>
      </c>
      <c r="K837" s="86">
        <f t="shared" si="44"/>
        <v>12600</v>
      </c>
    </row>
    <row r="838" s="71" customFormat="1" customHeight="1" spans="1:11">
      <c r="A838" s="78">
        <v>835</v>
      </c>
      <c r="B838" s="79" t="s">
        <v>5692</v>
      </c>
      <c r="C838" s="80" t="s">
        <v>5693</v>
      </c>
      <c r="D838" s="81" t="s">
        <v>15</v>
      </c>
      <c r="E838" s="82">
        <v>0.01232</v>
      </c>
      <c r="F838" s="78" t="s">
        <v>54</v>
      </c>
      <c r="G838" s="83">
        <f t="shared" si="42"/>
        <v>12320</v>
      </c>
      <c r="H838" s="78">
        <v>1643</v>
      </c>
      <c r="I838" s="78" t="s">
        <v>1143</v>
      </c>
      <c r="J838" s="85">
        <f t="shared" si="43"/>
        <v>246.45</v>
      </c>
      <c r="K838" s="86">
        <f t="shared" si="44"/>
        <v>12566.45</v>
      </c>
    </row>
    <row r="839" s="71" customFormat="1" customHeight="1" spans="1:11">
      <c r="A839" s="78">
        <v>836</v>
      </c>
      <c r="B839" s="79" t="s">
        <v>5694</v>
      </c>
      <c r="C839" s="80" t="s">
        <v>5695</v>
      </c>
      <c r="D839" s="81" t="s">
        <v>15</v>
      </c>
      <c r="E839" s="82">
        <v>0.0168</v>
      </c>
      <c r="F839" s="78" t="s">
        <v>54</v>
      </c>
      <c r="G839" s="83">
        <f t="shared" si="42"/>
        <v>16800</v>
      </c>
      <c r="H839" s="78">
        <v>6243</v>
      </c>
      <c r="I839" s="78" t="s">
        <v>1143</v>
      </c>
      <c r="J839" s="85">
        <f t="shared" si="43"/>
        <v>936.45</v>
      </c>
      <c r="K839" s="86">
        <f t="shared" si="44"/>
        <v>17736.45</v>
      </c>
    </row>
    <row r="840" s="71" customFormat="1" customHeight="1" spans="1:11">
      <c r="A840" s="78">
        <v>837</v>
      </c>
      <c r="B840" s="79" t="s">
        <v>5696</v>
      </c>
      <c r="C840" s="80" t="s">
        <v>5697</v>
      </c>
      <c r="D840" s="81" t="s">
        <v>15</v>
      </c>
      <c r="E840" s="82">
        <v>0.01512</v>
      </c>
      <c r="F840" s="78" t="s">
        <v>54</v>
      </c>
      <c r="G840" s="83">
        <f t="shared" si="42"/>
        <v>15120</v>
      </c>
      <c r="H840" s="78">
        <v>0</v>
      </c>
      <c r="I840" s="78" t="s">
        <v>1143</v>
      </c>
      <c r="J840" s="85">
        <f t="shared" si="43"/>
        <v>0</v>
      </c>
      <c r="K840" s="86">
        <f t="shared" si="44"/>
        <v>15120</v>
      </c>
    </row>
    <row r="841" s="71" customFormat="1" customHeight="1" spans="1:11">
      <c r="A841" s="78">
        <v>838</v>
      </c>
      <c r="B841" s="79" t="s">
        <v>5698</v>
      </c>
      <c r="C841" s="80" t="s">
        <v>5699</v>
      </c>
      <c r="D841" s="81" t="s">
        <v>15</v>
      </c>
      <c r="E841" s="82">
        <v>0.01</v>
      </c>
      <c r="F841" s="78" t="s">
        <v>54</v>
      </c>
      <c r="G841" s="83">
        <f t="shared" si="42"/>
        <v>10000</v>
      </c>
      <c r="H841" s="78">
        <v>0</v>
      </c>
      <c r="I841" s="78" t="s">
        <v>1143</v>
      </c>
      <c r="J841" s="85">
        <f t="shared" si="43"/>
        <v>0</v>
      </c>
      <c r="K841" s="86">
        <f t="shared" si="44"/>
        <v>10000</v>
      </c>
    </row>
    <row r="842" s="71" customFormat="1" customHeight="1" spans="1:11">
      <c r="A842" s="78">
        <v>839</v>
      </c>
      <c r="B842" s="79" t="s">
        <v>5700</v>
      </c>
      <c r="C842" s="80" t="s">
        <v>5701</v>
      </c>
      <c r="D842" s="81" t="s">
        <v>15</v>
      </c>
      <c r="E842" s="82">
        <v>0.01176</v>
      </c>
      <c r="F842" s="78" t="s">
        <v>54</v>
      </c>
      <c r="G842" s="83">
        <f t="shared" si="42"/>
        <v>11760</v>
      </c>
      <c r="H842" s="88">
        <v>7648</v>
      </c>
      <c r="I842" s="78" t="s">
        <v>1143</v>
      </c>
      <c r="J842" s="85">
        <f t="shared" si="43"/>
        <v>1147.2</v>
      </c>
      <c r="K842" s="86">
        <f t="shared" si="44"/>
        <v>12907.2</v>
      </c>
    </row>
    <row r="843" s="71" customFormat="1" customHeight="1" spans="1:11">
      <c r="A843" s="78">
        <v>840</v>
      </c>
      <c r="B843" s="79" t="s">
        <v>5702</v>
      </c>
      <c r="C843" s="80" t="s">
        <v>5703</v>
      </c>
      <c r="D843" s="81" t="s">
        <v>15</v>
      </c>
      <c r="E843" s="82">
        <v>0.00672</v>
      </c>
      <c r="F843" s="78" t="s">
        <v>54</v>
      </c>
      <c r="G843" s="83">
        <f t="shared" si="42"/>
        <v>6720</v>
      </c>
      <c r="H843" s="78">
        <v>803</v>
      </c>
      <c r="I843" s="78" t="s">
        <v>1143</v>
      </c>
      <c r="J843" s="85">
        <f t="shared" si="43"/>
        <v>120.45</v>
      </c>
      <c r="K843" s="86">
        <f t="shared" si="44"/>
        <v>6840.45</v>
      </c>
    </row>
    <row r="844" s="71" customFormat="1" customHeight="1" spans="1:11">
      <c r="A844" s="78">
        <v>841</v>
      </c>
      <c r="B844" s="79" t="s">
        <v>5704</v>
      </c>
      <c r="C844" s="80" t="s">
        <v>5705</v>
      </c>
      <c r="D844" s="81" t="s">
        <v>15</v>
      </c>
      <c r="E844" s="82">
        <v>0.0168</v>
      </c>
      <c r="F844" s="78" t="s">
        <v>54</v>
      </c>
      <c r="G844" s="83">
        <f t="shared" si="42"/>
        <v>16800</v>
      </c>
      <c r="H844" s="78">
        <v>11618</v>
      </c>
      <c r="I844" s="78" t="s">
        <v>1143</v>
      </c>
      <c r="J844" s="85">
        <f t="shared" si="43"/>
        <v>1742.7</v>
      </c>
      <c r="K844" s="86">
        <f t="shared" si="44"/>
        <v>18542.7</v>
      </c>
    </row>
    <row r="845" s="71" customFormat="1" customHeight="1" spans="1:11">
      <c r="A845" s="78">
        <v>842</v>
      </c>
      <c r="B845" s="79" t="s">
        <v>5706</v>
      </c>
      <c r="C845" s="80" t="s">
        <v>5707</v>
      </c>
      <c r="D845" s="81" t="s">
        <v>15</v>
      </c>
      <c r="E845" s="82">
        <v>0.01568</v>
      </c>
      <c r="F845" s="78" t="s">
        <v>54</v>
      </c>
      <c r="G845" s="83">
        <f t="shared" si="42"/>
        <v>15680</v>
      </c>
      <c r="H845" s="78">
        <v>0</v>
      </c>
      <c r="I845" s="78" t="s">
        <v>1143</v>
      </c>
      <c r="J845" s="85">
        <f t="shared" si="43"/>
        <v>0</v>
      </c>
      <c r="K845" s="86">
        <f t="shared" si="44"/>
        <v>15680</v>
      </c>
    </row>
    <row r="846" s="71" customFormat="1" customHeight="1" spans="1:11">
      <c r="A846" s="78">
        <v>843</v>
      </c>
      <c r="B846" s="79" t="s">
        <v>5708</v>
      </c>
      <c r="C846" s="80" t="s">
        <v>5709</v>
      </c>
      <c r="D846" s="81" t="s">
        <v>15</v>
      </c>
      <c r="E846" s="82">
        <v>0.02016</v>
      </c>
      <c r="F846" s="78" t="s">
        <v>54</v>
      </c>
      <c r="G846" s="83">
        <f t="shared" si="42"/>
        <v>20000</v>
      </c>
      <c r="H846" s="78">
        <v>10796</v>
      </c>
      <c r="I846" s="78" t="s">
        <v>1143</v>
      </c>
      <c r="J846" s="85">
        <f t="shared" si="43"/>
        <v>1619.4</v>
      </c>
      <c r="K846" s="86">
        <f t="shared" si="44"/>
        <v>21619.4</v>
      </c>
    </row>
    <row r="847" s="71" customFormat="1" customHeight="1" spans="1:11">
      <c r="A847" s="78">
        <v>844</v>
      </c>
      <c r="B847" s="79" t="s">
        <v>5710</v>
      </c>
      <c r="C847" s="80" t="s">
        <v>5711</v>
      </c>
      <c r="D847" s="81" t="s">
        <v>15</v>
      </c>
      <c r="E847" s="82">
        <v>0.00672</v>
      </c>
      <c r="F847" s="78" t="s">
        <v>54</v>
      </c>
      <c r="G847" s="83">
        <f t="shared" si="42"/>
        <v>6720</v>
      </c>
      <c r="H847" s="78">
        <f>3313-696.64</f>
        <v>2616.36</v>
      </c>
      <c r="I847" s="78" t="s">
        <v>1143</v>
      </c>
      <c r="J847" s="85">
        <f t="shared" si="43"/>
        <v>392.45</v>
      </c>
      <c r="K847" s="86">
        <f t="shared" si="44"/>
        <v>7112.45</v>
      </c>
    </row>
    <row r="848" s="71" customFormat="1" customHeight="1" spans="1:11">
      <c r="A848" s="78">
        <v>845</v>
      </c>
      <c r="B848" s="79" t="s">
        <v>5712</v>
      </c>
      <c r="C848" s="80" t="s">
        <v>5713</v>
      </c>
      <c r="D848" s="81" t="s">
        <v>15</v>
      </c>
      <c r="E848" s="82">
        <v>0.01008</v>
      </c>
      <c r="F848" s="78" t="s">
        <v>54</v>
      </c>
      <c r="G848" s="83">
        <f t="shared" si="42"/>
        <v>10080</v>
      </c>
      <c r="H848" s="78">
        <v>0</v>
      </c>
      <c r="I848" s="78" t="s">
        <v>1143</v>
      </c>
      <c r="J848" s="85">
        <f t="shared" si="43"/>
        <v>0</v>
      </c>
      <c r="K848" s="86">
        <f t="shared" si="44"/>
        <v>10080</v>
      </c>
    </row>
    <row r="849" s="71" customFormat="1" customHeight="1" spans="1:11">
      <c r="A849" s="78">
        <v>846</v>
      </c>
      <c r="B849" s="79" t="s">
        <v>5714</v>
      </c>
      <c r="C849" s="80" t="s">
        <v>5715</v>
      </c>
      <c r="D849" s="81" t="s">
        <v>15</v>
      </c>
      <c r="E849" s="82">
        <v>0.0056</v>
      </c>
      <c r="F849" s="78" t="s">
        <v>54</v>
      </c>
      <c r="G849" s="83">
        <f t="shared" si="42"/>
        <v>5600</v>
      </c>
      <c r="H849" s="78">
        <v>626</v>
      </c>
      <c r="I849" s="78" t="s">
        <v>1143</v>
      </c>
      <c r="J849" s="85">
        <f t="shared" si="43"/>
        <v>93.9</v>
      </c>
      <c r="K849" s="86">
        <f t="shared" si="44"/>
        <v>5693.9</v>
      </c>
    </row>
    <row r="850" s="71" customFormat="1" customHeight="1" spans="1:11">
      <c r="A850" s="78">
        <v>847</v>
      </c>
      <c r="B850" s="79" t="s">
        <v>5716</v>
      </c>
      <c r="C850" s="80" t="s">
        <v>5717</v>
      </c>
      <c r="D850" s="81" t="s">
        <v>15</v>
      </c>
      <c r="E850" s="82">
        <v>0.01568</v>
      </c>
      <c r="F850" s="78" t="s">
        <v>54</v>
      </c>
      <c r="G850" s="83">
        <f t="shared" si="42"/>
        <v>15680</v>
      </c>
      <c r="H850" s="78">
        <v>0</v>
      </c>
      <c r="I850" s="78" t="s">
        <v>1143</v>
      </c>
      <c r="J850" s="85">
        <f t="shared" si="43"/>
        <v>0</v>
      </c>
      <c r="K850" s="86">
        <f t="shared" si="44"/>
        <v>15680</v>
      </c>
    </row>
    <row r="851" s="71" customFormat="1" customHeight="1" spans="1:11">
      <c r="A851" s="78">
        <v>848</v>
      </c>
      <c r="B851" s="79" t="s">
        <v>5718</v>
      </c>
      <c r="C851" s="80" t="s">
        <v>5719</v>
      </c>
      <c r="D851" s="81" t="s">
        <v>15</v>
      </c>
      <c r="E851" s="82">
        <v>0.00616</v>
      </c>
      <c r="F851" s="78" t="s">
        <v>54</v>
      </c>
      <c r="G851" s="83">
        <f t="shared" si="42"/>
        <v>6160</v>
      </c>
      <c r="H851" s="78">
        <v>1972</v>
      </c>
      <c r="I851" s="78" t="s">
        <v>1143</v>
      </c>
      <c r="J851" s="85">
        <f t="shared" si="43"/>
        <v>295.8</v>
      </c>
      <c r="K851" s="86">
        <f t="shared" si="44"/>
        <v>6455.8</v>
      </c>
    </row>
    <row r="852" s="71" customFormat="1" customHeight="1" spans="1:11">
      <c r="A852" s="78">
        <v>849</v>
      </c>
      <c r="B852" s="79" t="s">
        <v>5720</v>
      </c>
      <c r="C852" s="80" t="s">
        <v>5721</v>
      </c>
      <c r="D852" s="81" t="s">
        <v>15</v>
      </c>
      <c r="E852" s="82">
        <v>0.00672</v>
      </c>
      <c r="F852" s="78" t="s">
        <v>54</v>
      </c>
      <c r="G852" s="83">
        <f t="shared" si="42"/>
        <v>6720</v>
      </c>
      <c r="H852" s="78">
        <v>2528</v>
      </c>
      <c r="I852" s="78" t="s">
        <v>1143</v>
      </c>
      <c r="J852" s="85">
        <f t="shared" si="43"/>
        <v>379.2</v>
      </c>
      <c r="K852" s="86">
        <f t="shared" si="44"/>
        <v>7099.2</v>
      </c>
    </row>
    <row r="853" s="71" customFormat="1" customHeight="1" spans="1:11">
      <c r="A853" s="78">
        <v>850</v>
      </c>
      <c r="B853" s="79" t="s">
        <v>5722</v>
      </c>
      <c r="C853" s="80" t="s">
        <v>5723</v>
      </c>
      <c r="D853" s="81" t="s">
        <v>15</v>
      </c>
      <c r="E853" s="82">
        <v>0.01176</v>
      </c>
      <c r="F853" s="78" t="s">
        <v>54</v>
      </c>
      <c r="G853" s="83">
        <f t="shared" si="42"/>
        <v>11760</v>
      </c>
      <c r="H853" s="78">
        <v>5612</v>
      </c>
      <c r="I853" s="78" t="s">
        <v>1143</v>
      </c>
      <c r="J853" s="85">
        <f t="shared" si="43"/>
        <v>841.8</v>
      </c>
      <c r="K853" s="86">
        <f t="shared" si="44"/>
        <v>12601.8</v>
      </c>
    </row>
    <row r="854" s="71" customFormat="1" customHeight="1" spans="1:11">
      <c r="A854" s="78">
        <v>851</v>
      </c>
      <c r="B854" s="79" t="s">
        <v>5724</v>
      </c>
      <c r="C854" s="80" t="s">
        <v>5725</v>
      </c>
      <c r="D854" s="81" t="s">
        <v>15</v>
      </c>
      <c r="E854" s="82">
        <v>0.01232</v>
      </c>
      <c r="F854" s="78" t="s">
        <v>54</v>
      </c>
      <c r="G854" s="83">
        <f t="shared" si="42"/>
        <v>12320</v>
      </c>
      <c r="H854" s="78">
        <v>0</v>
      </c>
      <c r="I854" s="78" t="s">
        <v>1143</v>
      </c>
      <c r="J854" s="85">
        <f t="shared" si="43"/>
        <v>0</v>
      </c>
      <c r="K854" s="86">
        <f t="shared" si="44"/>
        <v>12320</v>
      </c>
    </row>
    <row r="855" s="71" customFormat="1" customHeight="1" spans="1:11">
      <c r="A855" s="78">
        <v>852</v>
      </c>
      <c r="B855" s="79" t="s">
        <v>2413</v>
      </c>
      <c r="C855" s="80" t="s">
        <v>5726</v>
      </c>
      <c r="D855" s="81" t="s">
        <v>15</v>
      </c>
      <c r="E855" s="82">
        <v>0.00896</v>
      </c>
      <c r="F855" s="78" t="s">
        <v>54</v>
      </c>
      <c r="G855" s="83">
        <f t="shared" si="42"/>
        <v>8960</v>
      </c>
      <c r="H855" s="78">
        <v>4473</v>
      </c>
      <c r="I855" s="78" t="s">
        <v>1143</v>
      </c>
      <c r="J855" s="85">
        <f t="shared" si="43"/>
        <v>670.95</v>
      </c>
      <c r="K855" s="86">
        <f t="shared" si="44"/>
        <v>9630.95</v>
      </c>
    </row>
    <row r="856" s="71" customFormat="1" customHeight="1" spans="1:11">
      <c r="A856" s="78">
        <v>853</v>
      </c>
      <c r="B856" s="79" t="s">
        <v>5727</v>
      </c>
      <c r="C856" s="80" t="s">
        <v>5728</v>
      </c>
      <c r="D856" s="81" t="s">
        <v>15</v>
      </c>
      <c r="E856" s="82">
        <v>0.00896</v>
      </c>
      <c r="F856" s="78" t="s">
        <v>54</v>
      </c>
      <c r="G856" s="83">
        <f t="shared" si="42"/>
        <v>8960</v>
      </c>
      <c r="H856" s="78">
        <v>0</v>
      </c>
      <c r="I856" s="78" t="s">
        <v>1143</v>
      </c>
      <c r="J856" s="85">
        <f t="shared" si="43"/>
        <v>0</v>
      </c>
      <c r="K856" s="86">
        <f t="shared" si="44"/>
        <v>8960</v>
      </c>
    </row>
    <row r="857" s="71" customFormat="1" customHeight="1" spans="1:11">
      <c r="A857" s="78">
        <v>854</v>
      </c>
      <c r="B857" s="79" t="s">
        <v>5729</v>
      </c>
      <c r="C857" s="80" t="s">
        <v>5730</v>
      </c>
      <c r="D857" s="81" t="s">
        <v>15</v>
      </c>
      <c r="E857" s="82">
        <v>0.02744</v>
      </c>
      <c r="F857" s="78" t="s">
        <v>54</v>
      </c>
      <c r="G857" s="83">
        <f t="shared" si="42"/>
        <v>20000</v>
      </c>
      <c r="H857" s="78">
        <v>15241</v>
      </c>
      <c r="I857" s="78" t="s">
        <v>1143</v>
      </c>
      <c r="J857" s="85">
        <f t="shared" si="43"/>
        <v>2286.15</v>
      </c>
      <c r="K857" s="86">
        <f t="shared" si="44"/>
        <v>22286.15</v>
      </c>
    </row>
    <row r="858" s="71" customFormat="1" customHeight="1" spans="1:11">
      <c r="A858" s="78">
        <v>855</v>
      </c>
      <c r="B858" s="79" t="s">
        <v>5731</v>
      </c>
      <c r="C858" s="80" t="s">
        <v>5732</v>
      </c>
      <c r="D858" s="81" t="s">
        <v>15</v>
      </c>
      <c r="E858" s="82">
        <v>0.0252</v>
      </c>
      <c r="F858" s="78" t="s">
        <v>54</v>
      </c>
      <c r="G858" s="83">
        <f t="shared" si="42"/>
        <v>20000</v>
      </c>
      <c r="H858" s="78">
        <v>0</v>
      </c>
      <c r="I858" s="78" t="s">
        <v>1143</v>
      </c>
      <c r="J858" s="85">
        <f t="shared" si="43"/>
        <v>0</v>
      </c>
      <c r="K858" s="86">
        <f t="shared" si="44"/>
        <v>20000</v>
      </c>
    </row>
    <row r="859" s="71" customFormat="1" customHeight="1" spans="1:11">
      <c r="A859" s="78">
        <v>856</v>
      </c>
      <c r="B859" s="79" t="s">
        <v>5733</v>
      </c>
      <c r="C859" s="80" t="s">
        <v>5734</v>
      </c>
      <c r="D859" s="81" t="s">
        <v>15</v>
      </c>
      <c r="E859" s="82">
        <v>0.00952</v>
      </c>
      <c r="F859" s="78" t="s">
        <v>54</v>
      </c>
      <c r="G859" s="83">
        <f t="shared" si="42"/>
        <v>9520</v>
      </c>
      <c r="H859" s="78">
        <v>4599</v>
      </c>
      <c r="I859" s="78" t="s">
        <v>1143</v>
      </c>
      <c r="J859" s="85">
        <f t="shared" si="43"/>
        <v>689.85</v>
      </c>
      <c r="K859" s="86">
        <f t="shared" si="44"/>
        <v>10209.85</v>
      </c>
    </row>
    <row r="860" s="71" customFormat="1" customHeight="1" spans="1:11">
      <c r="A860" s="78">
        <v>857</v>
      </c>
      <c r="B860" s="79" t="s">
        <v>5735</v>
      </c>
      <c r="C860" s="80" t="s">
        <v>5736</v>
      </c>
      <c r="D860" s="81" t="s">
        <v>15</v>
      </c>
      <c r="E860" s="82">
        <v>0.01064</v>
      </c>
      <c r="F860" s="78" t="s">
        <v>54</v>
      </c>
      <c r="G860" s="83">
        <f t="shared" si="42"/>
        <v>10640</v>
      </c>
      <c r="H860" s="78">
        <v>4122</v>
      </c>
      <c r="I860" s="78" t="s">
        <v>1143</v>
      </c>
      <c r="J860" s="85">
        <f t="shared" si="43"/>
        <v>618.3</v>
      </c>
      <c r="K860" s="86">
        <f t="shared" si="44"/>
        <v>11258.3</v>
      </c>
    </row>
    <row r="861" s="71" customFormat="1" customHeight="1" spans="1:11">
      <c r="A861" s="78">
        <v>858</v>
      </c>
      <c r="B861" s="79" t="s">
        <v>5737</v>
      </c>
      <c r="C861" s="80" t="s">
        <v>5738</v>
      </c>
      <c r="D861" s="81" t="s">
        <v>15</v>
      </c>
      <c r="E861" s="82">
        <v>0.01008</v>
      </c>
      <c r="F861" s="78" t="s">
        <v>54</v>
      </c>
      <c r="G861" s="83">
        <f t="shared" si="42"/>
        <v>10080</v>
      </c>
      <c r="H861" s="78">
        <v>4501</v>
      </c>
      <c r="I861" s="78" t="s">
        <v>1143</v>
      </c>
      <c r="J861" s="85">
        <f t="shared" si="43"/>
        <v>675.15</v>
      </c>
      <c r="K861" s="86">
        <f t="shared" si="44"/>
        <v>10755.15</v>
      </c>
    </row>
    <row r="862" s="71" customFormat="1" customHeight="1" spans="1:11">
      <c r="A862" s="78">
        <v>859</v>
      </c>
      <c r="B862" s="79" t="s">
        <v>5739</v>
      </c>
      <c r="C862" s="80" t="s">
        <v>5740</v>
      </c>
      <c r="D862" s="81" t="s">
        <v>15</v>
      </c>
      <c r="E862" s="82">
        <v>0.0084</v>
      </c>
      <c r="F862" s="78" t="s">
        <v>54</v>
      </c>
      <c r="G862" s="83">
        <f t="shared" si="42"/>
        <v>8400</v>
      </c>
      <c r="H862" s="78">
        <v>286</v>
      </c>
      <c r="I862" s="78" t="s">
        <v>1143</v>
      </c>
      <c r="J862" s="85">
        <f t="shared" si="43"/>
        <v>42.9</v>
      </c>
      <c r="K862" s="86">
        <f t="shared" si="44"/>
        <v>8442.9</v>
      </c>
    </row>
    <row r="863" s="71" customFormat="1" customHeight="1" spans="1:11">
      <c r="A863" s="78">
        <v>860</v>
      </c>
      <c r="B863" s="79" t="s">
        <v>5741</v>
      </c>
      <c r="C863" s="80" t="s">
        <v>5742</v>
      </c>
      <c r="D863" s="81" t="s">
        <v>15</v>
      </c>
      <c r="E863" s="82">
        <v>0.01064</v>
      </c>
      <c r="F863" s="78" t="s">
        <v>54</v>
      </c>
      <c r="G863" s="83">
        <f t="shared" si="42"/>
        <v>10640</v>
      </c>
      <c r="H863" s="78">
        <v>878</v>
      </c>
      <c r="I863" s="78" t="s">
        <v>1143</v>
      </c>
      <c r="J863" s="85">
        <f t="shared" si="43"/>
        <v>131.7</v>
      </c>
      <c r="K863" s="86">
        <f t="shared" si="44"/>
        <v>10771.7</v>
      </c>
    </row>
    <row r="864" s="71" customFormat="1" customHeight="1" spans="1:11">
      <c r="A864" s="78">
        <v>861</v>
      </c>
      <c r="B864" s="79" t="s">
        <v>5743</v>
      </c>
      <c r="C864" s="80" t="s">
        <v>5744</v>
      </c>
      <c r="D864" s="81" t="s">
        <v>15</v>
      </c>
      <c r="E864" s="82">
        <v>0.01008</v>
      </c>
      <c r="F864" s="78" t="s">
        <v>54</v>
      </c>
      <c r="G864" s="83">
        <f t="shared" si="42"/>
        <v>10080</v>
      </c>
      <c r="H864" s="78">
        <v>1960</v>
      </c>
      <c r="I864" s="78" t="s">
        <v>1143</v>
      </c>
      <c r="J864" s="85">
        <f t="shared" si="43"/>
        <v>294</v>
      </c>
      <c r="K864" s="86">
        <f t="shared" si="44"/>
        <v>10374</v>
      </c>
    </row>
    <row r="865" s="71" customFormat="1" customHeight="1" spans="1:11">
      <c r="A865" s="78">
        <v>862</v>
      </c>
      <c r="B865" s="79" t="s">
        <v>5745</v>
      </c>
      <c r="C865" s="80" t="s">
        <v>5746</v>
      </c>
      <c r="D865" s="81" t="s">
        <v>15</v>
      </c>
      <c r="E865" s="82">
        <v>0.0126</v>
      </c>
      <c r="F865" s="78" t="s">
        <v>54</v>
      </c>
      <c r="G865" s="83">
        <f t="shared" si="42"/>
        <v>12600</v>
      </c>
      <c r="H865" s="78">
        <v>0</v>
      </c>
      <c r="I865" s="78" t="s">
        <v>1143</v>
      </c>
      <c r="J865" s="85">
        <f t="shared" si="43"/>
        <v>0</v>
      </c>
      <c r="K865" s="86">
        <f t="shared" si="44"/>
        <v>12600</v>
      </c>
    </row>
    <row r="866" s="71" customFormat="1" customHeight="1" spans="1:11">
      <c r="A866" s="78">
        <v>863</v>
      </c>
      <c r="B866" s="79" t="s">
        <v>5747</v>
      </c>
      <c r="C866" s="80" t="s">
        <v>5748</v>
      </c>
      <c r="D866" s="81" t="s">
        <v>15</v>
      </c>
      <c r="E866" s="82">
        <v>0.01848</v>
      </c>
      <c r="F866" s="78" t="s">
        <v>54</v>
      </c>
      <c r="G866" s="83">
        <f t="shared" si="42"/>
        <v>18480</v>
      </c>
      <c r="H866" s="78">
        <v>0</v>
      </c>
      <c r="I866" s="78" t="s">
        <v>1143</v>
      </c>
      <c r="J866" s="85">
        <f t="shared" si="43"/>
        <v>0</v>
      </c>
      <c r="K866" s="86">
        <f t="shared" si="44"/>
        <v>18480</v>
      </c>
    </row>
    <row r="867" s="71" customFormat="1" customHeight="1" spans="1:11">
      <c r="A867" s="78">
        <v>864</v>
      </c>
      <c r="B867" s="79" t="s">
        <v>5749</v>
      </c>
      <c r="C867" s="80" t="s">
        <v>5750</v>
      </c>
      <c r="D867" s="81" t="s">
        <v>15</v>
      </c>
      <c r="E867" s="82">
        <v>0.0151</v>
      </c>
      <c r="F867" s="78" t="s">
        <v>54</v>
      </c>
      <c r="G867" s="83">
        <f t="shared" si="42"/>
        <v>15100</v>
      </c>
      <c r="H867" s="78">
        <v>0</v>
      </c>
      <c r="I867" s="78" t="s">
        <v>1143</v>
      </c>
      <c r="J867" s="85">
        <f t="shared" si="43"/>
        <v>0</v>
      </c>
      <c r="K867" s="86">
        <f t="shared" si="44"/>
        <v>15100</v>
      </c>
    </row>
    <row r="868" s="71" customFormat="1" customHeight="1" spans="1:11">
      <c r="A868" s="78">
        <v>865</v>
      </c>
      <c r="B868" s="79" t="s">
        <v>5751</v>
      </c>
      <c r="C868" s="80" t="s">
        <v>5752</v>
      </c>
      <c r="D868" s="81" t="s">
        <v>15</v>
      </c>
      <c r="E868" s="82">
        <v>0.00672</v>
      </c>
      <c r="F868" s="78" t="s">
        <v>54</v>
      </c>
      <c r="G868" s="83">
        <f t="shared" si="42"/>
        <v>6720</v>
      </c>
      <c r="H868" s="78">
        <v>3694</v>
      </c>
      <c r="I868" s="78" t="s">
        <v>1143</v>
      </c>
      <c r="J868" s="85">
        <f t="shared" si="43"/>
        <v>554.1</v>
      </c>
      <c r="K868" s="86">
        <f t="shared" si="44"/>
        <v>7274.1</v>
      </c>
    </row>
    <row r="869" s="71" customFormat="1" customHeight="1" spans="1:11">
      <c r="A869" s="78">
        <v>866</v>
      </c>
      <c r="B869" s="79" t="s">
        <v>5753</v>
      </c>
      <c r="C869" s="80" t="s">
        <v>5754</v>
      </c>
      <c r="D869" s="81" t="s">
        <v>15</v>
      </c>
      <c r="E869" s="82">
        <v>0.00504</v>
      </c>
      <c r="F869" s="78" t="s">
        <v>54</v>
      </c>
      <c r="G869" s="83">
        <f t="shared" si="42"/>
        <v>5040</v>
      </c>
      <c r="H869" s="78">
        <v>776</v>
      </c>
      <c r="I869" s="78" t="s">
        <v>1143</v>
      </c>
      <c r="J869" s="85">
        <f t="shared" si="43"/>
        <v>116.4</v>
      </c>
      <c r="K869" s="86">
        <f t="shared" si="44"/>
        <v>5156.4</v>
      </c>
    </row>
    <row r="870" s="71" customFormat="1" customHeight="1" spans="1:11">
      <c r="A870" s="78">
        <v>867</v>
      </c>
      <c r="B870" s="79" t="s">
        <v>5755</v>
      </c>
      <c r="C870" s="80" t="s">
        <v>5756</v>
      </c>
      <c r="D870" s="81" t="s">
        <v>15</v>
      </c>
      <c r="E870" s="82">
        <v>0.00504</v>
      </c>
      <c r="F870" s="78" t="s">
        <v>54</v>
      </c>
      <c r="G870" s="83">
        <f t="shared" si="42"/>
        <v>5040</v>
      </c>
      <c r="H870" s="78">
        <v>0</v>
      </c>
      <c r="I870" s="78" t="s">
        <v>1143</v>
      </c>
      <c r="J870" s="85">
        <f t="shared" si="43"/>
        <v>0</v>
      </c>
      <c r="K870" s="86">
        <f t="shared" si="44"/>
        <v>5040</v>
      </c>
    </row>
    <row r="871" s="71" customFormat="1" customHeight="1" spans="1:11">
      <c r="A871" s="78">
        <v>868</v>
      </c>
      <c r="B871" s="79" t="s">
        <v>5757</v>
      </c>
      <c r="C871" s="80" t="s">
        <v>5758</v>
      </c>
      <c r="D871" s="81" t="s">
        <v>15</v>
      </c>
      <c r="E871" s="82">
        <v>0.02016</v>
      </c>
      <c r="F871" s="78" t="s">
        <v>54</v>
      </c>
      <c r="G871" s="83">
        <f t="shared" si="42"/>
        <v>20000</v>
      </c>
      <c r="H871" s="78">
        <v>0</v>
      </c>
      <c r="I871" s="78" t="s">
        <v>1143</v>
      </c>
      <c r="J871" s="85">
        <f t="shared" si="43"/>
        <v>0</v>
      </c>
      <c r="K871" s="86">
        <f t="shared" si="44"/>
        <v>20000</v>
      </c>
    </row>
    <row r="872" s="71" customFormat="1" customHeight="1" spans="1:11">
      <c r="A872" s="78">
        <v>869</v>
      </c>
      <c r="B872" s="79" t="s">
        <v>5759</v>
      </c>
      <c r="C872" s="80" t="s">
        <v>5760</v>
      </c>
      <c r="D872" s="81" t="s">
        <v>15</v>
      </c>
      <c r="E872" s="82">
        <v>0.02128</v>
      </c>
      <c r="F872" s="78" t="s">
        <v>54</v>
      </c>
      <c r="G872" s="83">
        <f t="shared" si="42"/>
        <v>20000</v>
      </c>
      <c r="H872" s="78">
        <v>0</v>
      </c>
      <c r="I872" s="78" t="s">
        <v>1143</v>
      </c>
      <c r="J872" s="85">
        <f t="shared" si="43"/>
        <v>0</v>
      </c>
      <c r="K872" s="86">
        <f t="shared" si="44"/>
        <v>20000</v>
      </c>
    </row>
    <row r="873" s="71" customFormat="1" customHeight="1" spans="1:11">
      <c r="A873" s="78">
        <v>870</v>
      </c>
      <c r="B873" s="79" t="s">
        <v>5761</v>
      </c>
      <c r="C873" s="80" t="s">
        <v>5762</v>
      </c>
      <c r="D873" s="81" t="s">
        <v>15</v>
      </c>
      <c r="E873" s="82">
        <v>0.00784</v>
      </c>
      <c r="F873" s="78" t="s">
        <v>54</v>
      </c>
      <c r="G873" s="83">
        <f t="shared" si="42"/>
        <v>7840</v>
      </c>
      <c r="H873" s="78">
        <v>1147</v>
      </c>
      <c r="I873" s="78" t="s">
        <v>1143</v>
      </c>
      <c r="J873" s="85">
        <f t="shared" si="43"/>
        <v>172.05</v>
      </c>
      <c r="K873" s="86">
        <f t="shared" si="44"/>
        <v>8012.05</v>
      </c>
    </row>
    <row r="874" s="71" customFormat="1" customHeight="1" spans="1:11">
      <c r="A874" s="78">
        <v>871</v>
      </c>
      <c r="B874" s="79" t="s">
        <v>5763</v>
      </c>
      <c r="C874" s="80" t="s">
        <v>5764</v>
      </c>
      <c r="D874" s="81" t="s">
        <v>15</v>
      </c>
      <c r="E874" s="82">
        <v>0.00504</v>
      </c>
      <c r="F874" s="78" t="s">
        <v>54</v>
      </c>
      <c r="G874" s="83">
        <f t="shared" si="42"/>
        <v>5040</v>
      </c>
      <c r="H874" s="78">
        <v>1378</v>
      </c>
      <c r="I874" s="78" t="s">
        <v>1143</v>
      </c>
      <c r="J874" s="85">
        <f t="shared" si="43"/>
        <v>206.7</v>
      </c>
      <c r="K874" s="86">
        <f t="shared" si="44"/>
        <v>5246.7</v>
      </c>
    </row>
    <row r="875" s="71" customFormat="1" customHeight="1" spans="1:11">
      <c r="A875" s="78">
        <v>872</v>
      </c>
      <c r="B875" s="79" t="s">
        <v>5765</v>
      </c>
      <c r="C875" s="80" t="s">
        <v>5766</v>
      </c>
      <c r="D875" s="81" t="s">
        <v>15</v>
      </c>
      <c r="E875" s="82">
        <v>0.0084</v>
      </c>
      <c r="F875" s="78" t="s">
        <v>54</v>
      </c>
      <c r="G875" s="83">
        <f t="shared" si="42"/>
        <v>8400</v>
      </c>
      <c r="H875" s="78">
        <v>0</v>
      </c>
      <c r="I875" s="78" t="s">
        <v>1143</v>
      </c>
      <c r="J875" s="85">
        <f t="shared" si="43"/>
        <v>0</v>
      </c>
      <c r="K875" s="86">
        <f t="shared" si="44"/>
        <v>8400</v>
      </c>
    </row>
    <row r="876" s="71" customFormat="1" customHeight="1" spans="1:11">
      <c r="A876" s="78">
        <v>873</v>
      </c>
      <c r="B876" s="79" t="s">
        <v>5767</v>
      </c>
      <c r="C876" s="80" t="s">
        <v>5768</v>
      </c>
      <c r="D876" s="81" t="s">
        <v>15</v>
      </c>
      <c r="E876" s="82">
        <v>0.00504</v>
      </c>
      <c r="F876" s="78" t="s">
        <v>54</v>
      </c>
      <c r="G876" s="83">
        <f t="shared" si="42"/>
        <v>5040</v>
      </c>
      <c r="H876" s="78">
        <v>1968</v>
      </c>
      <c r="I876" s="78" t="s">
        <v>1143</v>
      </c>
      <c r="J876" s="85">
        <f t="shared" si="43"/>
        <v>295.2</v>
      </c>
      <c r="K876" s="86">
        <f t="shared" si="44"/>
        <v>5335.2</v>
      </c>
    </row>
    <row r="877" s="71" customFormat="1" customHeight="1" spans="1:11">
      <c r="A877" s="78">
        <v>874</v>
      </c>
      <c r="B877" s="79" t="s">
        <v>5769</v>
      </c>
      <c r="C877" s="80" t="s">
        <v>5770</v>
      </c>
      <c r="D877" s="81" t="s">
        <v>15</v>
      </c>
      <c r="E877" s="82">
        <v>0.01</v>
      </c>
      <c r="F877" s="78" t="s">
        <v>54</v>
      </c>
      <c r="G877" s="83">
        <f t="shared" si="42"/>
        <v>10000</v>
      </c>
      <c r="H877" s="78">
        <v>4319</v>
      </c>
      <c r="I877" s="78" t="s">
        <v>1143</v>
      </c>
      <c r="J877" s="85">
        <f t="shared" si="43"/>
        <v>647.85</v>
      </c>
      <c r="K877" s="86">
        <f t="shared" si="44"/>
        <v>10647.85</v>
      </c>
    </row>
    <row r="878" s="71" customFormat="1" customHeight="1" spans="1:11">
      <c r="A878" s="78">
        <v>875</v>
      </c>
      <c r="B878" s="79" t="s">
        <v>5771</v>
      </c>
      <c r="C878" s="80" t="s">
        <v>5772</v>
      </c>
      <c r="D878" s="81" t="s">
        <v>15</v>
      </c>
      <c r="E878" s="82">
        <v>0.01344</v>
      </c>
      <c r="F878" s="78" t="s">
        <v>54</v>
      </c>
      <c r="G878" s="83">
        <f t="shared" si="42"/>
        <v>13440</v>
      </c>
      <c r="H878" s="78">
        <v>3158</v>
      </c>
      <c r="I878" s="78" t="s">
        <v>1143</v>
      </c>
      <c r="J878" s="85">
        <f t="shared" si="43"/>
        <v>473.7</v>
      </c>
      <c r="K878" s="86">
        <f t="shared" si="44"/>
        <v>13913.7</v>
      </c>
    </row>
    <row r="879" s="71" customFormat="1" customHeight="1" spans="1:11">
      <c r="A879" s="78">
        <v>876</v>
      </c>
      <c r="B879" s="79" t="s">
        <v>5773</v>
      </c>
      <c r="C879" s="80" t="s">
        <v>5774</v>
      </c>
      <c r="D879" s="81" t="s">
        <v>15</v>
      </c>
      <c r="E879" s="82">
        <v>0.01764</v>
      </c>
      <c r="F879" s="78" t="s">
        <v>54</v>
      </c>
      <c r="G879" s="83">
        <f t="shared" si="42"/>
        <v>17640</v>
      </c>
      <c r="H879" s="78">
        <v>0</v>
      </c>
      <c r="I879" s="78" t="s">
        <v>1143</v>
      </c>
      <c r="J879" s="85">
        <f t="shared" si="43"/>
        <v>0</v>
      </c>
      <c r="K879" s="86">
        <f t="shared" si="44"/>
        <v>17640</v>
      </c>
    </row>
    <row r="880" s="71" customFormat="1" customHeight="1" spans="1:11">
      <c r="A880" s="78">
        <v>877</v>
      </c>
      <c r="B880" s="79" t="s">
        <v>5775</v>
      </c>
      <c r="C880" s="80" t="s">
        <v>5776</v>
      </c>
      <c r="D880" s="81" t="s">
        <v>15</v>
      </c>
      <c r="E880" s="82">
        <v>0.0196</v>
      </c>
      <c r="F880" s="78" t="s">
        <v>54</v>
      </c>
      <c r="G880" s="83">
        <f t="shared" si="42"/>
        <v>19600</v>
      </c>
      <c r="H880" s="78">
        <v>0</v>
      </c>
      <c r="I880" s="78" t="s">
        <v>1143</v>
      </c>
      <c r="J880" s="85">
        <f t="shared" si="43"/>
        <v>0</v>
      </c>
      <c r="K880" s="86">
        <f t="shared" si="44"/>
        <v>19600</v>
      </c>
    </row>
    <row r="881" s="71" customFormat="1" customHeight="1" spans="1:11">
      <c r="A881" s="78">
        <v>878</v>
      </c>
      <c r="B881" s="79" t="s">
        <v>5777</v>
      </c>
      <c r="C881" s="80" t="s">
        <v>5778</v>
      </c>
      <c r="D881" s="81" t="s">
        <v>15</v>
      </c>
      <c r="E881" s="82">
        <v>0.0084</v>
      </c>
      <c r="F881" s="78" t="s">
        <v>54</v>
      </c>
      <c r="G881" s="83">
        <f t="shared" si="42"/>
        <v>8400</v>
      </c>
      <c r="H881" s="78">
        <v>0</v>
      </c>
      <c r="I881" s="78" t="s">
        <v>1143</v>
      </c>
      <c r="J881" s="85">
        <f t="shared" si="43"/>
        <v>0</v>
      </c>
      <c r="K881" s="86">
        <f t="shared" si="44"/>
        <v>8400</v>
      </c>
    </row>
    <row r="882" s="71" customFormat="1" customHeight="1" spans="1:11">
      <c r="A882" s="78">
        <v>879</v>
      </c>
      <c r="B882" s="79" t="s">
        <v>5779</v>
      </c>
      <c r="C882" s="80" t="s">
        <v>5780</v>
      </c>
      <c r="D882" s="81" t="s">
        <v>15</v>
      </c>
      <c r="E882" s="82">
        <v>0.00952</v>
      </c>
      <c r="F882" s="78" t="s">
        <v>54</v>
      </c>
      <c r="G882" s="83">
        <f t="shared" si="42"/>
        <v>9520</v>
      </c>
      <c r="H882" s="78">
        <v>0</v>
      </c>
      <c r="I882" s="78" t="s">
        <v>1143</v>
      </c>
      <c r="J882" s="85">
        <f t="shared" si="43"/>
        <v>0</v>
      </c>
      <c r="K882" s="86">
        <f t="shared" si="44"/>
        <v>9520</v>
      </c>
    </row>
    <row r="883" s="71" customFormat="1" customHeight="1" spans="1:11">
      <c r="A883" s="78">
        <v>880</v>
      </c>
      <c r="B883" s="79" t="s">
        <v>5781</v>
      </c>
      <c r="C883" s="80" t="s">
        <v>5782</v>
      </c>
      <c r="D883" s="81" t="s">
        <v>15</v>
      </c>
      <c r="E883" s="82">
        <v>0</v>
      </c>
      <c r="F883" s="78" t="s">
        <v>54</v>
      </c>
      <c r="G883" s="83">
        <f t="shared" si="42"/>
        <v>0</v>
      </c>
      <c r="H883" s="78">
        <v>7641</v>
      </c>
      <c r="I883" s="78" t="s">
        <v>1143</v>
      </c>
      <c r="J883" s="85">
        <f t="shared" si="43"/>
        <v>1146.15</v>
      </c>
      <c r="K883" s="86">
        <f t="shared" si="44"/>
        <v>1146.15</v>
      </c>
    </row>
    <row r="884" s="71" customFormat="1" customHeight="1" spans="1:11">
      <c r="A884" s="78">
        <v>881</v>
      </c>
      <c r="B884" s="79" t="s">
        <v>5783</v>
      </c>
      <c r="C884" s="80" t="s">
        <v>5784</v>
      </c>
      <c r="D884" s="81" t="s">
        <v>15</v>
      </c>
      <c r="E884" s="82">
        <v>0.0106</v>
      </c>
      <c r="F884" s="78" t="s">
        <v>54</v>
      </c>
      <c r="G884" s="83">
        <f t="shared" si="42"/>
        <v>10600</v>
      </c>
      <c r="H884" s="78">
        <f>12084-1002</f>
        <v>11082</v>
      </c>
      <c r="I884" s="78" t="s">
        <v>1143</v>
      </c>
      <c r="J884" s="85">
        <f t="shared" si="43"/>
        <v>1662.3</v>
      </c>
      <c r="K884" s="86">
        <f t="shared" si="44"/>
        <v>12262.3</v>
      </c>
    </row>
    <row r="885" s="71" customFormat="1" customHeight="1" spans="1:11">
      <c r="A885" s="78">
        <v>882</v>
      </c>
      <c r="B885" s="79" t="s">
        <v>5785</v>
      </c>
      <c r="C885" s="80" t="s">
        <v>5786</v>
      </c>
      <c r="D885" s="81" t="s">
        <v>15</v>
      </c>
      <c r="E885" s="82">
        <v>0.01425</v>
      </c>
      <c r="F885" s="78" t="s">
        <v>54</v>
      </c>
      <c r="G885" s="83">
        <f t="shared" si="42"/>
        <v>14250</v>
      </c>
      <c r="H885" s="78">
        <v>0</v>
      </c>
      <c r="I885" s="78" t="s">
        <v>1143</v>
      </c>
      <c r="J885" s="85">
        <f t="shared" si="43"/>
        <v>0</v>
      </c>
      <c r="K885" s="86">
        <f t="shared" si="44"/>
        <v>14250</v>
      </c>
    </row>
    <row r="886" s="71" customFormat="1" customHeight="1" spans="1:11">
      <c r="A886" s="78">
        <v>883</v>
      </c>
      <c r="B886" s="79" t="s">
        <v>5787</v>
      </c>
      <c r="C886" s="80" t="s">
        <v>5788</v>
      </c>
      <c r="D886" s="81" t="s">
        <v>15</v>
      </c>
      <c r="E886" s="82">
        <v>0.01368</v>
      </c>
      <c r="F886" s="78" t="s">
        <v>54</v>
      </c>
      <c r="G886" s="83">
        <f t="shared" si="42"/>
        <v>13680</v>
      </c>
      <c r="H886" s="78">
        <v>0</v>
      </c>
      <c r="I886" s="78" t="s">
        <v>1143</v>
      </c>
      <c r="J886" s="85">
        <f t="shared" si="43"/>
        <v>0</v>
      </c>
      <c r="K886" s="86">
        <f t="shared" si="44"/>
        <v>13680</v>
      </c>
    </row>
    <row r="887" s="71" customFormat="1" customHeight="1" spans="1:11">
      <c r="A887" s="78">
        <v>884</v>
      </c>
      <c r="B887" s="79" t="s">
        <v>5789</v>
      </c>
      <c r="C887" s="80" t="s">
        <v>5790</v>
      </c>
      <c r="D887" s="81" t="s">
        <v>15</v>
      </c>
      <c r="E887" s="82">
        <v>0.0112</v>
      </c>
      <c r="F887" s="78" t="s">
        <v>54</v>
      </c>
      <c r="G887" s="83">
        <f t="shared" si="42"/>
        <v>11200</v>
      </c>
      <c r="H887" s="78">
        <v>0</v>
      </c>
      <c r="I887" s="78" t="s">
        <v>1143</v>
      </c>
      <c r="J887" s="85">
        <f t="shared" si="43"/>
        <v>0</v>
      </c>
      <c r="K887" s="86">
        <f t="shared" si="44"/>
        <v>11200</v>
      </c>
    </row>
    <row r="888" s="71" customFormat="1" customHeight="1" spans="1:11">
      <c r="A888" s="78">
        <v>885</v>
      </c>
      <c r="B888" s="79" t="s">
        <v>5791</v>
      </c>
      <c r="C888" s="80" t="s">
        <v>5792</v>
      </c>
      <c r="D888" s="81" t="s">
        <v>15</v>
      </c>
      <c r="E888" s="82">
        <v>0.012225</v>
      </c>
      <c r="F888" s="78" t="s">
        <v>54</v>
      </c>
      <c r="G888" s="83">
        <f t="shared" si="42"/>
        <v>12225</v>
      </c>
      <c r="H888" s="78">
        <v>0</v>
      </c>
      <c r="I888" s="78" t="s">
        <v>1143</v>
      </c>
      <c r="J888" s="85">
        <f t="shared" si="43"/>
        <v>0</v>
      </c>
      <c r="K888" s="86">
        <f t="shared" si="44"/>
        <v>12225</v>
      </c>
    </row>
    <row r="889" s="71" customFormat="1" customHeight="1" spans="1:11">
      <c r="A889" s="78">
        <v>886</v>
      </c>
      <c r="B889" s="79" t="s">
        <v>5793</v>
      </c>
      <c r="C889" s="80" t="s">
        <v>5794</v>
      </c>
      <c r="D889" s="81" t="s">
        <v>15</v>
      </c>
      <c r="E889" s="82">
        <v>0.02</v>
      </c>
      <c r="F889" s="78" t="s">
        <v>54</v>
      </c>
      <c r="G889" s="83">
        <f t="shared" ref="G889:G923" si="45">IF(E889*1000000&gt;20000,20000,E889*1000000)</f>
        <v>20000</v>
      </c>
      <c r="H889" s="78">
        <v>0</v>
      </c>
      <c r="I889" s="78" t="s">
        <v>1143</v>
      </c>
      <c r="J889" s="85">
        <f t="shared" si="43"/>
        <v>0</v>
      </c>
      <c r="K889" s="86">
        <f t="shared" si="44"/>
        <v>20000</v>
      </c>
    </row>
    <row r="890" s="71" customFormat="1" customHeight="1" spans="1:11">
      <c r="A890" s="78">
        <v>887</v>
      </c>
      <c r="B890" s="79" t="s">
        <v>5795</v>
      </c>
      <c r="C890" s="80" t="s">
        <v>5796</v>
      </c>
      <c r="D890" s="81" t="s">
        <v>15</v>
      </c>
      <c r="E890" s="82">
        <v>0.021375</v>
      </c>
      <c r="F890" s="78" t="s">
        <v>54</v>
      </c>
      <c r="G890" s="83">
        <f t="shared" si="45"/>
        <v>20000</v>
      </c>
      <c r="H890" s="78">
        <v>0</v>
      </c>
      <c r="I890" s="78" t="s">
        <v>1143</v>
      </c>
      <c r="J890" s="85">
        <f t="shared" si="43"/>
        <v>0</v>
      </c>
      <c r="K890" s="86">
        <f t="shared" si="44"/>
        <v>20000</v>
      </c>
    </row>
    <row r="891" s="71" customFormat="1" customHeight="1" spans="1:11">
      <c r="A891" s="78">
        <v>888</v>
      </c>
      <c r="B891" s="79" t="s">
        <v>5797</v>
      </c>
      <c r="C891" s="80" t="s">
        <v>5798</v>
      </c>
      <c r="D891" s="81" t="s">
        <v>15</v>
      </c>
      <c r="E891" s="82">
        <v>0.0174</v>
      </c>
      <c r="F891" s="78" t="s">
        <v>54</v>
      </c>
      <c r="G891" s="83">
        <f t="shared" si="45"/>
        <v>17400</v>
      </c>
      <c r="H891" s="78">
        <v>0</v>
      </c>
      <c r="I891" s="78" t="s">
        <v>1143</v>
      </c>
      <c r="J891" s="85">
        <f t="shared" si="43"/>
        <v>0</v>
      </c>
      <c r="K891" s="86">
        <f t="shared" si="44"/>
        <v>17400</v>
      </c>
    </row>
    <row r="892" s="71" customFormat="1" customHeight="1" spans="1:11">
      <c r="A892" s="78">
        <v>889</v>
      </c>
      <c r="B892" s="79" t="s">
        <v>5799</v>
      </c>
      <c r="C892" s="80" t="s">
        <v>5800</v>
      </c>
      <c r="D892" s="81" t="s">
        <v>15</v>
      </c>
      <c r="E892" s="82">
        <v>0.01798</v>
      </c>
      <c r="F892" s="78" t="s">
        <v>54</v>
      </c>
      <c r="G892" s="83">
        <f t="shared" si="45"/>
        <v>17980</v>
      </c>
      <c r="H892" s="78">
        <v>0</v>
      </c>
      <c r="I892" s="78" t="s">
        <v>1143</v>
      </c>
      <c r="J892" s="85">
        <f t="shared" si="43"/>
        <v>0</v>
      </c>
      <c r="K892" s="86">
        <f t="shared" si="44"/>
        <v>17980</v>
      </c>
    </row>
    <row r="893" s="71" customFormat="1" customHeight="1" spans="1:11">
      <c r="A893" s="78">
        <v>890</v>
      </c>
      <c r="B893" s="79" t="s">
        <v>5801</v>
      </c>
      <c r="C893" s="80" t="s">
        <v>5802</v>
      </c>
      <c r="D893" s="81" t="s">
        <v>15</v>
      </c>
      <c r="E893" s="82">
        <v>0.0094</v>
      </c>
      <c r="F893" s="78" t="s">
        <v>54</v>
      </c>
      <c r="G893" s="83">
        <f t="shared" si="45"/>
        <v>9400</v>
      </c>
      <c r="H893" s="78">
        <v>0</v>
      </c>
      <c r="I893" s="78" t="s">
        <v>1143</v>
      </c>
      <c r="J893" s="85">
        <f t="shared" si="43"/>
        <v>0</v>
      </c>
      <c r="K893" s="86">
        <f t="shared" si="44"/>
        <v>9400</v>
      </c>
    </row>
    <row r="894" s="71" customFormat="1" customHeight="1" spans="1:11">
      <c r="A894" s="78">
        <v>891</v>
      </c>
      <c r="B894" s="79" t="s">
        <v>5803</v>
      </c>
      <c r="C894" s="80" t="s">
        <v>5804</v>
      </c>
      <c r="D894" s="81" t="s">
        <v>15</v>
      </c>
      <c r="E894" s="82">
        <v>0.018525</v>
      </c>
      <c r="F894" s="78" t="s">
        <v>54</v>
      </c>
      <c r="G894" s="83">
        <f t="shared" si="45"/>
        <v>18525</v>
      </c>
      <c r="H894" s="78">
        <v>0</v>
      </c>
      <c r="I894" s="78" t="s">
        <v>1143</v>
      </c>
      <c r="J894" s="85">
        <f t="shared" si="43"/>
        <v>0</v>
      </c>
      <c r="K894" s="86">
        <f t="shared" si="44"/>
        <v>18525</v>
      </c>
    </row>
    <row r="895" s="71" customFormat="1" customHeight="1" spans="1:11">
      <c r="A895" s="78">
        <v>892</v>
      </c>
      <c r="B895" s="79" t="s">
        <v>5805</v>
      </c>
      <c r="C895" s="80" t="s">
        <v>5806</v>
      </c>
      <c r="D895" s="81" t="s">
        <v>15</v>
      </c>
      <c r="E895" s="82">
        <v>0.01026</v>
      </c>
      <c r="F895" s="78" t="s">
        <v>54</v>
      </c>
      <c r="G895" s="83">
        <f t="shared" si="45"/>
        <v>10260</v>
      </c>
      <c r="H895" s="78">
        <v>0</v>
      </c>
      <c r="I895" s="78" t="s">
        <v>1143</v>
      </c>
      <c r="J895" s="85">
        <f t="shared" si="43"/>
        <v>0</v>
      </c>
      <c r="K895" s="86">
        <f t="shared" si="44"/>
        <v>10260</v>
      </c>
    </row>
    <row r="896" s="71" customFormat="1" customHeight="1" spans="1:11">
      <c r="A896" s="78">
        <v>893</v>
      </c>
      <c r="B896" s="79" t="s">
        <v>5807</v>
      </c>
      <c r="C896" s="80" t="s">
        <v>5808</v>
      </c>
      <c r="D896" s="81" t="s">
        <v>15</v>
      </c>
      <c r="E896" s="82">
        <v>0.01392</v>
      </c>
      <c r="F896" s="78" t="s">
        <v>54</v>
      </c>
      <c r="G896" s="83">
        <f t="shared" si="45"/>
        <v>13920</v>
      </c>
      <c r="H896" s="78">
        <v>0</v>
      </c>
      <c r="I896" s="78" t="s">
        <v>1143</v>
      </c>
      <c r="J896" s="85">
        <f t="shared" si="43"/>
        <v>0</v>
      </c>
      <c r="K896" s="86">
        <f t="shared" si="44"/>
        <v>13920</v>
      </c>
    </row>
    <row r="897" s="71" customFormat="1" customHeight="1" spans="1:11">
      <c r="A897" s="78">
        <v>894</v>
      </c>
      <c r="B897" s="79" t="s">
        <v>5809</v>
      </c>
      <c r="C897" s="80" t="s">
        <v>5810</v>
      </c>
      <c r="D897" s="81" t="s">
        <v>15</v>
      </c>
      <c r="E897" s="82">
        <v>0.00855</v>
      </c>
      <c r="F897" s="78" t="s">
        <v>54</v>
      </c>
      <c r="G897" s="83">
        <f t="shared" si="45"/>
        <v>8550</v>
      </c>
      <c r="H897" s="78">
        <v>0</v>
      </c>
      <c r="I897" s="78" t="s">
        <v>1143</v>
      </c>
      <c r="J897" s="85">
        <f t="shared" si="43"/>
        <v>0</v>
      </c>
      <c r="K897" s="86">
        <f t="shared" si="44"/>
        <v>8550</v>
      </c>
    </row>
    <row r="898" s="71" customFormat="1" customHeight="1" spans="1:11">
      <c r="A898" s="78">
        <v>895</v>
      </c>
      <c r="B898" s="79" t="s">
        <v>5811</v>
      </c>
      <c r="C898" s="80" t="s">
        <v>5812</v>
      </c>
      <c r="D898" s="81" t="s">
        <v>15</v>
      </c>
      <c r="E898" s="82">
        <v>0.01567</v>
      </c>
      <c r="F898" s="78" t="s">
        <v>54</v>
      </c>
      <c r="G898" s="83">
        <f t="shared" si="45"/>
        <v>15670</v>
      </c>
      <c r="H898" s="78">
        <v>0</v>
      </c>
      <c r="I898" s="78" t="s">
        <v>1143</v>
      </c>
      <c r="J898" s="85">
        <f t="shared" si="43"/>
        <v>0</v>
      </c>
      <c r="K898" s="86">
        <f t="shared" si="44"/>
        <v>15670</v>
      </c>
    </row>
    <row r="899" s="71" customFormat="1" customHeight="1" spans="1:11">
      <c r="A899" s="78">
        <v>896</v>
      </c>
      <c r="B899" s="79" t="s">
        <v>5813</v>
      </c>
      <c r="C899" s="80" t="s">
        <v>5814</v>
      </c>
      <c r="D899" s="81" t="s">
        <v>15</v>
      </c>
      <c r="E899" s="82">
        <v>0.01369</v>
      </c>
      <c r="F899" s="78" t="s">
        <v>54</v>
      </c>
      <c r="G899" s="83">
        <f t="shared" si="45"/>
        <v>13690</v>
      </c>
      <c r="H899" s="78">
        <v>0</v>
      </c>
      <c r="I899" s="78" t="s">
        <v>1143</v>
      </c>
      <c r="J899" s="85">
        <f t="shared" si="43"/>
        <v>0</v>
      </c>
      <c r="K899" s="86">
        <f t="shared" si="44"/>
        <v>13690</v>
      </c>
    </row>
    <row r="900" s="71" customFormat="1" customHeight="1" spans="1:11">
      <c r="A900" s="78">
        <v>897</v>
      </c>
      <c r="B900" s="79" t="s">
        <v>5815</v>
      </c>
      <c r="C900" s="80" t="s">
        <v>5816</v>
      </c>
      <c r="D900" s="81" t="s">
        <v>15</v>
      </c>
      <c r="E900" s="82">
        <v>0.01218</v>
      </c>
      <c r="F900" s="78" t="s">
        <v>54</v>
      </c>
      <c r="G900" s="83">
        <f t="shared" si="45"/>
        <v>12180</v>
      </c>
      <c r="H900" s="78">
        <v>0</v>
      </c>
      <c r="I900" s="78" t="s">
        <v>1143</v>
      </c>
      <c r="J900" s="85">
        <f t="shared" ref="J900:J963" si="46">ROUND(H900*0.15,2)</f>
        <v>0</v>
      </c>
      <c r="K900" s="86">
        <f t="shared" ref="K900:K963" si="47">G900+J900</f>
        <v>12180</v>
      </c>
    </row>
    <row r="901" s="71" customFormat="1" customHeight="1" spans="1:11">
      <c r="A901" s="78">
        <v>898</v>
      </c>
      <c r="B901" s="79" t="s">
        <v>5817</v>
      </c>
      <c r="C901" s="80" t="s">
        <v>5818</v>
      </c>
      <c r="D901" s="81" t="s">
        <v>15</v>
      </c>
      <c r="E901" s="82">
        <v>0.0096</v>
      </c>
      <c r="F901" s="78" t="s">
        <v>54</v>
      </c>
      <c r="G901" s="83">
        <f t="shared" si="45"/>
        <v>9600</v>
      </c>
      <c r="H901" s="78">
        <v>0</v>
      </c>
      <c r="I901" s="78" t="s">
        <v>1143</v>
      </c>
      <c r="J901" s="85">
        <f t="shared" si="46"/>
        <v>0</v>
      </c>
      <c r="K901" s="86">
        <f t="shared" si="47"/>
        <v>9600</v>
      </c>
    </row>
    <row r="902" s="71" customFormat="1" customHeight="1" spans="1:11">
      <c r="A902" s="78">
        <v>899</v>
      </c>
      <c r="B902" s="79" t="s">
        <v>5819</v>
      </c>
      <c r="C902" s="80" t="s">
        <v>5820</v>
      </c>
      <c r="D902" s="81" t="s">
        <v>15</v>
      </c>
      <c r="E902" s="82">
        <v>0.00997</v>
      </c>
      <c r="F902" s="78" t="s">
        <v>54</v>
      </c>
      <c r="G902" s="83">
        <f t="shared" si="45"/>
        <v>9970</v>
      </c>
      <c r="H902" s="78">
        <v>0</v>
      </c>
      <c r="I902" s="78" t="s">
        <v>1143</v>
      </c>
      <c r="J902" s="85">
        <f t="shared" si="46"/>
        <v>0</v>
      </c>
      <c r="K902" s="86">
        <f t="shared" si="47"/>
        <v>9970</v>
      </c>
    </row>
    <row r="903" s="71" customFormat="1" customHeight="1" spans="1:11">
      <c r="A903" s="78">
        <v>900</v>
      </c>
      <c r="B903" s="79" t="s">
        <v>5821</v>
      </c>
      <c r="C903" s="80" t="s">
        <v>5822</v>
      </c>
      <c r="D903" s="81" t="s">
        <v>15</v>
      </c>
      <c r="E903" s="82">
        <v>0</v>
      </c>
      <c r="F903" s="78" t="s">
        <v>54</v>
      </c>
      <c r="G903" s="83">
        <f t="shared" si="45"/>
        <v>0</v>
      </c>
      <c r="H903" s="78">
        <v>13297</v>
      </c>
      <c r="I903" s="78" t="s">
        <v>1143</v>
      </c>
      <c r="J903" s="85">
        <f t="shared" si="46"/>
        <v>1994.55</v>
      </c>
      <c r="K903" s="86">
        <f t="shared" si="47"/>
        <v>1994.55</v>
      </c>
    </row>
    <row r="904" s="71" customFormat="1" customHeight="1" spans="1:11">
      <c r="A904" s="78">
        <v>901</v>
      </c>
      <c r="B904" s="79" t="s">
        <v>5823</v>
      </c>
      <c r="C904" s="80" t="s">
        <v>5824</v>
      </c>
      <c r="D904" s="81" t="s">
        <v>15</v>
      </c>
      <c r="E904" s="82">
        <v>0.01168</v>
      </c>
      <c r="F904" s="78" t="s">
        <v>54</v>
      </c>
      <c r="G904" s="83">
        <f t="shared" si="45"/>
        <v>11680</v>
      </c>
      <c r="H904" s="78">
        <v>0</v>
      </c>
      <c r="I904" s="78" t="s">
        <v>1143</v>
      </c>
      <c r="J904" s="85">
        <f t="shared" si="46"/>
        <v>0</v>
      </c>
      <c r="K904" s="86">
        <f t="shared" si="47"/>
        <v>11680</v>
      </c>
    </row>
    <row r="905" s="71" customFormat="1" customHeight="1" spans="1:11">
      <c r="A905" s="78">
        <v>902</v>
      </c>
      <c r="B905" s="79" t="s">
        <v>5825</v>
      </c>
      <c r="C905" s="80" t="s">
        <v>5826</v>
      </c>
      <c r="D905" s="81" t="s">
        <v>15</v>
      </c>
      <c r="E905" s="82">
        <v>0.02052</v>
      </c>
      <c r="F905" s="78" t="s">
        <v>54</v>
      </c>
      <c r="G905" s="83">
        <f t="shared" si="45"/>
        <v>20000</v>
      </c>
      <c r="H905" s="78">
        <v>0</v>
      </c>
      <c r="I905" s="78" t="s">
        <v>1143</v>
      </c>
      <c r="J905" s="85">
        <f t="shared" si="46"/>
        <v>0</v>
      </c>
      <c r="K905" s="86">
        <f t="shared" si="47"/>
        <v>20000</v>
      </c>
    </row>
    <row r="906" s="71" customFormat="1" customHeight="1" spans="1:11">
      <c r="A906" s="78">
        <v>903</v>
      </c>
      <c r="B906" s="79" t="s">
        <v>5827</v>
      </c>
      <c r="C906" s="80" t="s">
        <v>5828</v>
      </c>
      <c r="D906" s="81" t="s">
        <v>15</v>
      </c>
      <c r="E906" s="82">
        <v>0.01254</v>
      </c>
      <c r="F906" s="78" t="s">
        <v>54</v>
      </c>
      <c r="G906" s="83">
        <f t="shared" si="45"/>
        <v>12540</v>
      </c>
      <c r="H906" s="78">
        <v>0</v>
      </c>
      <c r="I906" s="78" t="s">
        <v>1143</v>
      </c>
      <c r="J906" s="85">
        <f t="shared" si="46"/>
        <v>0</v>
      </c>
      <c r="K906" s="86">
        <f t="shared" si="47"/>
        <v>12540</v>
      </c>
    </row>
    <row r="907" s="71" customFormat="1" customHeight="1" spans="1:11">
      <c r="A907" s="78">
        <v>904</v>
      </c>
      <c r="B907" s="79" t="s">
        <v>5829</v>
      </c>
      <c r="C907" s="80" t="s">
        <v>5830</v>
      </c>
      <c r="D907" s="81" t="s">
        <v>15</v>
      </c>
      <c r="E907" s="82">
        <v>0.01282</v>
      </c>
      <c r="F907" s="78" t="s">
        <v>54</v>
      </c>
      <c r="G907" s="83">
        <f t="shared" si="45"/>
        <v>12820</v>
      </c>
      <c r="H907" s="78">
        <v>0</v>
      </c>
      <c r="I907" s="78" t="s">
        <v>1143</v>
      </c>
      <c r="J907" s="85">
        <f t="shared" si="46"/>
        <v>0</v>
      </c>
      <c r="K907" s="86">
        <f t="shared" si="47"/>
        <v>12820</v>
      </c>
    </row>
    <row r="908" s="71" customFormat="1" customHeight="1" spans="1:11">
      <c r="A908" s="78">
        <v>905</v>
      </c>
      <c r="B908" s="79" t="s">
        <v>5831</v>
      </c>
      <c r="C908" s="80" t="s">
        <v>5832</v>
      </c>
      <c r="D908" s="81" t="s">
        <v>15</v>
      </c>
      <c r="E908" s="82">
        <v>0.0232</v>
      </c>
      <c r="F908" s="78" t="s">
        <v>54</v>
      </c>
      <c r="G908" s="83">
        <f t="shared" si="45"/>
        <v>20000</v>
      </c>
      <c r="H908" s="78">
        <v>0</v>
      </c>
      <c r="I908" s="78" t="s">
        <v>1143</v>
      </c>
      <c r="J908" s="85">
        <f t="shared" si="46"/>
        <v>0</v>
      </c>
      <c r="K908" s="86">
        <f t="shared" si="47"/>
        <v>20000</v>
      </c>
    </row>
    <row r="909" s="71" customFormat="1" customHeight="1" spans="1:11">
      <c r="A909" s="78">
        <v>906</v>
      </c>
      <c r="B909" s="79" t="s">
        <v>5833</v>
      </c>
      <c r="C909" s="80" t="s">
        <v>5834</v>
      </c>
      <c r="D909" s="81" t="s">
        <v>15</v>
      </c>
      <c r="E909" s="82">
        <v>0.013965</v>
      </c>
      <c r="F909" s="78" t="s">
        <v>54</v>
      </c>
      <c r="G909" s="83">
        <f t="shared" si="45"/>
        <v>13965</v>
      </c>
      <c r="H909" s="78">
        <v>0</v>
      </c>
      <c r="I909" s="78" t="s">
        <v>1143</v>
      </c>
      <c r="J909" s="85">
        <f t="shared" si="46"/>
        <v>0</v>
      </c>
      <c r="K909" s="86">
        <f t="shared" si="47"/>
        <v>13965</v>
      </c>
    </row>
    <row r="910" s="71" customFormat="1" customHeight="1" spans="1:11">
      <c r="A910" s="78">
        <v>907</v>
      </c>
      <c r="B910" s="79" t="s">
        <v>5835</v>
      </c>
      <c r="C910" s="80" t="s">
        <v>5836</v>
      </c>
      <c r="D910" s="81" t="s">
        <v>15</v>
      </c>
      <c r="E910" s="82">
        <v>0.01311</v>
      </c>
      <c r="F910" s="78" t="s">
        <v>54</v>
      </c>
      <c r="G910" s="83">
        <f t="shared" si="45"/>
        <v>13110</v>
      </c>
      <c r="H910" s="78">
        <v>0</v>
      </c>
      <c r="I910" s="78" t="s">
        <v>1143</v>
      </c>
      <c r="J910" s="85">
        <f t="shared" si="46"/>
        <v>0</v>
      </c>
      <c r="K910" s="86">
        <f t="shared" si="47"/>
        <v>13110</v>
      </c>
    </row>
    <row r="911" s="71" customFormat="1" customHeight="1" spans="1:11">
      <c r="A911" s="78">
        <v>908</v>
      </c>
      <c r="B911" s="79" t="s">
        <v>5837</v>
      </c>
      <c r="C911" s="80" t="s">
        <v>5838</v>
      </c>
      <c r="D911" s="81" t="s">
        <v>15</v>
      </c>
      <c r="E911" s="82">
        <v>0.00812</v>
      </c>
      <c r="F911" s="78" t="s">
        <v>54</v>
      </c>
      <c r="G911" s="83">
        <f t="shared" si="45"/>
        <v>8120</v>
      </c>
      <c r="H911" s="78">
        <v>0</v>
      </c>
      <c r="I911" s="78" t="s">
        <v>1143</v>
      </c>
      <c r="J911" s="85">
        <f t="shared" si="46"/>
        <v>0</v>
      </c>
      <c r="K911" s="86">
        <f t="shared" si="47"/>
        <v>8120</v>
      </c>
    </row>
    <row r="912" s="71" customFormat="1" customHeight="1" spans="1:11">
      <c r="A912" s="78">
        <v>909</v>
      </c>
      <c r="B912" s="79" t="s">
        <v>5839</v>
      </c>
      <c r="C912" s="80" t="s">
        <v>5840</v>
      </c>
      <c r="D912" s="81" t="s">
        <v>15</v>
      </c>
      <c r="E912" s="82">
        <v>0.02166</v>
      </c>
      <c r="F912" s="78" t="s">
        <v>54</v>
      </c>
      <c r="G912" s="83">
        <f t="shared" si="45"/>
        <v>20000</v>
      </c>
      <c r="H912" s="78">
        <v>0</v>
      </c>
      <c r="I912" s="78" t="s">
        <v>1143</v>
      </c>
      <c r="J912" s="85">
        <f t="shared" si="46"/>
        <v>0</v>
      </c>
      <c r="K912" s="86">
        <f t="shared" si="47"/>
        <v>20000</v>
      </c>
    </row>
    <row r="913" s="71" customFormat="1" customHeight="1" spans="1:11">
      <c r="A913" s="78">
        <v>910</v>
      </c>
      <c r="B913" s="79" t="s">
        <v>5841</v>
      </c>
      <c r="C913" s="80" t="s">
        <v>5842</v>
      </c>
      <c r="D913" s="81" t="s">
        <v>15</v>
      </c>
      <c r="E913" s="82">
        <v>0.00855</v>
      </c>
      <c r="F913" s="78" t="s">
        <v>54</v>
      </c>
      <c r="G913" s="83">
        <f t="shared" si="45"/>
        <v>8550</v>
      </c>
      <c r="H913" s="78">
        <v>0</v>
      </c>
      <c r="I913" s="78" t="s">
        <v>1143</v>
      </c>
      <c r="J913" s="85">
        <f t="shared" si="46"/>
        <v>0</v>
      </c>
      <c r="K913" s="86">
        <f t="shared" si="47"/>
        <v>8550</v>
      </c>
    </row>
    <row r="914" s="71" customFormat="1" customHeight="1" spans="1:11">
      <c r="A914" s="78">
        <v>911</v>
      </c>
      <c r="B914" s="79" t="s">
        <v>5843</v>
      </c>
      <c r="C914" s="80" t="s">
        <v>5844</v>
      </c>
      <c r="D914" s="81" t="s">
        <v>15</v>
      </c>
      <c r="E914" s="82">
        <v>0.01824</v>
      </c>
      <c r="F914" s="78" t="s">
        <v>54</v>
      </c>
      <c r="G914" s="83">
        <f t="shared" si="45"/>
        <v>18240</v>
      </c>
      <c r="H914" s="78">
        <v>0</v>
      </c>
      <c r="I914" s="78" t="s">
        <v>1143</v>
      </c>
      <c r="J914" s="85">
        <f t="shared" si="46"/>
        <v>0</v>
      </c>
      <c r="K914" s="86">
        <f t="shared" si="47"/>
        <v>18240</v>
      </c>
    </row>
    <row r="915" s="71" customFormat="1" customHeight="1" spans="1:11">
      <c r="A915" s="78">
        <v>912</v>
      </c>
      <c r="B915" s="79" t="s">
        <v>5845</v>
      </c>
      <c r="C915" s="80" t="s">
        <v>5846</v>
      </c>
      <c r="D915" s="81" t="s">
        <v>15</v>
      </c>
      <c r="E915" s="82">
        <v>0.013965</v>
      </c>
      <c r="F915" s="78" t="s">
        <v>54</v>
      </c>
      <c r="G915" s="83">
        <f t="shared" si="45"/>
        <v>13965</v>
      </c>
      <c r="H915" s="78">
        <v>0</v>
      </c>
      <c r="I915" s="78" t="s">
        <v>1143</v>
      </c>
      <c r="J915" s="85">
        <f t="shared" si="46"/>
        <v>0</v>
      </c>
      <c r="K915" s="86">
        <f t="shared" si="47"/>
        <v>13965</v>
      </c>
    </row>
    <row r="916" s="71" customFormat="1" customHeight="1" spans="1:11">
      <c r="A916" s="78">
        <v>913</v>
      </c>
      <c r="B916" s="79" t="s">
        <v>5847</v>
      </c>
      <c r="C916" s="80" t="s">
        <v>5848</v>
      </c>
      <c r="D916" s="81" t="s">
        <v>15</v>
      </c>
      <c r="E916" s="82">
        <v>0.0171</v>
      </c>
      <c r="F916" s="78" t="s">
        <v>54</v>
      </c>
      <c r="G916" s="83">
        <f t="shared" si="45"/>
        <v>17100</v>
      </c>
      <c r="H916" s="78">
        <v>0</v>
      </c>
      <c r="I916" s="78" t="s">
        <v>1143</v>
      </c>
      <c r="J916" s="85">
        <f t="shared" si="46"/>
        <v>0</v>
      </c>
      <c r="K916" s="86">
        <f t="shared" si="47"/>
        <v>17100</v>
      </c>
    </row>
    <row r="917" s="71" customFormat="1" customHeight="1" spans="1:11">
      <c r="A917" s="78">
        <v>914</v>
      </c>
      <c r="B917" s="79" t="s">
        <v>5849</v>
      </c>
      <c r="C917" s="80" t="s">
        <v>5850</v>
      </c>
      <c r="D917" s="81" t="s">
        <v>15</v>
      </c>
      <c r="E917" s="82">
        <v>0.01795</v>
      </c>
      <c r="F917" s="78" t="s">
        <v>54</v>
      </c>
      <c r="G917" s="83">
        <f t="shared" si="45"/>
        <v>17950</v>
      </c>
      <c r="H917" s="78">
        <v>0</v>
      </c>
      <c r="I917" s="78" t="s">
        <v>1143</v>
      </c>
      <c r="J917" s="85">
        <f t="shared" si="46"/>
        <v>0</v>
      </c>
      <c r="K917" s="86">
        <f t="shared" si="47"/>
        <v>17950</v>
      </c>
    </row>
    <row r="918" s="71" customFormat="1" customHeight="1" spans="1:11">
      <c r="A918" s="78">
        <v>915</v>
      </c>
      <c r="B918" s="79" t="s">
        <v>5851</v>
      </c>
      <c r="C918" s="80" t="s">
        <v>5852</v>
      </c>
      <c r="D918" s="81" t="s">
        <v>15</v>
      </c>
      <c r="E918" s="82">
        <v>0.01396</v>
      </c>
      <c r="F918" s="78" t="s">
        <v>54</v>
      </c>
      <c r="G918" s="83">
        <f t="shared" si="45"/>
        <v>13960</v>
      </c>
      <c r="H918" s="78">
        <v>0</v>
      </c>
      <c r="I918" s="78" t="s">
        <v>1143</v>
      </c>
      <c r="J918" s="85">
        <f t="shared" si="46"/>
        <v>0</v>
      </c>
      <c r="K918" s="86">
        <f t="shared" si="47"/>
        <v>13960</v>
      </c>
    </row>
    <row r="919" s="71" customFormat="1" customHeight="1" spans="1:11">
      <c r="A919" s="78">
        <v>916</v>
      </c>
      <c r="B919" s="79" t="s">
        <v>5853</v>
      </c>
      <c r="C919" s="80" t="s">
        <v>5854</v>
      </c>
      <c r="D919" s="81" t="s">
        <v>15</v>
      </c>
      <c r="E919" s="82">
        <v>0.00855</v>
      </c>
      <c r="F919" s="78" t="s">
        <v>54</v>
      </c>
      <c r="G919" s="83">
        <f t="shared" si="45"/>
        <v>8550</v>
      </c>
      <c r="H919" s="78">
        <v>0</v>
      </c>
      <c r="I919" s="78" t="s">
        <v>1143</v>
      </c>
      <c r="J919" s="85">
        <f t="shared" si="46"/>
        <v>0</v>
      </c>
      <c r="K919" s="86">
        <f t="shared" si="47"/>
        <v>8550</v>
      </c>
    </row>
    <row r="920" s="71" customFormat="1" customHeight="1" spans="1:11">
      <c r="A920" s="78">
        <v>917</v>
      </c>
      <c r="B920" s="79" t="s">
        <v>5853</v>
      </c>
      <c r="C920" s="80" t="s">
        <v>5855</v>
      </c>
      <c r="D920" s="81" t="s">
        <v>15</v>
      </c>
      <c r="E920" s="82">
        <v>0.00855</v>
      </c>
      <c r="F920" s="78" t="s">
        <v>54</v>
      </c>
      <c r="G920" s="83">
        <f t="shared" si="45"/>
        <v>8550</v>
      </c>
      <c r="H920" s="78">
        <v>0</v>
      </c>
      <c r="I920" s="78" t="s">
        <v>1143</v>
      </c>
      <c r="J920" s="85">
        <f t="shared" si="46"/>
        <v>0</v>
      </c>
      <c r="K920" s="86">
        <f t="shared" si="47"/>
        <v>8550</v>
      </c>
    </row>
    <row r="921" s="71" customFormat="1" customHeight="1" spans="1:11">
      <c r="A921" s="78">
        <v>918</v>
      </c>
      <c r="B921" s="79" t="s">
        <v>5856</v>
      </c>
      <c r="C921" s="80" t="s">
        <v>5857</v>
      </c>
      <c r="D921" s="81" t="s">
        <v>15</v>
      </c>
      <c r="E921" s="82">
        <v>0.0108</v>
      </c>
      <c r="F921" s="78" t="s">
        <v>54</v>
      </c>
      <c r="G921" s="83">
        <f t="shared" si="45"/>
        <v>10800</v>
      </c>
      <c r="H921" s="78">
        <v>0</v>
      </c>
      <c r="I921" s="78" t="s">
        <v>1143</v>
      </c>
      <c r="J921" s="85">
        <f t="shared" si="46"/>
        <v>0</v>
      </c>
      <c r="K921" s="86">
        <f t="shared" si="47"/>
        <v>10800</v>
      </c>
    </row>
    <row r="922" s="71" customFormat="1" customHeight="1" spans="1:11">
      <c r="A922" s="78">
        <v>919</v>
      </c>
      <c r="B922" s="79" t="s">
        <v>5858</v>
      </c>
      <c r="C922" s="80" t="s">
        <v>5859</v>
      </c>
      <c r="D922" s="81" t="s">
        <v>15</v>
      </c>
      <c r="E922" s="82">
        <v>0.011</v>
      </c>
      <c r="F922" s="78" t="s">
        <v>54</v>
      </c>
      <c r="G922" s="83">
        <f t="shared" si="45"/>
        <v>11000</v>
      </c>
      <c r="H922" s="78">
        <v>4086</v>
      </c>
      <c r="I922" s="78" t="s">
        <v>1143</v>
      </c>
      <c r="J922" s="85">
        <f t="shared" si="46"/>
        <v>612.9</v>
      </c>
      <c r="K922" s="86">
        <f t="shared" si="47"/>
        <v>11612.9</v>
      </c>
    </row>
    <row r="923" s="71" customFormat="1" customHeight="1" spans="1:11">
      <c r="A923" s="78">
        <v>920</v>
      </c>
      <c r="B923" s="79" t="s">
        <v>5860</v>
      </c>
      <c r="C923" s="80" t="s">
        <v>5861</v>
      </c>
      <c r="D923" s="81" t="s">
        <v>15</v>
      </c>
      <c r="E923" s="82">
        <v>0.01269</v>
      </c>
      <c r="F923" s="78" t="s">
        <v>54</v>
      </c>
      <c r="G923" s="83">
        <f t="shared" si="45"/>
        <v>12690</v>
      </c>
      <c r="H923" s="78">
        <f>11354-1035</f>
        <v>10319</v>
      </c>
      <c r="I923" s="78" t="s">
        <v>1143</v>
      </c>
      <c r="J923" s="85">
        <f t="shared" si="46"/>
        <v>1547.85</v>
      </c>
      <c r="K923" s="86">
        <f t="shared" si="47"/>
        <v>14237.85</v>
      </c>
    </row>
    <row r="924" s="71" customFormat="1" customHeight="1" spans="1:11">
      <c r="A924" s="78">
        <v>921</v>
      </c>
      <c r="B924" s="79" t="s">
        <v>5862</v>
      </c>
      <c r="C924" s="80" t="s">
        <v>5863</v>
      </c>
      <c r="D924" s="81" t="s">
        <v>4286</v>
      </c>
      <c r="E924" s="82">
        <v>0.1958</v>
      </c>
      <c r="F924" s="78" t="s">
        <v>784</v>
      </c>
      <c r="G924" s="83">
        <f>E924*20000</f>
        <v>3916</v>
      </c>
      <c r="H924" s="78">
        <v>41029.2</v>
      </c>
      <c r="I924" s="78" t="s">
        <v>1143</v>
      </c>
      <c r="J924" s="85">
        <f t="shared" si="46"/>
        <v>6154.38</v>
      </c>
      <c r="K924" s="86">
        <f t="shared" si="47"/>
        <v>10070.38</v>
      </c>
    </row>
    <row r="925" s="71" customFormat="1" customHeight="1" spans="1:11">
      <c r="A925" s="78">
        <v>922</v>
      </c>
      <c r="B925" s="79" t="s">
        <v>5864</v>
      </c>
      <c r="C925" s="80" t="s">
        <v>5865</v>
      </c>
      <c r="D925" s="81" t="s">
        <v>15</v>
      </c>
      <c r="E925" s="82">
        <v>0.01107</v>
      </c>
      <c r="F925" s="78" t="s">
        <v>54</v>
      </c>
      <c r="G925" s="83">
        <f t="shared" ref="G925:G958" si="48">IF(E925*1000000&gt;20000,20000,E925*1000000)</f>
        <v>11070</v>
      </c>
      <c r="H925" s="78">
        <v>6690</v>
      </c>
      <c r="I925" s="78" t="s">
        <v>1143</v>
      </c>
      <c r="J925" s="85">
        <f t="shared" si="46"/>
        <v>1003.5</v>
      </c>
      <c r="K925" s="86">
        <f t="shared" si="47"/>
        <v>12073.5</v>
      </c>
    </row>
    <row r="926" s="71" customFormat="1" customHeight="1" spans="1:11">
      <c r="A926" s="78">
        <v>923</v>
      </c>
      <c r="B926" s="79" t="s">
        <v>5866</v>
      </c>
      <c r="C926" s="80" t="s">
        <v>5867</v>
      </c>
      <c r="D926" s="81" t="s">
        <v>15</v>
      </c>
      <c r="E926" s="82">
        <v>0.0171</v>
      </c>
      <c r="F926" s="78" t="s">
        <v>54</v>
      </c>
      <c r="G926" s="83">
        <f t="shared" si="48"/>
        <v>17100</v>
      </c>
      <c r="H926" s="78">
        <v>8277</v>
      </c>
      <c r="I926" s="78" t="s">
        <v>1143</v>
      </c>
      <c r="J926" s="85">
        <f t="shared" si="46"/>
        <v>1241.55</v>
      </c>
      <c r="K926" s="86">
        <f t="shared" si="47"/>
        <v>18341.55</v>
      </c>
    </row>
    <row r="927" s="71" customFormat="1" customHeight="1" spans="1:11">
      <c r="A927" s="78">
        <v>924</v>
      </c>
      <c r="B927" s="79" t="s">
        <v>5868</v>
      </c>
      <c r="C927" s="80" t="s">
        <v>5869</v>
      </c>
      <c r="D927" s="81" t="s">
        <v>15</v>
      </c>
      <c r="E927" s="82">
        <v>0.00504</v>
      </c>
      <c r="F927" s="78" t="s">
        <v>54</v>
      </c>
      <c r="G927" s="83">
        <f t="shared" si="48"/>
        <v>5040</v>
      </c>
      <c r="H927" s="78">
        <v>0</v>
      </c>
      <c r="I927" s="78" t="s">
        <v>1143</v>
      </c>
      <c r="J927" s="85">
        <f t="shared" si="46"/>
        <v>0</v>
      </c>
      <c r="K927" s="86">
        <f t="shared" si="47"/>
        <v>5040</v>
      </c>
    </row>
    <row r="928" s="71" customFormat="1" customHeight="1" spans="1:11">
      <c r="A928" s="78">
        <v>925</v>
      </c>
      <c r="B928" s="79" t="s">
        <v>5870</v>
      </c>
      <c r="C928" s="80" t="s">
        <v>5871</v>
      </c>
      <c r="D928" s="81" t="s">
        <v>15</v>
      </c>
      <c r="E928" s="82">
        <v>0.00504</v>
      </c>
      <c r="F928" s="78" t="s">
        <v>54</v>
      </c>
      <c r="G928" s="83">
        <f t="shared" si="48"/>
        <v>5040</v>
      </c>
      <c r="H928" s="78">
        <v>0</v>
      </c>
      <c r="I928" s="78" t="s">
        <v>1143</v>
      </c>
      <c r="J928" s="85">
        <f t="shared" si="46"/>
        <v>0</v>
      </c>
      <c r="K928" s="86">
        <f t="shared" si="47"/>
        <v>5040</v>
      </c>
    </row>
    <row r="929" s="71" customFormat="1" customHeight="1" spans="1:11">
      <c r="A929" s="78">
        <v>926</v>
      </c>
      <c r="B929" s="79" t="s">
        <v>5872</v>
      </c>
      <c r="C929" s="80" t="s">
        <v>5873</v>
      </c>
      <c r="D929" s="81" t="s">
        <v>15</v>
      </c>
      <c r="E929" s="82">
        <v>0</v>
      </c>
      <c r="F929" s="78" t="s">
        <v>54</v>
      </c>
      <c r="G929" s="83">
        <f t="shared" si="48"/>
        <v>0</v>
      </c>
      <c r="H929" s="78">
        <v>4605</v>
      </c>
      <c r="I929" s="78" t="s">
        <v>1143</v>
      </c>
      <c r="J929" s="85">
        <f t="shared" si="46"/>
        <v>690.75</v>
      </c>
      <c r="K929" s="86">
        <f t="shared" si="47"/>
        <v>690.75</v>
      </c>
    </row>
    <row r="930" s="71" customFormat="1" customHeight="1" spans="1:11">
      <c r="A930" s="78">
        <v>927</v>
      </c>
      <c r="B930" s="79" t="s">
        <v>5874</v>
      </c>
      <c r="C930" s="80" t="s">
        <v>5875</v>
      </c>
      <c r="D930" s="81" t="s">
        <v>15</v>
      </c>
      <c r="E930" s="82">
        <v>0</v>
      </c>
      <c r="F930" s="78" t="s">
        <v>54</v>
      </c>
      <c r="G930" s="83">
        <f t="shared" si="48"/>
        <v>0</v>
      </c>
      <c r="H930" s="78">
        <v>16071</v>
      </c>
      <c r="I930" s="78" t="s">
        <v>1143</v>
      </c>
      <c r="J930" s="85">
        <f t="shared" si="46"/>
        <v>2410.65</v>
      </c>
      <c r="K930" s="86">
        <f t="shared" si="47"/>
        <v>2410.65</v>
      </c>
    </row>
    <row r="931" s="71" customFormat="1" customHeight="1" spans="1:11">
      <c r="A931" s="78">
        <v>928</v>
      </c>
      <c r="B931" s="79" t="s">
        <v>4514</v>
      </c>
      <c r="C931" s="80" t="s">
        <v>5876</v>
      </c>
      <c r="D931" s="81" t="s">
        <v>15</v>
      </c>
      <c r="E931" s="82">
        <v>0.12</v>
      </c>
      <c r="F931" s="78" t="s">
        <v>54</v>
      </c>
      <c r="G931" s="83">
        <f t="shared" si="48"/>
        <v>20000</v>
      </c>
      <c r="H931" s="78">
        <v>77679.39</v>
      </c>
      <c r="I931" s="78" t="s">
        <v>1143</v>
      </c>
      <c r="J931" s="85">
        <f t="shared" si="46"/>
        <v>11651.91</v>
      </c>
      <c r="K931" s="86">
        <f t="shared" si="47"/>
        <v>31651.91</v>
      </c>
    </row>
    <row r="932" s="71" customFormat="1" customHeight="1" spans="1:11">
      <c r="A932" s="78">
        <v>929</v>
      </c>
      <c r="B932" s="79" t="s">
        <v>5877</v>
      </c>
      <c r="C932" s="80" t="s">
        <v>5878</v>
      </c>
      <c r="D932" s="81" t="s">
        <v>15</v>
      </c>
      <c r="E932" s="82">
        <v>0.01568</v>
      </c>
      <c r="F932" s="78" t="s">
        <v>54</v>
      </c>
      <c r="G932" s="83">
        <f t="shared" si="48"/>
        <v>15680</v>
      </c>
      <c r="H932" s="78">
        <v>0</v>
      </c>
      <c r="I932" s="78" t="s">
        <v>1143</v>
      </c>
      <c r="J932" s="85">
        <f t="shared" si="46"/>
        <v>0</v>
      </c>
      <c r="K932" s="86">
        <f t="shared" si="47"/>
        <v>15680</v>
      </c>
    </row>
    <row r="933" s="71" customFormat="1" customHeight="1" spans="1:11">
      <c r="A933" s="78">
        <v>930</v>
      </c>
      <c r="B933" s="79" t="s">
        <v>5879</v>
      </c>
      <c r="C933" s="80" t="s">
        <v>5880</v>
      </c>
      <c r="D933" s="81" t="s">
        <v>15</v>
      </c>
      <c r="E933" s="82">
        <v>0.02156</v>
      </c>
      <c r="F933" s="78" t="s">
        <v>54</v>
      </c>
      <c r="G933" s="83">
        <f t="shared" si="48"/>
        <v>20000</v>
      </c>
      <c r="H933" s="78">
        <f>10180-5125.99</f>
        <v>5054.01</v>
      </c>
      <c r="I933" s="78" t="s">
        <v>1143</v>
      </c>
      <c r="J933" s="85">
        <f t="shared" si="46"/>
        <v>758.1</v>
      </c>
      <c r="K933" s="86">
        <f t="shared" si="47"/>
        <v>20758.1</v>
      </c>
    </row>
    <row r="934" s="71" customFormat="1" customHeight="1" spans="1:11">
      <c r="A934" s="78">
        <v>931</v>
      </c>
      <c r="B934" s="79" t="s">
        <v>5881</v>
      </c>
      <c r="C934" s="80" t="s">
        <v>5882</v>
      </c>
      <c r="D934" s="81" t="s">
        <v>15</v>
      </c>
      <c r="E934" s="82">
        <v>0.01456</v>
      </c>
      <c r="F934" s="78" t="s">
        <v>54</v>
      </c>
      <c r="G934" s="83">
        <f t="shared" si="48"/>
        <v>14560</v>
      </c>
      <c r="H934" s="78">
        <v>2118.4</v>
      </c>
      <c r="I934" s="78" t="s">
        <v>1143</v>
      </c>
      <c r="J934" s="85">
        <f t="shared" si="46"/>
        <v>317.76</v>
      </c>
      <c r="K934" s="86">
        <f t="shared" si="47"/>
        <v>14877.76</v>
      </c>
    </row>
    <row r="935" s="71" customFormat="1" customHeight="1" spans="1:11">
      <c r="A935" s="78">
        <v>932</v>
      </c>
      <c r="B935" s="79" t="s">
        <v>5883</v>
      </c>
      <c r="C935" s="80" t="s">
        <v>5884</v>
      </c>
      <c r="D935" s="81" t="s">
        <v>15</v>
      </c>
      <c r="E935" s="82">
        <v>0.014</v>
      </c>
      <c r="F935" s="78" t="s">
        <v>54</v>
      </c>
      <c r="G935" s="83">
        <f t="shared" si="48"/>
        <v>14000</v>
      </c>
      <c r="H935" s="78">
        <f>5034.48-3020.88</f>
        <v>2013.6</v>
      </c>
      <c r="I935" s="78" t="s">
        <v>1143</v>
      </c>
      <c r="J935" s="85">
        <f t="shared" si="46"/>
        <v>302.04</v>
      </c>
      <c r="K935" s="86">
        <f t="shared" si="47"/>
        <v>14302.04</v>
      </c>
    </row>
    <row r="936" s="71" customFormat="1" customHeight="1" spans="1:11">
      <c r="A936" s="78">
        <v>933</v>
      </c>
      <c r="B936" s="79" t="s">
        <v>5885</v>
      </c>
      <c r="C936" s="80" t="s">
        <v>5886</v>
      </c>
      <c r="D936" s="81" t="s">
        <v>15</v>
      </c>
      <c r="E936" s="82">
        <v>0.0112</v>
      </c>
      <c r="F936" s="78" t="s">
        <v>54</v>
      </c>
      <c r="G936" s="83">
        <f t="shared" si="48"/>
        <v>11200</v>
      </c>
      <c r="H936" s="78">
        <v>3617.36</v>
      </c>
      <c r="I936" s="78" t="s">
        <v>1143</v>
      </c>
      <c r="J936" s="85">
        <f t="shared" si="46"/>
        <v>542.6</v>
      </c>
      <c r="K936" s="86">
        <f t="shared" si="47"/>
        <v>11742.6</v>
      </c>
    </row>
    <row r="937" s="71" customFormat="1" customHeight="1" spans="1:11">
      <c r="A937" s="78">
        <v>934</v>
      </c>
      <c r="B937" s="79" t="s">
        <v>5887</v>
      </c>
      <c r="C937" s="80" t="s">
        <v>5888</v>
      </c>
      <c r="D937" s="81" t="s">
        <v>15</v>
      </c>
      <c r="E937" s="82">
        <v>0.0252</v>
      </c>
      <c r="F937" s="78" t="s">
        <v>54</v>
      </c>
      <c r="G937" s="83">
        <f t="shared" si="48"/>
        <v>20000</v>
      </c>
      <c r="H937" s="78">
        <f>10030-5014.99</f>
        <v>5015.01</v>
      </c>
      <c r="I937" s="78" t="s">
        <v>1143</v>
      </c>
      <c r="J937" s="85">
        <f t="shared" si="46"/>
        <v>752.25</v>
      </c>
      <c r="K937" s="86">
        <f t="shared" si="47"/>
        <v>20752.25</v>
      </c>
    </row>
    <row r="938" s="71" customFormat="1" customHeight="1" spans="1:11">
      <c r="A938" s="78">
        <v>935</v>
      </c>
      <c r="B938" s="79" t="s">
        <v>5889</v>
      </c>
      <c r="C938" s="80" t="s">
        <v>5890</v>
      </c>
      <c r="D938" s="81" t="s">
        <v>15</v>
      </c>
      <c r="E938" s="82">
        <v>0.02688</v>
      </c>
      <c r="F938" s="78" t="s">
        <v>54</v>
      </c>
      <c r="G938" s="83">
        <f t="shared" si="48"/>
        <v>20000</v>
      </c>
      <c r="H938" s="78">
        <f>14007-6003</f>
        <v>8004</v>
      </c>
      <c r="I938" s="78" t="s">
        <v>1143</v>
      </c>
      <c r="J938" s="85">
        <f t="shared" si="46"/>
        <v>1200.6</v>
      </c>
      <c r="K938" s="86">
        <f t="shared" si="47"/>
        <v>21200.6</v>
      </c>
    </row>
    <row r="939" s="71" customFormat="1" customHeight="1" spans="1:11">
      <c r="A939" s="78">
        <v>936</v>
      </c>
      <c r="B939" s="79" t="s">
        <v>5891</v>
      </c>
      <c r="C939" s="80" t="s">
        <v>5892</v>
      </c>
      <c r="D939" s="81" t="s">
        <v>15</v>
      </c>
      <c r="E939" s="82">
        <v>0.01876</v>
      </c>
      <c r="F939" s="78" t="s">
        <v>54</v>
      </c>
      <c r="G939" s="83">
        <f t="shared" si="48"/>
        <v>18760</v>
      </c>
      <c r="H939" s="78">
        <v>4200.51</v>
      </c>
      <c r="I939" s="78" t="s">
        <v>1143</v>
      </c>
      <c r="J939" s="85">
        <f t="shared" si="46"/>
        <v>630.08</v>
      </c>
      <c r="K939" s="86">
        <f t="shared" si="47"/>
        <v>19390.08</v>
      </c>
    </row>
    <row r="940" s="71" customFormat="1" customHeight="1" spans="1:11">
      <c r="A940" s="78">
        <v>937</v>
      </c>
      <c r="B940" s="79" t="s">
        <v>5893</v>
      </c>
      <c r="C940" s="80" t="s">
        <v>5894</v>
      </c>
      <c r="D940" s="81" t="s">
        <v>15</v>
      </c>
      <c r="E940" s="82">
        <v>0.01311</v>
      </c>
      <c r="F940" s="78" t="s">
        <v>54</v>
      </c>
      <c r="G940" s="83">
        <f t="shared" si="48"/>
        <v>13110</v>
      </c>
      <c r="H940" s="78">
        <v>0</v>
      </c>
      <c r="I940" s="78" t="s">
        <v>1143</v>
      </c>
      <c r="J940" s="85">
        <f t="shared" si="46"/>
        <v>0</v>
      </c>
      <c r="K940" s="86">
        <f t="shared" si="47"/>
        <v>13110</v>
      </c>
    </row>
    <row r="941" s="71" customFormat="1" customHeight="1" spans="1:11">
      <c r="A941" s="78">
        <v>938</v>
      </c>
      <c r="B941" s="79" t="s">
        <v>5895</v>
      </c>
      <c r="C941" s="80" t="s">
        <v>5896</v>
      </c>
      <c r="D941" s="81" t="s">
        <v>15</v>
      </c>
      <c r="E941" s="82">
        <v>0.02565</v>
      </c>
      <c r="F941" s="78" t="s">
        <v>54</v>
      </c>
      <c r="G941" s="83">
        <f t="shared" si="48"/>
        <v>20000</v>
      </c>
      <c r="H941" s="78">
        <v>0</v>
      </c>
      <c r="I941" s="78" t="s">
        <v>1143</v>
      </c>
      <c r="J941" s="85">
        <f t="shared" si="46"/>
        <v>0</v>
      </c>
      <c r="K941" s="86">
        <f t="shared" si="47"/>
        <v>20000</v>
      </c>
    </row>
    <row r="942" s="71" customFormat="1" customHeight="1" spans="1:11">
      <c r="A942" s="78">
        <v>939</v>
      </c>
      <c r="B942" s="79" t="s">
        <v>5897</v>
      </c>
      <c r="C942" s="80" t="s">
        <v>5898</v>
      </c>
      <c r="D942" s="81" t="s">
        <v>15</v>
      </c>
      <c r="E942" s="82">
        <v>0.0294</v>
      </c>
      <c r="F942" s="78" t="s">
        <v>54</v>
      </c>
      <c r="G942" s="83">
        <f t="shared" si="48"/>
        <v>20000</v>
      </c>
      <c r="H942" s="78">
        <v>0</v>
      </c>
      <c r="I942" s="78" t="s">
        <v>1143</v>
      </c>
      <c r="J942" s="85">
        <f t="shared" si="46"/>
        <v>0</v>
      </c>
      <c r="K942" s="86">
        <f t="shared" si="47"/>
        <v>20000</v>
      </c>
    </row>
    <row r="943" s="71" customFormat="1" customHeight="1" spans="1:11">
      <c r="A943" s="78">
        <v>940</v>
      </c>
      <c r="B943" s="79" t="s">
        <v>5899</v>
      </c>
      <c r="C943" s="80" t="s">
        <v>5900</v>
      </c>
      <c r="D943" s="81" t="s">
        <v>15</v>
      </c>
      <c r="E943" s="82">
        <v>0.015</v>
      </c>
      <c r="F943" s="78" t="s">
        <v>54</v>
      </c>
      <c r="G943" s="83">
        <f t="shared" si="48"/>
        <v>15000</v>
      </c>
      <c r="H943" s="78">
        <v>0</v>
      </c>
      <c r="I943" s="78" t="s">
        <v>1143</v>
      </c>
      <c r="J943" s="85">
        <f t="shared" si="46"/>
        <v>0</v>
      </c>
      <c r="K943" s="86">
        <f t="shared" si="47"/>
        <v>15000</v>
      </c>
    </row>
    <row r="944" s="71" customFormat="1" customHeight="1" spans="1:11">
      <c r="A944" s="78">
        <v>941</v>
      </c>
      <c r="B944" s="79" t="s">
        <v>5901</v>
      </c>
      <c r="C944" s="80" t="s">
        <v>5902</v>
      </c>
      <c r="D944" s="81" t="s">
        <v>15</v>
      </c>
      <c r="E944" s="82">
        <v>0.029925</v>
      </c>
      <c r="F944" s="78" t="s">
        <v>54</v>
      </c>
      <c r="G944" s="83">
        <f t="shared" si="48"/>
        <v>20000</v>
      </c>
      <c r="H944" s="78">
        <v>0</v>
      </c>
      <c r="I944" s="78" t="s">
        <v>1143</v>
      </c>
      <c r="J944" s="85">
        <f t="shared" si="46"/>
        <v>0</v>
      </c>
      <c r="K944" s="86">
        <f t="shared" si="47"/>
        <v>20000</v>
      </c>
    </row>
    <row r="945" s="71" customFormat="1" customHeight="1" spans="1:11">
      <c r="A945" s="78">
        <v>942</v>
      </c>
      <c r="B945" s="79" t="s">
        <v>5903</v>
      </c>
      <c r="C945" s="80" t="s">
        <v>5904</v>
      </c>
      <c r="D945" s="81" t="s">
        <v>15</v>
      </c>
      <c r="E945" s="82">
        <v>0.00588</v>
      </c>
      <c r="F945" s="78" t="s">
        <v>54</v>
      </c>
      <c r="G945" s="83">
        <f t="shared" si="48"/>
        <v>5880</v>
      </c>
      <c r="H945" s="78">
        <v>0</v>
      </c>
      <c r="I945" s="78" t="s">
        <v>1143</v>
      </c>
      <c r="J945" s="85">
        <f t="shared" si="46"/>
        <v>0</v>
      </c>
      <c r="K945" s="86">
        <f t="shared" si="47"/>
        <v>5880</v>
      </c>
    </row>
    <row r="946" s="71" customFormat="1" customHeight="1" spans="1:11">
      <c r="A946" s="78">
        <v>943</v>
      </c>
      <c r="B946" s="79" t="s">
        <v>5905</v>
      </c>
      <c r="C946" s="80" t="s">
        <v>5906</v>
      </c>
      <c r="D946" s="81" t="s">
        <v>15</v>
      </c>
      <c r="E946" s="82">
        <v>0.01792</v>
      </c>
      <c r="F946" s="78" t="s">
        <v>54</v>
      </c>
      <c r="G946" s="83">
        <f t="shared" si="48"/>
        <v>17920</v>
      </c>
      <c r="H946" s="78">
        <f>7188.82-3594.31</f>
        <v>3594.51</v>
      </c>
      <c r="I946" s="78" t="s">
        <v>1143</v>
      </c>
      <c r="J946" s="85">
        <f t="shared" si="46"/>
        <v>539.18</v>
      </c>
      <c r="K946" s="86">
        <f t="shared" si="47"/>
        <v>18459.18</v>
      </c>
    </row>
    <row r="947" s="71" customFormat="1" customHeight="1" spans="1:11">
      <c r="A947" s="78">
        <v>944</v>
      </c>
      <c r="B947" s="79" t="s">
        <v>5907</v>
      </c>
      <c r="C947" s="80" t="s">
        <v>5908</v>
      </c>
      <c r="D947" s="81" t="s">
        <v>15</v>
      </c>
      <c r="E947" s="82">
        <v>0.014</v>
      </c>
      <c r="F947" s="78" t="s">
        <v>54</v>
      </c>
      <c r="G947" s="83">
        <f t="shared" si="48"/>
        <v>14000</v>
      </c>
      <c r="H947" s="78">
        <v>4406</v>
      </c>
      <c r="I947" s="78" t="s">
        <v>1143</v>
      </c>
      <c r="J947" s="85">
        <f t="shared" si="46"/>
        <v>660.9</v>
      </c>
      <c r="K947" s="86">
        <f t="shared" si="47"/>
        <v>14660.9</v>
      </c>
    </row>
    <row r="948" s="71" customFormat="1" customHeight="1" spans="1:11">
      <c r="A948" s="78">
        <v>945</v>
      </c>
      <c r="B948" s="79" t="s">
        <v>5909</v>
      </c>
      <c r="C948" s="80" t="s">
        <v>5910</v>
      </c>
      <c r="D948" s="81" t="s">
        <v>15</v>
      </c>
      <c r="E948" s="82">
        <v>0.01176</v>
      </c>
      <c r="F948" s="78" t="s">
        <v>54</v>
      </c>
      <c r="G948" s="83">
        <f t="shared" si="48"/>
        <v>11760</v>
      </c>
      <c r="H948" s="78">
        <f>5927-729</f>
        <v>5198</v>
      </c>
      <c r="I948" s="78" t="s">
        <v>1143</v>
      </c>
      <c r="J948" s="85">
        <f t="shared" si="46"/>
        <v>779.7</v>
      </c>
      <c r="K948" s="86">
        <f t="shared" si="47"/>
        <v>12539.7</v>
      </c>
    </row>
    <row r="949" s="71" customFormat="1" customHeight="1" spans="1:11">
      <c r="A949" s="78">
        <v>946</v>
      </c>
      <c r="B949" s="79" t="s">
        <v>5911</v>
      </c>
      <c r="C949" s="80" t="s">
        <v>5912</v>
      </c>
      <c r="D949" s="81" t="s">
        <v>15</v>
      </c>
      <c r="E949" s="82">
        <v>0.00672</v>
      </c>
      <c r="F949" s="78" t="s">
        <v>54</v>
      </c>
      <c r="G949" s="83">
        <f t="shared" si="48"/>
        <v>6720</v>
      </c>
      <c r="H949" s="78">
        <v>0</v>
      </c>
      <c r="I949" s="78" t="s">
        <v>1143</v>
      </c>
      <c r="J949" s="85">
        <f t="shared" si="46"/>
        <v>0</v>
      </c>
      <c r="K949" s="86">
        <f t="shared" si="47"/>
        <v>6720</v>
      </c>
    </row>
    <row r="950" s="71" customFormat="1" customHeight="1" spans="1:11">
      <c r="A950" s="78">
        <v>947</v>
      </c>
      <c r="B950" s="79" t="s">
        <v>5913</v>
      </c>
      <c r="C950" s="80" t="s">
        <v>5914</v>
      </c>
      <c r="D950" s="81" t="s">
        <v>15</v>
      </c>
      <c r="E950" s="82">
        <v>0</v>
      </c>
      <c r="F950" s="78" t="s">
        <v>54</v>
      </c>
      <c r="G950" s="83">
        <f t="shared" si="48"/>
        <v>0</v>
      </c>
      <c r="H950" s="78">
        <v>17594</v>
      </c>
      <c r="I950" s="78" t="s">
        <v>1143</v>
      </c>
      <c r="J950" s="85">
        <f t="shared" si="46"/>
        <v>2639.1</v>
      </c>
      <c r="K950" s="86">
        <f t="shared" si="47"/>
        <v>2639.1</v>
      </c>
    </row>
    <row r="951" s="71" customFormat="1" customHeight="1" spans="1:11">
      <c r="A951" s="78">
        <v>948</v>
      </c>
      <c r="B951" s="79" t="s">
        <v>5915</v>
      </c>
      <c r="C951" s="80" t="s">
        <v>5916</v>
      </c>
      <c r="D951" s="81" t="s">
        <v>15</v>
      </c>
      <c r="E951" s="82">
        <v>0.0084</v>
      </c>
      <c r="F951" s="78" t="s">
        <v>54</v>
      </c>
      <c r="G951" s="83">
        <f t="shared" si="48"/>
        <v>8400</v>
      </c>
      <c r="H951" s="78">
        <v>0</v>
      </c>
      <c r="I951" s="78" t="s">
        <v>1143</v>
      </c>
      <c r="J951" s="85">
        <f t="shared" si="46"/>
        <v>0</v>
      </c>
      <c r="K951" s="86">
        <f t="shared" si="47"/>
        <v>8400</v>
      </c>
    </row>
    <row r="952" s="71" customFormat="1" customHeight="1" spans="1:11">
      <c r="A952" s="78">
        <v>949</v>
      </c>
      <c r="B952" s="79" t="s">
        <v>5917</v>
      </c>
      <c r="C952" s="80" t="s">
        <v>5918</v>
      </c>
      <c r="D952" s="81" t="s">
        <v>15</v>
      </c>
      <c r="E952" s="82">
        <v>0.00729</v>
      </c>
      <c r="F952" s="78" t="s">
        <v>54</v>
      </c>
      <c r="G952" s="83">
        <f t="shared" si="48"/>
        <v>7290</v>
      </c>
      <c r="H952" s="78">
        <v>0</v>
      </c>
      <c r="I952" s="78" t="s">
        <v>1143</v>
      </c>
      <c r="J952" s="85">
        <f t="shared" si="46"/>
        <v>0</v>
      </c>
      <c r="K952" s="86">
        <f t="shared" si="47"/>
        <v>7290</v>
      </c>
    </row>
    <row r="953" s="71" customFormat="1" customHeight="1" spans="1:11">
      <c r="A953" s="78">
        <v>950</v>
      </c>
      <c r="B953" s="79" t="s">
        <v>5919</v>
      </c>
      <c r="C953" s="80" t="s">
        <v>5920</v>
      </c>
      <c r="D953" s="81" t="s">
        <v>15</v>
      </c>
      <c r="E953" s="82">
        <v>0.0238</v>
      </c>
      <c r="F953" s="78" t="s">
        <v>54</v>
      </c>
      <c r="G953" s="83">
        <f t="shared" si="48"/>
        <v>20000</v>
      </c>
      <c r="H953" s="78">
        <v>0</v>
      </c>
      <c r="I953" s="78" t="s">
        <v>1143</v>
      </c>
      <c r="J953" s="85">
        <f t="shared" si="46"/>
        <v>0</v>
      </c>
      <c r="K953" s="86">
        <f t="shared" si="47"/>
        <v>20000</v>
      </c>
    </row>
    <row r="954" s="71" customFormat="1" customHeight="1" spans="1:11">
      <c r="A954" s="78">
        <v>951</v>
      </c>
      <c r="B954" s="79" t="s">
        <v>5921</v>
      </c>
      <c r="C954" s="80" t="s">
        <v>5922</v>
      </c>
      <c r="D954" s="81" t="s">
        <v>15</v>
      </c>
      <c r="E954" s="82">
        <v>0.01652</v>
      </c>
      <c r="F954" s="78" t="s">
        <v>54</v>
      </c>
      <c r="G954" s="83">
        <f t="shared" si="48"/>
        <v>16520</v>
      </c>
      <c r="H954" s="78">
        <v>0</v>
      </c>
      <c r="I954" s="78" t="s">
        <v>1143</v>
      </c>
      <c r="J954" s="85">
        <f t="shared" si="46"/>
        <v>0</v>
      </c>
      <c r="K954" s="86">
        <f t="shared" si="47"/>
        <v>16520</v>
      </c>
    </row>
    <row r="955" s="71" customFormat="1" customHeight="1" spans="1:11">
      <c r="A955" s="78">
        <v>952</v>
      </c>
      <c r="B955" s="79" t="s">
        <v>4753</v>
      </c>
      <c r="C955" s="80" t="s">
        <v>5923</v>
      </c>
      <c r="D955" s="81" t="s">
        <v>15</v>
      </c>
      <c r="E955" s="82">
        <v>0.0081</v>
      </c>
      <c r="F955" s="78" t="s">
        <v>54</v>
      </c>
      <c r="G955" s="83">
        <f t="shared" si="48"/>
        <v>8100</v>
      </c>
      <c r="H955" s="78">
        <v>0</v>
      </c>
      <c r="I955" s="78" t="s">
        <v>1143</v>
      </c>
      <c r="J955" s="85">
        <f t="shared" si="46"/>
        <v>0</v>
      </c>
      <c r="K955" s="86">
        <f t="shared" si="47"/>
        <v>8100</v>
      </c>
    </row>
    <row r="956" s="71" customFormat="1" customHeight="1" spans="1:11">
      <c r="A956" s="78">
        <v>953</v>
      </c>
      <c r="B956" s="79" t="s">
        <v>5487</v>
      </c>
      <c r="C956" s="80" t="s">
        <v>5924</v>
      </c>
      <c r="D956" s="81" t="s">
        <v>15</v>
      </c>
      <c r="E956" s="82">
        <v>0.01102</v>
      </c>
      <c r="F956" s="78" t="s">
        <v>54</v>
      </c>
      <c r="G956" s="83">
        <f t="shared" si="48"/>
        <v>11020</v>
      </c>
      <c r="H956" s="78">
        <v>0</v>
      </c>
      <c r="I956" s="78" t="s">
        <v>1143</v>
      </c>
      <c r="J956" s="85">
        <f t="shared" si="46"/>
        <v>0</v>
      </c>
      <c r="K956" s="86">
        <f t="shared" si="47"/>
        <v>11020</v>
      </c>
    </row>
    <row r="957" s="71" customFormat="1" customHeight="1" spans="1:11">
      <c r="A957" s="78">
        <v>954</v>
      </c>
      <c r="B957" s="79" t="s">
        <v>5925</v>
      </c>
      <c r="C957" s="80" t="s">
        <v>5926</v>
      </c>
      <c r="D957" s="81" t="s">
        <v>15</v>
      </c>
      <c r="E957" s="82">
        <v>0.0112</v>
      </c>
      <c r="F957" s="78" t="s">
        <v>54</v>
      </c>
      <c r="G957" s="83">
        <f t="shared" si="48"/>
        <v>11200</v>
      </c>
      <c r="H957" s="78">
        <v>0</v>
      </c>
      <c r="I957" s="78" t="s">
        <v>1143</v>
      </c>
      <c r="J957" s="85">
        <f t="shared" si="46"/>
        <v>0</v>
      </c>
      <c r="K957" s="86">
        <f t="shared" si="47"/>
        <v>11200</v>
      </c>
    </row>
    <row r="958" s="71" customFormat="1" customHeight="1" spans="1:11">
      <c r="A958" s="78">
        <v>955</v>
      </c>
      <c r="B958" s="79" t="s">
        <v>5927</v>
      </c>
      <c r="C958" s="80" t="s">
        <v>5928</v>
      </c>
      <c r="D958" s="81" t="s">
        <v>15</v>
      </c>
      <c r="E958" s="82">
        <v>0.0156</v>
      </c>
      <c r="F958" s="78" t="s">
        <v>54</v>
      </c>
      <c r="G958" s="83">
        <f t="shared" si="48"/>
        <v>15600</v>
      </c>
      <c r="H958" s="78">
        <v>0</v>
      </c>
      <c r="I958" s="78" t="s">
        <v>1143</v>
      </c>
      <c r="J958" s="85">
        <f t="shared" si="46"/>
        <v>0</v>
      </c>
      <c r="K958" s="86">
        <f t="shared" si="47"/>
        <v>15600</v>
      </c>
    </row>
    <row r="959" s="71" customFormat="1" customHeight="1" spans="1:11">
      <c r="A959" s="78">
        <v>956</v>
      </c>
      <c r="B959" s="79" t="s">
        <v>5929</v>
      </c>
      <c r="C959" s="80" t="s">
        <v>5930</v>
      </c>
      <c r="D959" s="81" t="s">
        <v>4286</v>
      </c>
      <c r="E959" s="82">
        <v>0</v>
      </c>
      <c r="F959" s="78" t="s">
        <v>784</v>
      </c>
      <c r="G959" s="83">
        <f>E959*20000</f>
        <v>0</v>
      </c>
      <c r="H959" s="78">
        <v>0</v>
      </c>
      <c r="I959" s="78" t="s">
        <v>1143</v>
      </c>
      <c r="J959" s="85">
        <f t="shared" si="46"/>
        <v>0</v>
      </c>
      <c r="K959" s="86">
        <f t="shared" si="47"/>
        <v>0</v>
      </c>
    </row>
    <row r="960" s="71" customFormat="1" customHeight="1" spans="1:11">
      <c r="A960" s="78">
        <v>957</v>
      </c>
      <c r="B960" s="79" t="s">
        <v>5931</v>
      </c>
      <c r="C960" s="80" t="s">
        <v>5932</v>
      </c>
      <c r="D960" s="81" t="s">
        <v>15</v>
      </c>
      <c r="E960" s="82">
        <v>0</v>
      </c>
      <c r="F960" s="78" t="s">
        <v>54</v>
      </c>
      <c r="G960" s="83">
        <f t="shared" ref="G960:G1014" si="49">IF(E960*1000000&gt;20000,20000,E960*1000000)</f>
        <v>0</v>
      </c>
      <c r="H960" s="78">
        <v>5035</v>
      </c>
      <c r="I960" s="78" t="s">
        <v>1143</v>
      </c>
      <c r="J960" s="85">
        <f t="shared" si="46"/>
        <v>755.25</v>
      </c>
      <c r="K960" s="86">
        <f t="shared" si="47"/>
        <v>755.25</v>
      </c>
    </row>
    <row r="961" s="71" customFormat="1" customHeight="1" spans="1:11">
      <c r="A961" s="78">
        <v>958</v>
      </c>
      <c r="B961" s="79" t="s">
        <v>5933</v>
      </c>
      <c r="C961" s="80" t="s">
        <v>5934</v>
      </c>
      <c r="D961" s="81" t="s">
        <v>15</v>
      </c>
      <c r="E961" s="82">
        <v>0</v>
      </c>
      <c r="F961" s="78" t="s">
        <v>54</v>
      </c>
      <c r="G961" s="83">
        <f t="shared" si="49"/>
        <v>0</v>
      </c>
      <c r="H961" s="78">
        <v>9394</v>
      </c>
      <c r="I961" s="78" t="s">
        <v>1143</v>
      </c>
      <c r="J961" s="85">
        <f t="shared" si="46"/>
        <v>1409.1</v>
      </c>
      <c r="K961" s="86">
        <f t="shared" si="47"/>
        <v>1409.1</v>
      </c>
    </row>
    <row r="962" s="71" customFormat="1" customHeight="1" spans="1:11">
      <c r="A962" s="78">
        <v>959</v>
      </c>
      <c r="B962" s="79" t="s">
        <v>5935</v>
      </c>
      <c r="C962" s="80" t="s">
        <v>5936</v>
      </c>
      <c r="D962" s="81" t="s">
        <v>15</v>
      </c>
      <c r="E962" s="82">
        <v>0.02</v>
      </c>
      <c r="F962" s="78" t="s">
        <v>54</v>
      </c>
      <c r="G962" s="83">
        <f t="shared" si="49"/>
        <v>20000</v>
      </c>
      <c r="H962" s="78">
        <v>0</v>
      </c>
      <c r="I962" s="78" t="s">
        <v>1143</v>
      </c>
      <c r="J962" s="85">
        <f t="shared" si="46"/>
        <v>0</v>
      </c>
      <c r="K962" s="86">
        <f t="shared" si="47"/>
        <v>20000</v>
      </c>
    </row>
    <row r="963" s="71" customFormat="1" customHeight="1" spans="1:11">
      <c r="A963" s="78">
        <v>960</v>
      </c>
      <c r="B963" s="79" t="s">
        <v>5937</v>
      </c>
      <c r="C963" s="80" t="s">
        <v>5938</v>
      </c>
      <c r="D963" s="81" t="s">
        <v>15</v>
      </c>
      <c r="E963" s="82">
        <v>0.01566</v>
      </c>
      <c r="F963" s="78" t="s">
        <v>54</v>
      </c>
      <c r="G963" s="83">
        <f t="shared" si="49"/>
        <v>15660</v>
      </c>
      <c r="H963" s="78">
        <v>0</v>
      </c>
      <c r="I963" s="78" t="s">
        <v>1143</v>
      </c>
      <c r="J963" s="85">
        <f t="shared" si="46"/>
        <v>0</v>
      </c>
      <c r="K963" s="86">
        <f t="shared" si="47"/>
        <v>15660</v>
      </c>
    </row>
    <row r="964" s="71" customFormat="1" customHeight="1" spans="1:11">
      <c r="A964" s="78">
        <v>961</v>
      </c>
      <c r="B964" s="79" t="s">
        <v>5939</v>
      </c>
      <c r="C964" s="80" t="s">
        <v>5940</v>
      </c>
      <c r="D964" s="81" t="s">
        <v>15</v>
      </c>
      <c r="E964" s="82">
        <v>0.01232</v>
      </c>
      <c r="F964" s="78" t="s">
        <v>54</v>
      </c>
      <c r="G964" s="83">
        <f t="shared" si="49"/>
        <v>12320</v>
      </c>
      <c r="H964" s="78">
        <v>0</v>
      </c>
      <c r="I964" s="78" t="s">
        <v>1143</v>
      </c>
      <c r="J964" s="85">
        <f t="shared" ref="J964:J1027" si="50">ROUND(H964*0.15,2)</f>
        <v>0</v>
      </c>
      <c r="K964" s="86">
        <f t="shared" ref="K964:K1027" si="51">G964+J964</f>
        <v>12320</v>
      </c>
    </row>
    <row r="965" s="71" customFormat="1" customHeight="1" spans="1:11">
      <c r="A965" s="78">
        <v>962</v>
      </c>
      <c r="B965" s="79" t="s">
        <v>5941</v>
      </c>
      <c r="C965" s="80" t="s">
        <v>5942</v>
      </c>
      <c r="D965" s="81" t="s">
        <v>15</v>
      </c>
      <c r="E965" s="82">
        <v>0.00605</v>
      </c>
      <c r="F965" s="78" t="s">
        <v>54</v>
      </c>
      <c r="G965" s="83">
        <f t="shared" si="49"/>
        <v>6050</v>
      </c>
      <c r="H965" s="78">
        <v>0</v>
      </c>
      <c r="I965" s="78" t="s">
        <v>1143</v>
      </c>
      <c r="J965" s="85">
        <f t="shared" si="50"/>
        <v>0</v>
      </c>
      <c r="K965" s="86">
        <f t="shared" si="51"/>
        <v>6050</v>
      </c>
    </row>
    <row r="966" s="71" customFormat="1" customHeight="1" spans="1:11">
      <c r="A966" s="78">
        <v>963</v>
      </c>
      <c r="B966" s="79" t="s">
        <v>5943</v>
      </c>
      <c r="C966" s="80" t="s">
        <v>5944</v>
      </c>
      <c r="D966" s="81" t="s">
        <v>15</v>
      </c>
      <c r="E966" s="82">
        <v>0.005</v>
      </c>
      <c r="F966" s="78" t="s">
        <v>54</v>
      </c>
      <c r="G966" s="83">
        <f t="shared" si="49"/>
        <v>5000</v>
      </c>
      <c r="H966" s="78">
        <v>2339</v>
      </c>
      <c r="I966" s="78" t="s">
        <v>1143</v>
      </c>
      <c r="J966" s="85">
        <f t="shared" si="50"/>
        <v>350.85</v>
      </c>
      <c r="K966" s="86">
        <f t="shared" si="51"/>
        <v>5350.85</v>
      </c>
    </row>
    <row r="967" s="71" customFormat="1" customHeight="1" spans="1:11">
      <c r="A967" s="78">
        <v>964</v>
      </c>
      <c r="B967" s="79" t="s">
        <v>5945</v>
      </c>
      <c r="C967" s="80" t="s">
        <v>5946</v>
      </c>
      <c r="D967" s="81" t="s">
        <v>15</v>
      </c>
      <c r="E967" s="82">
        <v>0.007</v>
      </c>
      <c r="F967" s="78" t="s">
        <v>54</v>
      </c>
      <c r="G967" s="83">
        <f t="shared" si="49"/>
        <v>7000</v>
      </c>
      <c r="H967" s="78">
        <v>3681</v>
      </c>
      <c r="I967" s="78" t="s">
        <v>1143</v>
      </c>
      <c r="J967" s="85">
        <f t="shared" si="50"/>
        <v>552.15</v>
      </c>
      <c r="K967" s="86">
        <f t="shared" si="51"/>
        <v>7552.15</v>
      </c>
    </row>
    <row r="968" s="71" customFormat="1" customHeight="1" spans="1:11">
      <c r="A968" s="78">
        <v>965</v>
      </c>
      <c r="B968" s="79" t="s">
        <v>5947</v>
      </c>
      <c r="C968" s="80" t="s">
        <v>5948</v>
      </c>
      <c r="D968" s="81" t="s">
        <v>15</v>
      </c>
      <c r="E968" s="82">
        <v>0.007</v>
      </c>
      <c r="F968" s="78" t="s">
        <v>54</v>
      </c>
      <c r="G968" s="83">
        <f t="shared" si="49"/>
        <v>7000</v>
      </c>
      <c r="H968" s="78">
        <v>3544</v>
      </c>
      <c r="I968" s="78" t="s">
        <v>1143</v>
      </c>
      <c r="J968" s="85">
        <f t="shared" si="50"/>
        <v>531.6</v>
      </c>
      <c r="K968" s="86">
        <f t="shared" si="51"/>
        <v>7531.6</v>
      </c>
    </row>
    <row r="969" s="71" customFormat="1" customHeight="1" spans="1:11">
      <c r="A969" s="78">
        <v>966</v>
      </c>
      <c r="B969" s="79" t="s">
        <v>5949</v>
      </c>
      <c r="C969" s="80" t="s">
        <v>5950</v>
      </c>
      <c r="D969" s="81" t="s">
        <v>15</v>
      </c>
      <c r="E969" s="82">
        <v>0.02655</v>
      </c>
      <c r="F969" s="78" t="s">
        <v>54</v>
      </c>
      <c r="G969" s="83">
        <f t="shared" si="49"/>
        <v>20000</v>
      </c>
      <c r="H969" s="78">
        <v>12822</v>
      </c>
      <c r="I969" s="78" t="s">
        <v>1143</v>
      </c>
      <c r="J969" s="85">
        <f t="shared" si="50"/>
        <v>1923.3</v>
      </c>
      <c r="K969" s="86">
        <f t="shared" si="51"/>
        <v>21923.3</v>
      </c>
    </row>
    <row r="970" s="71" customFormat="1" customHeight="1" spans="1:11">
      <c r="A970" s="78">
        <v>967</v>
      </c>
      <c r="B970" s="79" t="s">
        <v>5951</v>
      </c>
      <c r="C970" s="80" t="s">
        <v>5952</v>
      </c>
      <c r="D970" s="81" t="s">
        <v>15</v>
      </c>
      <c r="E970" s="82">
        <v>0</v>
      </c>
      <c r="F970" s="78" t="s">
        <v>54</v>
      </c>
      <c r="G970" s="83">
        <f t="shared" si="49"/>
        <v>0</v>
      </c>
      <c r="H970" s="78">
        <v>4233</v>
      </c>
      <c r="I970" s="78" t="s">
        <v>1143</v>
      </c>
      <c r="J970" s="85">
        <f t="shared" si="50"/>
        <v>634.95</v>
      </c>
      <c r="K970" s="86">
        <f t="shared" si="51"/>
        <v>634.95</v>
      </c>
    </row>
    <row r="971" s="71" customFormat="1" customHeight="1" spans="1:11">
      <c r="A971" s="78">
        <v>968</v>
      </c>
      <c r="B971" s="79" t="s">
        <v>5953</v>
      </c>
      <c r="C971" s="80" t="s">
        <v>5954</v>
      </c>
      <c r="D971" s="81" t="s">
        <v>15</v>
      </c>
      <c r="E971" s="82">
        <v>0</v>
      </c>
      <c r="F971" s="78" t="s">
        <v>54</v>
      </c>
      <c r="G971" s="83">
        <f t="shared" si="49"/>
        <v>0</v>
      </c>
      <c r="H971" s="78">
        <v>5866</v>
      </c>
      <c r="I971" s="78" t="s">
        <v>1143</v>
      </c>
      <c r="J971" s="85">
        <f t="shared" si="50"/>
        <v>879.9</v>
      </c>
      <c r="K971" s="86">
        <f t="shared" si="51"/>
        <v>879.9</v>
      </c>
    </row>
    <row r="972" s="71" customFormat="1" customHeight="1" spans="1:11">
      <c r="A972" s="78">
        <v>969</v>
      </c>
      <c r="B972" s="79" t="s">
        <v>5955</v>
      </c>
      <c r="C972" s="80" t="s">
        <v>5956</v>
      </c>
      <c r="D972" s="81" t="s">
        <v>15</v>
      </c>
      <c r="E972" s="82">
        <v>0</v>
      </c>
      <c r="F972" s="78" t="s">
        <v>54</v>
      </c>
      <c r="G972" s="83">
        <f t="shared" si="49"/>
        <v>0</v>
      </c>
      <c r="H972" s="78">
        <v>3739</v>
      </c>
      <c r="I972" s="78" t="s">
        <v>1143</v>
      </c>
      <c r="J972" s="85">
        <f t="shared" si="50"/>
        <v>560.85</v>
      </c>
      <c r="K972" s="86">
        <f t="shared" si="51"/>
        <v>560.85</v>
      </c>
    </row>
    <row r="973" s="71" customFormat="1" customHeight="1" spans="1:11">
      <c r="A973" s="78">
        <v>970</v>
      </c>
      <c r="B973" s="79" t="s">
        <v>5957</v>
      </c>
      <c r="C973" s="80" t="s">
        <v>5958</v>
      </c>
      <c r="D973" s="81" t="s">
        <v>15</v>
      </c>
      <c r="E973" s="82">
        <v>0</v>
      </c>
      <c r="F973" s="78" t="s">
        <v>54</v>
      </c>
      <c r="G973" s="83">
        <f t="shared" si="49"/>
        <v>0</v>
      </c>
      <c r="H973" s="78">
        <v>2877</v>
      </c>
      <c r="I973" s="78" t="s">
        <v>1143</v>
      </c>
      <c r="J973" s="85">
        <f t="shared" si="50"/>
        <v>431.55</v>
      </c>
      <c r="K973" s="86">
        <f t="shared" si="51"/>
        <v>431.55</v>
      </c>
    </row>
    <row r="974" s="71" customFormat="1" customHeight="1" spans="1:11">
      <c r="A974" s="78">
        <v>971</v>
      </c>
      <c r="B974" s="79" t="s">
        <v>5959</v>
      </c>
      <c r="C974" s="80" t="s">
        <v>5960</v>
      </c>
      <c r="D974" s="81" t="s">
        <v>15</v>
      </c>
      <c r="E974" s="82">
        <v>0.0055</v>
      </c>
      <c r="F974" s="78" t="s">
        <v>54</v>
      </c>
      <c r="G974" s="83">
        <f t="shared" si="49"/>
        <v>5500</v>
      </c>
      <c r="H974" s="78">
        <v>3092</v>
      </c>
      <c r="I974" s="78" t="s">
        <v>1143</v>
      </c>
      <c r="J974" s="85">
        <f t="shared" si="50"/>
        <v>463.8</v>
      </c>
      <c r="K974" s="86">
        <f t="shared" si="51"/>
        <v>5963.8</v>
      </c>
    </row>
    <row r="975" s="71" customFormat="1" customHeight="1" spans="1:11">
      <c r="A975" s="78">
        <v>972</v>
      </c>
      <c r="B975" s="79" t="s">
        <v>5961</v>
      </c>
      <c r="C975" s="80" t="s">
        <v>5962</v>
      </c>
      <c r="D975" s="81" t="s">
        <v>15</v>
      </c>
      <c r="E975" s="82">
        <v>0.013</v>
      </c>
      <c r="F975" s="78" t="s">
        <v>54</v>
      </c>
      <c r="G975" s="83">
        <f t="shared" si="49"/>
        <v>13000</v>
      </c>
      <c r="H975" s="78">
        <v>5280</v>
      </c>
      <c r="I975" s="78" t="s">
        <v>1143</v>
      </c>
      <c r="J975" s="85">
        <f t="shared" si="50"/>
        <v>792</v>
      </c>
      <c r="K975" s="86">
        <f t="shared" si="51"/>
        <v>13792</v>
      </c>
    </row>
    <row r="976" s="71" customFormat="1" customHeight="1" spans="1:11">
      <c r="A976" s="78">
        <v>973</v>
      </c>
      <c r="B976" s="79" t="s">
        <v>5963</v>
      </c>
      <c r="C976" s="80" t="s">
        <v>5964</v>
      </c>
      <c r="D976" s="81" t="s">
        <v>15</v>
      </c>
      <c r="E976" s="82">
        <v>0.009</v>
      </c>
      <c r="F976" s="78" t="s">
        <v>54</v>
      </c>
      <c r="G976" s="83">
        <f t="shared" si="49"/>
        <v>9000</v>
      </c>
      <c r="H976" s="78">
        <v>4211</v>
      </c>
      <c r="I976" s="78" t="s">
        <v>1143</v>
      </c>
      <c r="J976" s="85">
        <f t="shared" si="50"/>
        <v>631.65</v>
      </c>
      <c r="K976" s="86">
        <f t="shared" si="51"/>
        <v>9631.65</v>
      </c>
    </row>
    <row r="977" s="71" customFormat="1" customHeight="1" spans="1:11">
      <c r="A977" s="78">
        <v>974</v>
      </c>
      <c r="B977" s="79" t="s">
        <v>5965</v>
      </c>
      <c r="C977" s="80" t="s">
        <v>5966</v>
      </c>
      <c r="D977" s="81" t="s">
        <v>15</v>
      </c>
      <c r="E977" s="82">
        <v>0.004125</v>
      </c>
      <c r="F977" s="78" t="s">
        <v>54</v>
      </c>
      <c r="G977" s="83">
        <f t="shared" si="49"/>
        <v>4125</v>
      </c>
      <c r="H977" s="78">
        <v>1937</v>
      </c>
      <c r="I977" s="78" t="s">
        <v>1143</v>
      </c>
      <c r="J977" s="85">
        <f t="shared" si="50"/>
        <v>290.55</v>
      </c>
      <c r="K977" s="86">
        <f t="shared" si="51"/>
        <v>4415.55</v>
      </c>
    </row>
    <row r="978" s="71" customFormat="1" customHeight="1" spans="1:11">
      <c r="A978" s="78">
        <v>975</v>
      </c>
      <c r="B978" s="79" t="s">
        <v>5967</v>
      </c>
      <c r="C978" s="80" t="s">
        <v>5968</v>
      </c>
      <c r="D978" s="81" t="s">
        <v>15</v>
      </c>
      <c r="E978" s="82">
        <v>0</v>
      </c>
      <c r="F978" s="78" t="s">
        <v>54</v>
      </c>
      <c r="G978" s="83">
        <f t="shared" si="49"/>
        <v>0</v>
      </c>
      <c r="H978" s="78">
        <v>11572</v>
      </c>
      <c r="I978" s="78" t="s">
        <v>1143</v>
      </c>
      <c r="J978" s="85">
        <f t="shared" si="50"/>
        <v>1735.8</v>
      </c>
      <c r="K978" s="86">
        <f t="shared" si="51"/>
        <v>1735.8</v>
      </c>
    </row>
    <row r="979" s="71" customFormat="1" customHeight="1" spans="1:11">
      <c r="A979" s="78">
        <v>976</v>
      </c>
      <c r="B979" s="79" t="s">
        <v>5969</v>
      </c>
      <c r="C979" s="80" t="s">
        <v>5970</v>
      </c>
      <c r="D979" s="81" t="s">
        <v>15</v>
      </c>
      <c r="E979" s="82">
        <v>0</v>
      </c>
      <c r="F979" s="78" t="s">
        <v>54</v>
      </c>
      <c r="G979" s="83">
        <f t="shared" si="49"/>
        <v>0</v>
      </c>
      <c r="H979" s="78">
        <v>5456</v>
      </c>
      <c r="I979" s="78" t="s">
        <v>1143</v>
      </c>
      <c r="J979" s="85">
        <f t="shared" si="50"/>
        <v>818.4</v>
      </c>
      <c r="K979" s="86">
        <f t="shared" si="51"/>
        <v>818.4</v>
      </c>
    </row>
    <row r="980" s="71" customFormat="1" customHeight="1" spans="1:11">
      <c r="A980" s="78">
        <v>977</v>
      </c>
      <c r="B980" s="79" t="s">
        <v>5971</v>
      </c>
      <c r="C980" s="80" t="s">
        <v>5972</v>
      </c>
      <c r="D980" s="81" t="s">
        <v>15</v>
      </c>
      <c r="E980" s="82">
        <v>0</v>
      </c>
      <c r="F980" s="78" t="s">
        <v>54</v>
      </c>
      <c r="G980" s="83">
        <f t="shared" si="49"/>
        <v>0</v>
      </c>
      <c r="H980" s="78">
        <v>5874</v>
      </c>
      <c r="I980" s="78" t="s">
        <v>1143</v>
      </c>
      <c r="J980" s="85">
        <f t="shared" si="50"/>
        <v>881.1</v>
      </c>
      <c r="K980" s="86">
        <f t="shared" si="51"/>
        <v>881.1</v>
      </c>
    </row>
    <row r="981" s="71" customFormat="1" customHeight="1" spans="1:11">
      <c r="A981" s="78">
        <v>978</v>
      </c>
      <c r="B981" s="79" t="s">
        <v>5973</v>
      </c>
      <c r="C981" s="80" t="s">
        <v>5974</v>
      </c>
      <c r="D981" s="81" t="s">
        <v>15</v>
      </c>
      <c r="E981" s="82">
        <v>0</v>
      </c>
      <c r="F981" s="78" t="s">
        <v>54</v>
      </c>
      <c r="G981" s="83">
        <f t="shared" si="49"/>
        <v>0</v>
      </c>
      <c r="H981" s="78">
        <v>3028</v>
      </c>
      <c r="I981" s="78" t="s">
        <v>1143</v>
      </c>
      <c r="J981" s="85">
        <f t="shared" si="50"/>
        <v>454.2</v>
      </c>
      <c r="K981" s="86">
        <f t="shared" si="51"/>
        <v>454.2</v>
      </c>
    </row>
    <row r="982" s="71" customFormat="1" customHeight="1" spans="1:11">
      <c r="A982" s="78">
        <v>979</v>
      </c>
      <c r="B982" s="79" t="s">
        <v>5975</v>
      </c>
      <c r="C982" s="80" t="s">
        <v>5976</v>
      </c>
      <c r="D982" s="81" t="s">
        <v>15</v>
      </c>
      <c r="E982" s="82">
        <v>0</v>
      </c>
      <c r="F982" s="78" t="s">
        <v>54</v>
      </c>
      <c r="G982" s="83">
        <f t="shared" si="49"/>
        <v>0</v>
      </c>
      <c r="H982" s="78">
        <v>3319</v>
      </c>
      <c r="I982" s="78" t="s">
        <v>1143</v>
      </c>
      <c r="J982" s="85">
        <f t="shared" si="50"/>
        <v>497.85</v>
      </c>
      <c r="K982" s="86">
        <f t="shared" si="51"/>
        <v>497.85</v>
      </c>
    </row>
    <row r="983" s="71" customFormat="1" customHeight="1" spans="1:11">
      <c r="A983" s="78">
        <v>980</v>
      </c>
      <c r="B983" s="79" t="s">
        <v>5977</v>
      </c>
      <c r="C983" s="80" t="s">
        <v>5978</v>
      </c>
      <c r="D983" s="81" t="s">
        <v>15</v>
      </c>
      <c r="E983" s="82">
        <v>0.0033</v>
      </c>
      <c r="F983" s="78" t="s">
        <v>54</v>
      </c>
      <c r="G983" s="83">
        <f t="shared" si="49"/>
        <v>3300</v>
      </c>
      <c r="H983" s="78">
        <v>1687</v>
      </c>
      <c r="I983" s="78" t="s">
        <v>1143</v>
      </c>
      <c r="J983" s="85">
        <f t="shared" si="50"/>
        <v>253.05</v>
      </c>
      <c r="K983" s="86">
        <f t="shared" si="51"/>
        <v>3553.05</v>
      </c>
    </row>
    <row r="984" s="71" customFormat="1" customHeight="1" spans="1:11">
      <c r="A984" s="78">
        <v>981</v>
      </c>
      <c r="B984" s="79" t="s">
        <v>5979</v>
      </c>
      <c r="C984" s="80" t="s">
        <v>5980</v>
      </c>
      <c r="D984" s="81" t="s">
        <v>15</v>
      </c>
      <c r="E984" s="82">
        <v>0</v>
      </c>
      <c r="F984" s="78" t="s">
        <v>54</v>
      </c>
      <c r="G984" s="83">
        <f t="shared" si="49"/>
        <v>0</v>
      </c>
      <c r="H984" s="78">
        <v>3724</v>
      </c>
      <c r="I984" s="78" t="s">
        <v>1143</v>
      </c>
      <c r="J984" s="85">
        <f t="shared" si="50"/>
        <v>558.6</v>
      </c>
      <c r="K984" s="86">
        <f t="shared" si="51"/>
        <v>558.6</v>
      </c>
    </row>
    <row r="985" s="71" customFormat="1" customHeight="1" spans="1:11">
      <c r="A985" s="78">
        <v>982</v>
      </c>
      <c r="B985" s="79" t="s">
        <v>5981</v>
      </c>
      <c r="C985" s="80" t="s">
        <v>5982</v>
      </c>
      <c r="D985" s="81" t="s">
        <v>15</v>
      </c>
      <c r="E985" s="82">
        <v>0</v>
      </c>
      <c r="F985" s="78" t="s">
        <v>54</v>
      </c>
      <c r="G985" s="83">
        <f t="shared" si="49"/>
        <v>0</v>
      </c>
      <c r="H985" s="78">
        <v>6322</v>
      </c>
      <c r="I985" s="78" t="s">
        <v>1143</v>
      </c>
      <c r="J985" s="85">
        <f t="shared" si="50"/>
        <v>948.3</v>
      </c>
      <c r="K985" s="86">
        <f t="shared" si="51"/>
        <v>948.3</v>
      </c>
    </row>
    <row r="986" s="71" customFormat="1" customHeight="1" spans="1:11">
      <c r="A986" s="78">
        <v>983</v>
      </c>
      <c r="B986" s="79" t="s">
        <v>5983</v>
      </c>
      <c r="C986" s="80" t="s">
        <v>5984</v>
      </c>
      <c r="D986" s="81" t="s">
        <v>15</v>
      </c>
      <c r="E986" s="82">
        <v>0</v>
      </c>
      <c r="F986" s="78" t="s">
        <v>54</v>
      </c>
      <c r="G986" s="83">
        <f t="shared" si="49"/>
        <v>0</v>
      </c>
      <c r="H986" s="78">
        <v>3642</v>
      </c>
      <c r="I986" s="78" t="s">
        <v>1143</v>
      </c>
      <c r="J986" s="85">
        <f t="shared" si="50"/>
        <v>546.3</v>
      </c>
      <c r="K986" s="86">
        <f t="shared" si="51"/>
        <v>546.3</v>
      </c>
    </row>
    <row r="987" s="71" customFormat="1" customHeight="1" spans="1:11">
      <c r="A987" s="78">
        <v>984</v>
      </c>
      <c r="B987" s="79" t="s">
        <v>5985</v>
      </c>
      <c r="C987" s="80" t="s">
        <v>5986</v>
      </c>
      <c r="D987" s="81" t="s">
        <v>15</v>
      </c>
      <c r="E987" s="82">
        <v>0</v>
      </c>
      <c r="F987" s="78" t="s">
        <v>54</v>
      </c>
      <c r="G987" s="83">
        <f t="shared" si="49"/>
        <v>0</v>
      </c>
      <c r="H987" s="78">
        <v>8088</v>
      </c>
      <c r="I987" s="78" t="s">
        <v>1143</v>
      </c>
      <c r="J987" s="85">
        <f t="shared" si="50"/>
        <v>1213.2</v>
      </c>
      <c r="K987" s="86">
        <f t="shared" si="51"/>
        <v>1213.2</v>
      </c>
    </row>
    <row r="988" s="71" customFormat="1" customHeight="1" spans="1:11">
      <c r="A988" s="78">
        <v>985</v>
      </c>
      <c r="B988" s="79" t="s">
        <v>5987</v>
      </c>
      <c r="C988" s="80" t="s">
        <v>5988</v>
      </c>
      <c r="D988" s="81" t="s">
        <v>15</v>
      </c>
      <c r="E988" s="82">
        <v>0</v>
      </c>
      <c r="F988" s="78" t="s">
        <v>54</v>
      </c>
      <c r="G988" s="83">
        <f t="shared" si="49"/>
        <v>0</v>
      </c>
      <c r="H988" s="78">
        <v>1582</v>
      </c>
      <c r="I988" s="78" t="s">
        <v>1143</v>
      </c>
      <c r="J988" s="85">
        <f t="shared" si="50"/>
        <v>237.3</v>
      </c>
      <c r="K988" s="86">
        <f t="shared" si="51"/>
        <v>237.3</v>
      </c>
    </row>
    <row r="989" s="71" customFormat="1" customHeight="1" spans="1:11">
      <c r="A989" s="78">
        <v>986</v>
      </c>
      <c r="B989" s="79" t="s">
        <v>5989</v>
      </c>
      <c r="C989" s="80" t="s">
        <v>5990</v>
      </c>
      <c r="D989" s="81" t="s">
        <v>15</v>
      </c>
      <c r="E989" s="82">
        <v>0</v>
      </c>
      <c r="F989" s="78" t="s">
        <v>54</v>
      </c>
      <c r="G989" s="83">
        <f t="shared" si="49"/>
        <v>0</v>
      </c>
      <c r="H989" s="78">
        <v>3735</v>
      </c>
      <c r="I989" s="78" t="s">
        <v>1143</v>
      </c>
      <c r="J989" s="85">
        <f t="shared" si="50"/>
        <v>560.25</v>
      </c>
      <c r="K989" s="86">
        <f t="shared" si="51"/>
        <v>560.25</v>
      </c>
    </row>
    <row r="990" s="71" customFormat="1" customHeight="1" spans="1:11">
      <c r="A990" s="78">
        <v>987</v>
      </c>
      <c r="B990" s="79" t="s">
        <v>5991</v>
      </c>
      <c r="C990" s="80" t="s">
        <v>5992</v>
      </c>
      <c r="D990" s="81" t="s">
        <v>15</v>
      </c>
      <c r="E990" s="82">
        <v>0.01008</v>
      </c>
      <c r="F990" s="78" t="s">
        <v>54</v>
      </c>
      <c r="G990" s="83">
        <f t="shared" si="49"/>
        <v>10080</v>
      </c>
      <c r="H990" s="78">
        <v>0</v>
      </c>
      <c r="I990" s="78" t="s">
        <v>1143</v>
      </c>
      <c r="J990" s="85">
        <f t="shared" si="50"/>
        <v>0</v>
      </c>
      <c r="K990" s="86">
        <f t="shared" si="51"/>
        <v>10080</v>
      </c>
    </row>
    <row r="991" s="71" customFormat="1" customHeight="1" spans="1:11">
      <c r="A991" s="78">
        <v>988</v>
      </c>
      <c r="B991" s="79" t="s">
        <v>5993</v>
      </c>
      <c r="C991" s="80" t="s">
        <v>5994</v>
      </c>
      <c r="D991" s="81" t="s">
        <v>15</v>
      </c>
      <c r="E991" s="82">
        <v>0.01008</v>
      </c>
      <c r="F991" s="78" t="s">
        <v>54</v>
      </c>
      <c r="G991" s="83">
        <f t="shared" si="49"/>
        <v>10080</v>
      </c>
      <c r="H991" s="78">
        <v>0</v>
      </c>
      <c r="I991" s="78" t="s">
        <v>1143</v>
      </c>
      <c r="J991" s="85">
        <f t="shared" si="50"/>
        <v>0</v>
      </c>
      <c r="K991" s="86">
        <f t="shared" si="51"/>
        <v>10080</v>
      </c>
    </row>
    <row r="992" s="71" customFormat="1" customHeight="1" spans="1:11">
      <c r="A992" s="78">
        <v>989</v>
      </c>
      <c r="B992" s="79" t="s">
        <v>5995</v>
      </c>
      <c r="C992" s="80" t="s">
        <v>5996</v>
      </c>
      <c r="D992" s="81" t="s">
        <v>15</v>
      </c>
      <c r="E992" s="82">
        <v>0</v>
      </c>
      <c r="F992" s="78" t="s">
        <v>54</v>
      </c>
      <c r="G992" s="83">
        <f t="shared" si="49"/>
        <v>0</v>
      </c>
      <c r="H992" s="78">
        <f>17666-5576</f>
        <v>12090</v>
      </c>
      <c r="I992" s="78" t="s">
        <v>1143</v>
      </c>
      <c r="J992" s="85">
        <f t="shared" si="50"/>
        <v>1813.5</v>
      </c>
      <c r="K992" s="86">
        <f t="shared" si="51"/>
        <v>1813.5</v>
      </c>
    </row>
    <row r="993" s="71" customFormat="1" customHeight="1" spans="1:11">
      <c r="A993" s="78">
        <v>990</v>
      </c>
      <c r="B993" s="79" t="s">
        <v>5997</v>
      </c>
      <c r="C993" s="80" t="s">
        <v>5998</v>
      </c>
      <c r="D993" s="81" t="s">
        <v>15</v>
      </c>
      <c r="E993" s="82">
        <v>0.0303</v>
      </c>
      <c r="F993" s="78" t="s">
        <v>54</v>
      </c>
      <c r="G993" s="83">
        <f t="shared" si="49"/>
        <v>20000</v>
      </c>
      <c r="H993" s="78">
        <v>0</v>
      </c>
      <c r="I993" s="78" t="s">
        <v>1143</v>
      </c>
      <c r="J993" s="85">
        <f t="shared" si="50"/>
        <v>0</v>
      </c>
      <c r="K993" s="86">
        <f t="shared" si="51"/>
        <v>20000</v>
      </c>
    </row>
    <row r="994" s="71" customFormat="1" customHeight="1" spans="1:11">
      <c r="A994" s="78">
        <v>991</v>
      </c>
      <c r="B994" s="79" t="s">
        <v>5999</v>
      </c>
      <c r="C994" s="80" t="s">
        <v>6000</v>
      </c>
      <c r="D994" s="81" t="s">
        <v>15</v>
      </c>
      <c r="E994" s="82">
        <v>0</v>
      </c>
      <c r="F994" s="78" t="s">
        <v>54</v>
      </c>
      <c r="G994" s="83">
        <f t="shared" si="49"/>
        <v>0</v>
      </c>
      <c r="H994" s="78">
        <f>4852-1477</f>
        <v>3375</v>
      </c>
      <c r="I994" s="78" t="s">
        <v>1143</v>
      </c>
      <c r="J994" s="85">
        <f t="shared" si="50"/>
        <v>506.25</v>
      </c>
      <c r="K994" s="86">
        <f t="shared" si="51"/>
        <v>506.25</v>
      </c>
    </row>
    <row r="995" s="71" customFormat="1" customHeight="1" spans="1:11">
      <c r="A995" s="78">
        <v>992</v>
      </c>
      <c r="B995" s="79" t="s">
        <v>6001</v>
      </c>
      <c r="C995" s="80" t="s">
        <v>6002</v>
      </c>
      <c r="D995" s="81" t="s">
        <v>15</v>
      </c>
      <c r="E995" s="82">
        <v>0</v>
      </c>
      <c r="F995" s="78" t="s">
        <v>54</v>
      </c>
      <c r="G995" s="83">
        <f t="shared" si="49"/>
        <v>0</v>
      </c>
      <c r="H995" s="78">
        <v>13891</v>
      </c>
      <c r="I995" s="78" t="s">
        <v>1143</v>
      </c>
      <c r="J995" s="85">
        <f t="shared" si="50"/>
        <v>2083.65</v>
      </c>
      <c r="K995" s="86">
        <f t="shared" si="51"/>
        <v>2083.65</v>
      </c>
    </row>
    <row r="996" s="71" customFormat="1" customHeight="1" spans="1:11">
      <c r="A996" s="78">
        <v>993</v>
      </c>
      <c r="B996" s="79" t="s">
        <v>6003</v>
      </c>
      <c r="C996" s="80" t="s">
        <v>6004</v>
      </c>
      <c r="D996" s="81" t="s">
        <v>15</v>
      </c>
      <c r="E996" s="82">
        <v>0</v>
      </c>
      <c r="F996" s="78" t="s">
        <v>54</v>
      </c>
      <c r="G996" s="83">
        <f t="shared" si="49"/>
        <v>0</v>
      </c>
      <c r="H996" s="78">
        <f>4777-1358</f>
        <v>3419</v>
      </c>
      <c r="I996" s="78" t="s">
        <v>1143</v>
      </c>
      <c r="J996" s="85">
        <f t="shared" si="50"/>
        <v>512.85</v>
      </c>
      <c r="K996" s="86">
        <f t="shared" si="51"/>
        <v>512.85</v>
      </c>
    </row>
    <row r="997" s="71" customFormat="1" customHeight="1" spans="1:11">
      <c r="A997" s="78">
        <v>994</v>
      </c>
      <c r="B997" s="79" t="s">
        <v>6005</v>
      </c>
      <c r="C997" s="80" t="s">
        <v>6006</v>
      </c>
      <c r="D997" s="81" t="s">
        <v>15</v>
      </c>
      <c r="E997" s="82">
        <v>0.00825</v>
      </c>
      <c r="F997" s="78" t="s">
        <v>54</v>
      </c>
      <c r="G997" s="83">
        <f t="shared" si="49"/>
        <v>8250</v>
      </c>
      <c r="H997" s="78">
        <v>2471</v>
      </c>
      <c r="I997" s="78" t="s">
        <v>1143</v>
      </c>
      <c r="J997" s="85">
        <f t="shared" si="50"/>
        <v>370.65</v>
      </c>
      <c r="K997" s="86">
        <f t="shared" si="51"/>
        <v>8620.65</v>
      </c>
    </row>
    <row r="998" s="71" customFormat="1" customHeight="1" spans="1:11">
      <c r="A998" s="78">
        <v>995</v>
      </c>
      <c r="B998" s="79" t="s">
        <v>6007</v>
      </c>
      <c r="C998" s="80" t="s">
        <v>6008</v>
      </c>
      <c r="D998" s="81" t="s">
        <v>15</v>
      </c>
      <c r="E998" s="82">
        <v>0.010175</v>
      </c>
      <c r="F998" s="78" t="s">
        <v>54</v>
      </c>
      <c r="G998" s="83">
        <f t="shared" si="49"/>
        <v>10175</v>
      </c>
      <c r="H998" s="78">
        <v>0</v>
      </c>
      <c r="I998" s="78" t="s">
        <v>1143</v>
      </c>
      <c r="J998" s="85">
        <f t="shared" si="50"/>
        <v>0</v>
      </c>
      <c r="K998" s="86">
        <f t="shared" si="51"/>
        <v>10175</v>
      </c>
    </row>
    <row r="999" s="71" customFormat="1" customHeight="1" spans="1:11">
      <c r="A999" s="78">
        <v>996</v>
      </c>
      <c r="B999" s="79" t="s">
        <v>6009</v>
      </c>
      <c r="C999" s="80" t="s">
        <v>6010</v>
      </c>
      <c r="D999" s="81" t="s">
        <v>15</v>
      </c>
      <c r="E999" s="82">
        <v>0.011115</v>
      </c>
      <c r="F999" s="78" t="s">
        <v>54</v>
      </c>
      <c r="G999" s="83">
        <f t="shared" si="49"/>
        <v>11115</v>
      </c>
      <c r="H999" s="78">
        <v>0</v>
      </c>
      <c r="I999" s="78" t="s">
        <v>1143</v>
      </c>
      <c r="J999" s="85">
        <f t="shared" si="50"/>
        <v>0</v>
      </c>
      <c r="K999" s="86">
        <f t="shared" si="51"/>
        <v>11115</v>
      </c>
    </row>
    <row r="1000" s="71" customFormat="1" customHeight="1" spans="1:11">
      <c r="A1000" s="78">
        <v>997</v>
      </c>
      <c r="B1000" s="79" t="s">
        <v>6011</v>
      </c>
      <c r="C1000" s="80" t="s">
        <v>6012</v>
      </c>
      <c r="D1000" s="81" t="s">
        <v>15</v>
      </c>
      <c r="E1000" s="82">
        <v>0.01111</v>
      </c>
      <c r="F1000" s="78" t="s">
        <v>54</v>
      </c>
      <c r="G1000" s="83">
        <f t="shared" si="49"/>
        <v>11110</v>
      </c>
      <c r="H1000" s="78">
        <v>0</v>
      </c>
      <c r="I1000" s="78" t="s">
        <v>1143</v>
      </c>
      <c r="J1000" s="85">
        <f t="shared" si="50"/>
        <v>0</v>
      </c>
      <c r="K1000" s="86">
        <f t="shared" si="51"/>
        <v>11110</v>
      </c>
    </row>
    <row r="1001" s="71" customFormat="1" customHeight="1" spans="1:11">
      <c r="A1001" s="78">
        <v>998</v>
      </c>
      <c r="B1001" s="79" t="s">
        <v>6013</v>
      </c>
      <c r="C1001" s="80" t="s">
        <v>6014</v>
      </c>
      <c r="D1001" s="81" t="s">
        <v>15</v>
      </c>
      <c r="E1001" s="82">
        <v>0.01026</v>
      </c>
      <c r="F1001" s="78" t="s">
        <v>54</v>
      </c>
      <c r="G1001" s="83">
        <f t="shared" si="49"/>
        <v>10260</v>
      </c>
      <c r="H1001" s="78">
        <v>0</v>
      </c>
      <c r="I1001" s="78" t="s">
        <v>1143</v>
      </c>
      <c r="J1001" s="85">
        <f t="shared" si="50"/>
        <v>0</v>
      </c>
      <c r="K1001" s="86">
        <f t="shared" si="51"/>
        <v>10260</v>
      </c>
    </row>
    <row r="1002" s="71" customFormat="1" customHeight="1" spans="1:11">
      <c r="A1002" s="78">
        <v>999</v>
      </c>
      <c r="B1002" s="79" t="s">
        <v>6015</v>
      </c>
      <c r="C1002" s="80" t="s">
        <v>6016</v>
      </c>
      <c r="D1002" s="81" t="s">
        <v>15</v>
      </c>
      <c r="E1002" s="82">
        <v>0.032155</v>
      </c>
      <c r="F1002" s="78" t="s">
        <v>54</v>
      </c>
      <c r="G1002" s="83">
        <f t="shared" si="49"/>
        <v>20000</v>
      </c>
      <c r="H1002" s="78">
        <v>0</v>
      </c>
      <c r="I1002" s="78" t="s">
        <v>1143</v>
      </c>
      <c r="J1002" s="85">
        <f t="shared" si="50"/>
        <v>0</v>
      </c>
      <c r="K1002" s="86">
        <f t="shared" si="51"/>
        <v>20000</v>
      </c>
    </row>
    <row r="1003" s="71" customFormat="1" customHeight="1" spans="1:11">
      <c r="A1003" s="78">
        <v>1000</v>
      </c>
      <c r="B1003" s="79" t="s">
        <v>6015</v>
      </c>
      <c r="C1003" s="80" t="s">
        <v>6017</v>
      </c>
      <c r="D1003" s="81" t="s">
        <v>15</v>
      </c>
      <c r="E1003" s="82">
        <v>0.01298</v>
      </c>
      <c r="F1003" s="78" t="s">
        <v>54</v>
      </c>
      <c r="G1003" s="83">
        <f t="shared" si="49"/>
        <v>12980</v>
      </c>
      <c r="H1003" s="78">
        <v>0</v>
      </c>
      <c r="I1003" s="78" t="s">
        <v>1143</v>
      </c>
      <c r="J1003" s="85">
        <f t="shared" si="50"/>
        <v>0</v>
      </c>
      <c r="K1003" s="86">
        <f t="shared" si="51"/>
        <v>12980</v>
      </c>
    </row>
    <row r="1004" s="71" customFormat="1" customHeight="1" spans="1:11">
      <c r="A1004" s="78">
        <v>1001</v>
      </c>
      <c r="B1004" s="79" t="s">
        <v>6018</v>
      </c>
      <c r="C1004" s="80" t="s">
        <v>6019</v>
      </c>
      <c r="D1004" s="81" t="s">
        <v>15</v>
      </c>
      <c r="E1004" s="82">
        <v>0</v>
      </c>
      <c r="F1004" s="78" t="s">
        <v>54</v>
      </c>
      <c r="G1004" s="83">
        <f t="shared" si="49"/>
        <v>0</v>
      </c>
      <c r="H1004" s="78">
        <v>0</v>
      </c>
      <c r="I1004" s="78" t="s">
        <v>1143</v>
      </c>
      <c r="J1004" s="85">
        <f t="shared" si="50"/>
        <v>0</v>
      </c>
      <c r="K1004" s="86">
        <f t="shared" si="51"/>
        <v>0</v>
      </c>
    </row>
    <row r="1005" s="71" customFormat="1" customHeight="1" spans="1:11">
      <c r="A1005" s="78">
        <v>1002</v>
      </c>
      <c r="B1005" s="79" t="s">
        <v>6020</v>
      </c>
      <c r="C1005" s="80" t="s">
        <v>6021</v>
      </c>
      <c r="D1005" s="81" t="s">
        <v>15</v>
      </c>
      <c r="E1005" s="82">
        <v>0</v>
      </c>
      <c r="F1005" s="78" t="s">
        <v>54</v>
      </c>
      <c r="G1005" s="83">
        <f t="shared" si="49"/>
        <v>0</v>
      </c>
      <c r="H1005" s="78">
        <v>0</v>
      </c>
      <c r="I1005" s="78" t="s">
        <v>1143</v>
      </c>
      <c r="J1005" s="85">
        <f t="shared" si="50"/>
        <v>0</v>
      </c>
      <c r="K1005" s="86">
        <f t="shared" si="51"/>
        <v>0</v>
      </c>
    </row>
    <row r="1006" s="71" customFormat="1" customHeight="1" spans="1:11">
      <c r="A1006" s="78">
        <v>1003</v>
      </c>
      <c r="B1006" s="79" t="s">
        <v>6022</v>
      </c>
      <c r="C1006" s="80" t="s">
        <v>6023</v>
      </c>
      <c r="D1006" s="81" t="s">
        <v>15</v>
      </c>
      <c r="E1006" s="82">
        <v>0.01008</v>
      </c>
      <c r="F1006" s="78" t="s">
        <v>54</v>
      </c>
      <c r="G1006" s="83">
        <f t="shared" si="49"/>
        <v>10080</v>
      </c>
      <c r="H1006" s="78">
        <v>6110</v>
      </c>
      <c r="I1006" s="78" t="s">
        <v>1143</v>
      </c>
      <c r="J1006" s="85">
        <f t="shared" si="50"/>
        <v>916.5</v>
      </c>
      <c r="K1006" s="86">
        <f t="shared" si="51"/>
        <v>10996.5</v>
      </c>
    </row>
    <row r="1007" s="71" customFormat="1" customHeight="1" spans="1:11">
      <c r="A1007" s="78">
        <v>1004</v>
      </c>
      <c r="B1007" s="79" t="s">
        <v>6024</v>
      </c>
      <c r="C1007" s="80" t="s">
        <v>6025</v>
      </c>
      <c r="D1007" s="81" t="s">
        <v>15</v>
      </c>
      <c r="E1007" s="82">
        <v>0.03648</v>
      </c>
      <c r="F1007" s="78" t="s">
        <v>54</v>
      </c>
      <c r="G1007" s="83">
        <f t="shared" si="49"/>
        <v>20000</v>
      </c>
      <c r="H1007" s="78">
        <v>0</v>
      </c>
      <c r="I1007" s="78" t="s">
        <v>1143</v>
      </c>
      <c r="J1007" s="85">
        <f t="shared" si="50"/>
        <v>0</v>
      </c>
      <c r="K1007" s="86">
        <f t="shared" si="51"/>
        <v>20000</v>
      </c>
    </row>
    <row r="1008" s="71" customFormat="1" customHeight="1" spans="1:11">
      <c r="A1008" s="78">
        <v>1005</v>
      </c>
      <c r="B1008" s="79" t="s">
        <v>6026</v>
      </c>
      <c r="C1008" s="80" t="s">
        <v>6027</v>
      </c>
      <c r="D1008" s="81" t="s">
        <v>15</v>
      </c>
      <c r="E1008" s="82">
        <v>0.02592</v>
      </c>
      <c r="F1008" s="78" t="s">
        <v>54</v>
      </c>
      <c r="G1008" s="83">
        <f t="shared" si="49"/>
        <v>20000</v>
      </c>
      <c r="H1008" s="78">
        <v>0</v>
      </c>
      <c r="I1008" s="78" t="s">
        <v>1143</v>
      </c>
      <c r="J1008" s="85">
        <f t="shared" si="50"/>
        <v>0</v>
      </c>
      <c r="K1008" s="86">
        <f t="shared" si="51"/>
        <v>20000</v>
      </c>
    </row>
    <row r="1009" s="71" customFormat="1" customHeight="1" spans="1:11">
      <c r="A1009" s="78">
        <v>1006</v>
      </c>
      <c r="B1009" s="79" t="s">
        <v>6028</v>
      </c>
      <c r="C1009" s="80" t="s">
        <v>6029</v>
      </c>
      <c r="D1009" s="81" t="s">
        <v>15</v>
      </c>
      <c r="E1009" s="82">
        <v>0.02048</v>
      </c>
      <c r="F1009" s="78" t="s">
        <v>54</v>
      </c>
      <c r="G1009" s="83">
        <f t="shared" si="49"/>
        <v>20000</v>
      </c>
      <c r="H1009" s="78">
        <v>0</v>
      </c>
      <c r="I1009" s="78" t="s">
        <v>1143</v>
      </c>
      <c r="J1009" s="85">
        <f t="shared" si="50"/>
        <v>0</v>
      </c>
      <c r="K1009" s="86">
        <f t="shared" si="51"/>
        <v>20000</v>
      </c>
    </row>
    <row r="1010" s="71" customFormat="1" customHeight="1" spans="1:11">
      <c r="A1010" s="78">
        <v>1007</v>
      </c>
      <c r="B1010" s="79" t="s">
        <v>6030</v>
      </c>
      <c r="C1010" s="80" t="s">
        <v>6031</v>
      </c>
      <c r="D1010" s="81" t="s">
        <v>15</v>
      </c>
      <c r="E1010" s="82">
        <v>0.00999</v>
      </c>
      <c r="F1010" s="78" t="s">
        <v>54</v>
      </c>
      <c r="G1010" s="83">
        <f t="shared" si="49"/>
        <v>9990</v>
      </c>
      <c r="H1010" s="78">
        <v>0</v>
      </c>
      <c r="I1010" s="78" t="s">
        <v>1143</v>
      </c>
      <c r="J1010" s="85">
        <f t="shared" si="50"/>
        <v>0</v>
      </c>
      <c r="K1010" s="86">
        <f t="shared" si="51"/>
        <v>9990</v>
      </c>
    </row>
    <row r="1011" s="71" customFormat="1" customHeight="1" spans="1:11">
      <c r="A1011" s="78">
        <v>1008</v>
      </c>
      <c r="B1011" s="79" t="s">
        <v>6032</v>
      </c>
      <c r="C1011" s="80" t="s">
        <v>6033</v>
      </c>
      <c r="D1011" s="81" t="s">
        <v>15</v>
      </c>
      <c r="E1011" s="82">
        <v>0.00504</v>
      </c>
      <c r="F1011" s="78" t="s">
        <v>54</v>
      </c>
      <c r="G1011" s="83">
        <f t="shared" si="49"/>
        <v>5040</v>
      </c>
      <c r="H1011" s="78">
        <v>2281</v>
      </c>
      <c r="I1011" s="78" t="s">
        <v>1143</v>
      </c>
      <c r="J1011" s="85">
        <f t="shared" si="50"/>
        <v>342.15</v>
      </c>
      <c r="K1011" s="86">
        <f t="shared" si="51"/>
        <v>5382.15</v>
      </c>
    </row>
    <row r="1012" s="71" customFormat="1" customHeight="1" spans="1:11">
      <c r="A1012" s="78">
        <v>1009</v>
      </c>
      <c r="B1012" s="79" t="s">
        <v>6034</v>
      </c>
      <c r="C1012" s="80" t="s">
        <v>6035</v>
      </c>
      <c r="D1012" s="81" t="s">
        <v>15</v>
      </c>
      <c r="E1012" s="82">
        <v>0.00504</v>
      </c>
      <c r="F1012" s="78" t="s">
        <v>54</v>
      </c>
      <c r="G1012" s="83">
        <f t="shared" si="49"/>
        <v>5040</v>
      </c>
      <c r="H1012" s="78">
        <v>0</v>
      </c>
      <c r="I1012" s="78" t="s">
        <v>1143</v>
      </c>
      <c r="J1012" s="85">
        <f t="shared" si="50"/>
        <v>0</v>
      </c>
      <c r="K1012" s="86">
        <f t="shared" si="51"/>
        <v>5040</v>
      </c>
    </row>
    <row r="1013" s="71" customFormat="1" customHeight="1" spans="1:11">
      <c r="A1013" s="78">
        <v>1010</v>
      </c>
      <c r="B1013" s="79" t="s">
        <v>6036</v>
      </c>
      <c r="C1013" s="80" t="s">
        <v>6037</v>
      </c>
      <c r="D1013" s="81" t="s">
        <v>15</v>
      </c>
      <c r="E1013" s="82">
        <v>0.0108</v>
      </c>
      <c r="F1013" s="78" t="s">
        <v>54</v>
      </c>
      <c r="G1013" s="83">
        <f t="shared" si="49"/>
        <v>10800</v>
      </c>
      <c r="H1013" s="78">
        <v>0</v>
      </c>
      <c r="I1013" s="78" t="s">
        <v>1143</v>
      </c>
      <c r="J1013" s="85">
        <f t="shared" si="50"/>
        <v>0</v>
      </c>
      <c r="K1013" s="86">
        <f t="shared" si="51"/>
        <v>10800</v>
      </c>
    </row>
    <row r="1014" s="71" customFormat="1" customHeight="1" spans="1:11">
      <c r="A1014" s="78">
        <v>1011</v>
      </c>
      <c r="B1014" s="79" t="s">
        <v>6038</v>
      </c>
      <c r="C1014" s="80" t="s">
        <v>6039</v>
      </c>
      <c r="D1014" s="81" t="s">
        <v>15</v>
      </c>
      <c r="E1014" s="82">
        <v>0.02528</v>
      </c>
      <c r="F1014" s="78" t="s">
        <v>54</v>
      </c>
      <c r="G1014" s="83">
        <f t="shared" si="49"/>
        <v>20000</v>
      </c>
      <c r="H1014" s="78">
        <v>0</v>
      </c>
      <c r="I1014" s="78" t="s">
        <v>1143</v>
      </c>
      <c r="J1014" s="85">
        <f t="shared" si="50"/>
        <v>0</v>
      </c>
      <c r="K1014" s="86">
        <f t="shared" si="51"/>
        <v>20000</v>
      </c>
    </row>
    <row r="1015" s="71" customFormat="1" customHeight="1" spans="1:11">
      <c r="A1015" s="78">
        <v>1012</v>
      </c>
      <c r="B1015" s="79" t="s">
        <v>6040</v>
      </c>
      <c r="C1015" s="80" t="s">
        <v>6041</v>
      </c>
      <c r="D1015" s="81" t="s">
        <v>4286</v>
      </c>
      <c r="E1015" s="82">
        <v>0.0406</v>
      </c>
      <c r="F1015" s="78" t="s">
        <v>784</v>
      </c>
      <c r="G1015" s="83">
        <f>E1015*20000</f>
        <v>812</v>
      </c>
      <c r="H1015" s="78">
        <v>0</v>
      </c>
      <c r="I1015" s="78" t="s">
        <v>1143</v>
      </c>
      <c r="J1015" s="85">
        <f t="shared" si="50"/>
        <v>0</v>
      </c>
      <c r="K1015" s="86">
        <f t="shared" si="51"/>
        <v>812</v>
      </c>
    </row>
    <row r="1016" s="71" customFormat="1" customHeight="1" spans="1:11">
      <c r="A1016" s="78">
        <v>1013</v>
      </c>
      <c r="B1016" s="79" t="s">
        <v>6042</v>
      </c>
      <c r="C1016" s="80" t="s">
        <v>6043</v>
      </c>
      <c r="D1016" s="81" t="s">
        <v>15</v>
      </c>
      <c r="E1016" s="82">
        <v>0.01026</v>
      </c>
      <c r="F1016" s="78" t="s">
        <v>54</v>
      </c>
      <c r="G1016" s="83">
        <f t="shared" ref="G1016:G1079" si="52">IF(E1016*1000000&gt;20000,20000,E1016*1000000)</f>
        <v>10260</v>
      </c>
      <c r="H1016" s="78">
        <v>0</v>
      </c>
      <c r="I1016" s="78" t="s">
        <v>1143</v>
      </c>
      <c r="J1016" s="85">
        <f t="shared" si="50"/>
        <v>0</v>
      </c>
      <c r="K1016" s="86">
        <f t="shared" si="51"/>
        <v>10260</v>
      </c>
    </row>
    <row r="1017" s="71" customFormat="1" customHeight="1" spans="1:11">
      <c r="A1017" s="78">
        <v>1014</v>
      </c>
      <c r="B1017" s="79" t="s">
        <v>5584</v>
      </c>
      <c r="C1017" s="80" t="s">
        <v>6044</v>
      </c>
      <c r="D1017" s="81" t="s">
        <v>15</v>
      </c>
      <c r="E1017" s="82">
        <v>0.0096</v>
      </c>
      <c r="F1017" s="78" t="s">
        <v>54</v>
      </c>
      <c r="G1017" s="83">
        <f t="shared" si="52"/>
        <v>9600</v>
      </c>
      <c r="H1017" s="78">
        <v>0</v>
      </c>
      <c r="I1017" s="78" t="s">
        <v>1143</v>
      </c>
      <c r="J1017" s="85">
        <f t="shared" si="50"/>
        <v>0</v>
      </c>
      <c r="K1017" s="86">
        <f t="shared" si="51"/>
        <v>9600</v>
      </c>
    </row>
    <row r="1018" s="71" customFormat="1" customHeight="1" spans="1:11">
      <c r="A1018" s="78">
        <v>1015</v>
      </c>
      <c r="B1018" s="79" t="s">
        <v>6045</v>
      </c>
      <c r="C1018" s="80" t="s">
        <v>6046</v>
      </c>
      <c r="D1018" s="81" t="s">
        <v>15</v>
      </c>
      <c r="E1018" s="82">
        <v>0.01008</v>
      </c>
      <c r="F1018" s="78" t="s">
        <v>54</v>
      </c>
      <c r="G1018" s="83">
        <f t="shared" si="52"/>
        <v>10080</v>
      </c>
      <c r="H1018" s="78">
        <v>0</v>
      </c>
      <c r="I1018" s="78" t="s">
        <v>1143</v>
      </c>
      <c r="J1018" s="85">
        <f t="shared" si="50"/>
        <v>0</v>
      </c>
      <c r="K1018" s="86">
        <f t="shared" si="51"/>
        <v>10080</v>
      </c>
    </row>
    <row r="1019" s="71" customFormat="1" customHeight="1" spans="1:11">
      <c r="A1019" s="78">
        <v>1016</v>
      </c>
      <c r="B1019" s="79" t="s">
        <v>6047</v>
      </c>
      <c r="C1019" s="80" t="s">
        <v>6048</v>
      </c>
      <c r="D1019" s="81" t="s">
        <v>15</v>
      </c>
      <c r="E1019" s="82">
        <v>0.003</v>
      </c>
      <c r="F1019" s="78" t="s">
        <v>54</v>
      </c>
      <c r="G1019" s="83">
        <f t="shared" si="52"/>
        <v>3000</v>
      </c>
      <c r="H1019" s="78">
        <v>0</v>
      </c>
      <c r="I1019" s="78" t="s">
        <v>1143</v>
      </c>
      <c r="J1019" s="85">
        <f t="shared" si="50"/>
        <v>0</v>
      </c>
      <c r="K1019" s="86">
        <f t="shared" si="51"/>
        <v>3000</v>
      </c>
    </row>
    <row r="1020" s="71" customFormat="1" ht="60.75" customHeight="1" spans="1:11">
      <c r="A1020" s="78">
        <v>1017</v>
      </c>
      <c r="B1020" s="79" t="s">
        <v>3085</v>
      </c>
      <c r="C1020" s="80" t="s">
        <v>6049</v>
      </c>
      <c r="D1020" s="81" t="s">
        <v>15</v>
      </c>
      <c r="E1020" s="82">
        <v>0.01</v>
      </c>
      <c r="F1020" s="78" t="s">
        <v>54</v>
      </c>
      <c r="G1020" s="83">
        <f t="shared" si="52"/>
        <v>10000</v>
      </c>
      <c r="H1020" s="78">
        <v>0</v>
      </c>
      <c r="I1020" s="78" t="s">
        <v>1143</v>
      </c>
      <c r="J1020" s="85">
        <f t="shared" si="50"/>
        <v>0</v>
      </c>
      <c r="K1020" s="86">
        <f t="shared" si="51"/>
        <v>10000</v>
      </c>
    </row>
    <row r="1021" s="71" customFormat="1" customHeight="1" spans="1:11">
      <c r="A1021" s="78">
        <v>1018</v>
      </c>
      <c r="B1021" s="79" t="s">
        <v>6050</v>
      </c>
      <c r="C1021" s="80" t="s">
        <v>6051</v>
      </c>
      <c r="D1021" s="81" t="s">
        <v>15</v>
      </c>
      <c r="E1021" s="82">
        <v>0.01396</v>
      </c>
      <c r="F1021" s="78" t="s">
        <v>54</v>
      </c>
      <c r="G1021" s="83">
        <f t="shared" si="52"/>
        <v>13960</v>
      </c>
      <c r="H1021" s="78">
        <v>0</v>
      </c>
      <c r="I1021" s="78" t="s">
        <v>1143</v>
      </c>
      <c r="J1021" s="85">
        <f t="shared" si="50"/>
        <v>0</v>
      </c>
      <c r="K1021" s="86">
        <f t="shared" si="51"/>
        <v>13960</v>
      </c>
    </row>
    <row r="1022" s="71" customFormat="1" customHeight="1" spans="1:11">
      <c r="A1022" s="78">
        <v>1019</v>
      </c>
      <c r="B1022" s="79" t="s">
        <v>6052</v>
      </c>
      <c r="C1022" s="80" t="s">
        <v>6053</v>
      </c>
      <c r="D1022" s="81" t="s">
        <v>15</v>
      </c>
      <c r="E1022" s="82">
        <v>0.0174</v>
      </c>
      <c r="F1022" s="78" t="s">
        <v>54</v>
      </c>
      <c r="G1022" s="83">
        <f t="shared" si="52"/>
        <v>17400</v>
      </c>
      <c r="H1022" s="78">
        <v>2285.56</v>
      </c>
      <c r="I1022" s="78" t="s">
        <v>1143</v>
      </c>
      <c r="J1022" s="85">
        <f t="shared" si="50"/>
        <v>342.83</v>
      </c>
      <c r="K1022" s="86">
        <f t="shared" si="51"/>
        <v>17742.83</v>
      </c>
    </row>
    <row r="1023" s="71" customFormat="1" customHeight="1" spans="1:11">
      <c r="A1023" s="78">
        <v>1020</v>
      </c>
      <c r="B1023" s="79" t="s">
        <v>6054</v>
      </c>
      <c r="C1023" s="80" t="s">
        <v>6055</v>
      </c>
      <c r="D1023" s="81" t="s">
        <v>15</v>
      </c>
      <c r="E1023" s="82">
        <v>0.0185</v>
      </c>
      <c r="F1023" s="78" t="s">
        <v>54</v>
      </c>
      <c r="G1023" s="83">
        <f t="shared" si="52"/>
        <v>18500</v>
      </c>
      <c r="H1023" s="78">
        <v>0</v>
      </c>
      <c r="I1023" s="78" t="s">
        <v>1143</v>
      </c>
      <c r="J1023" s="85">
        <f t="shared" si="50"/>
        <v>0</v>
      </c>
      <c r="K1023" s="86">
        <f t="shared" si="51"/>
        <v>18500</v>
      </c>
    </row>
    <row r="1024" s="71" customFormat="1" customHeight="1" spans="1:11">
      <c r="A1024" s="78">
        <v>1021</v>
      </c>
      <c r="B1024" s="79" t="s">
        <v>6056</v>
      </c>
      <c r="C1024" s="80" t="s">
        <v>6057</v>
      </c>
      <c r="D1024" s="81" t="s">
        <v>15</v>
      </c>
      <c r="E1024" s="82">
        <v>0.005225</v>
      </c>
      <c r="F1024" s="78" t="s">
        <v>54</v>
      </c>
      <c r="G1024" s="83">
        <f t="shared" si="52"/>
        <v>5225</v>
      </c>
      <c r="H1024" s="78">
        <v>0</v>
      </c>
      <c r="I1024" s="78" t="s">
        <v>1143</v>
      </c>
      <c r="J1024" s="85">
        <f t="shared" si="50"/>
        <v>0</v>
      </c>
      <c r="K1024" s="86">
        <f t="shared" si="51"/>
        <v>5225</v>
      </c>
    </row>
    <row r="1025" s="71" customFormat="1" customHeight="1" spans="1:11">
      <c r="A1025" s="78">
        <v>1022</v>
      </c>
      <c r="B1025" s="79" t="s">
        <v>6058</v>
      </c>
      <c r="C1025" s="80" t="s">
        <v>6059</v>
      </c>
      <c r="D1025" s="81" t="s">
        <v>15</v>
      </c>
      <c r="E1025" s="82">
        <v>0.002475</v>
      </c>
      <c r="F1025" s="78" t="s">
        <v>54</v>
      </c>
      <c r="G1025" s="83">
        <f t="shared" si="52"/>
        <v>2475</v>
      </c>
      <c r="H1025" s="78">
        <f>976-195</f>
        <v>781</v>
      </c>
      <c r="I1025" s="78" t="s">
        <v>1143</v>
      </c>
      <c r="J1025" s="85">
        <f t="shared" si="50"/>
        <v>117.15</v>
      </c>
      <c r="K1025" s="86">
        <f t="shared" si="51"/>
        <v>2592.15</v>
      </c>
    </row>
    <row r="1026" s="71" customFormat="1" customHeight="1" spans="1:11">
      <c r="A1026" s="78">
        <v>1023</v>
      </c>
      <c r="B1026" s="79" t="s">
        <v>6060</v>
      </c>
      <c r="C1026" s="80" t="s">
        <v>6061</v>
      </c>
      <c r="D1026" s="81" t="s">
        <v>15</v>
      </c>
      <c r="E1026" s="82">
        <v>0.0066</v>
      </c>
      <c r="F1026" s="78" t="s">
        <v>54</v>
      </c>
      <c r="G1026" s="83">
        <f t="shared" si="52"/>
        <v>6600</v>
      </c>
      <c r="H1026" s="78">
        <v>0</v>
      </c>
      <c r="I1026" s="78" t="s">
        <v>1143</v>
      </c>
      <c r="J1026" s="85">
        <f t="shared" si="50"/>
        <v>0</v>
      </c>
      <c r="K1026" s="86">
        <f t="shared" si="51"/>
        <v>6600</v>
      </c>
    </row>
    <row r="1027" s="71" customFormat="1" customHeight="1" spans="1:11">
      <c r="A1027" s="78">
        <v>1024</v>
      </c>
      <c r="B1027" s="79" t="s">
        <v>6062</v>
      </c>
      <c r="C1027" s="80" t="s">
        <v>6063</v>
      </c>
      <c r="D1027" s="81" t="s">
        <v>15</v>
      </c>
      <c r="E1027" s="82">
        <v>0.0067</v>
      </c>
      <c r="F1027" s="78" t="s">
        <v>54</v>
      </c>
      <c r="G1027" s="83">
        <f t="shared" si="52"/>
        <v>6700</v>
      </c>
      <c r="H1027" s="78">
        <v>4016</v>
      </c>
      <c r="I1027" s="78" t="s">
        <v>1143</v>
      </c>
      <c r="J1027" s="85">
        <f t="shared" si="50"/>
        <v>602.4</v>
      </c>
      <c r="K1027" s="86">
        <f t="shared" si="51"/>
        <v>7302.4</v>
      </c>
    </row>
    <row r="1028" s="71" customFormat="1" customHeight="1" spans="1:11">
      <c r="A1028" s="78">
        <v>1025</v>
      </c>
      <c r="B1028" s="79" t="s">
        <v>6064</v>
      </c>
      <c r="C1028" s="80" t="s">
        <v>6065</v>
      </c>
      <c r="D1028" s="81" t="s">
        <v>15</v>
      </c>
      <c r="E1028" s="82">
        <v>0.005</v>
      </c>
      <c r="F1028" s="78" t="s">
        <v>54</v>
      </c>
      <c r="G1028" s="83">
        <f t="shared" si="52"/>
        <v>5000</v>
      </c>
      <c r="H1028" s="78">
        <v>2361</v>
      </c>
      <c r="I1028" s="78" t="s">
        <v>1143</v>
      </c>
      <c r="J1028" s="85">
        <f t="shared" ref="J1028:J1091" si="53">ROUND(H1028*0.15,2)</f>
        <v>354.15</v>
      </c>
      <c r="K1028" s="86">
        <f t="shared" ref="K1028:K1091" si="54">G1028+J1028</f>
        <v>5354.15</v>
      </c>
    </row>
    <row r="1029" s="71" customFormat="1" customHeight="1" spans="1:11">
      <c r="A1029" s="78">
        <v>1026</v>
      </c>
      <c r="B1029" s="79" t="s">
        <v>6066</v>
      </c>
      <c r="C1029" s="80" t="s">
        <v>6067</v>
      </c>
      <c r="D1029" s="81" t="s">
        <v>15</v>
      </c>
      <c r="E1029" s="82">
        <v>0.00551</v>
      </c>
      <c r="F1029" s="78" t="s">
        <v>54</v>
      </c>
      <c r="G1029" s="83">
        <f t="shared" si="52"/>
        <v>5510</v>
      </c>
      <c r="H1029" s="78">
        <v>3313</v>
      </c>
      <c r="I1029" s="78" t="s">
        <v>1143</v>
      </c>
      <c r="J1029" s="85">
        <f t="shared" si="53"/>
        <v>496.95</v>
      </c>
      <c r="K1029" s="86">
        <f t="shared" si="54"/>
        <v>6006.95</v>
      </c>
    </row>
    <row r="1030" s="71" customFormat="1" customHeight="1" spans="1:11">
      <c r="A1030" s="78">
        <v>1027</v>
      </c>
      <c r="B1030" s="79" t="s">
        <v>6068</v>
      </c>
      <c r="C1030" s="80" t="s">
        <v>6069</v>
      </c>
      <c r="D1030" s="81" t="s">
        <v>15</v>
      </c>
      <c r="E1030" s="82">
        <v>0.013</v>
      </c>
      <c r="F1030" s="78" t="s">
        <v>54</v>
      </c>
      <c r="G1030" s="83">
        <f t="shared" si="52"/>
        <v>13000</v>
      </c>
      <c r="H1030" s="78">
        <v>7368</v>
      </c>
      <c r="I1030" s="78" t="s">
        <v>1143</v>
      </c>
      <c r="J1030" s="85">
        <f t="shared" si="53"/>
        <v>1105.2</v>
      </c>
      <c r="K1030" s="86">
        <f t="shared" si="54"/>
        <v>14105.2</v>
      </c>
    </row>
    <row r="1031" s="71" customFormat="1" customHeight="1" spans="1:11">
      <c r="A1031" s="78">
        <v>1028</v>
      </c>
      <c r="B1031" s="79" t="s">
        <v>6070</v>
      </c>
      <c r="C1031" s="80" t="s">
        <v>6071</v>
      </c>
      <c r="D1031" s="81" t="s">
        <v>15</v>
      </c>
      <c r="E1031" s="82">
        <v>0.0154</v>
      </c>
      <c r="F1031" s="78" t="s">
        <v>54</v>
      </c>
      <c r="G1031" s="83">
        <f t="shared" si="52"/>
        <v>15400</v>
      </c>
      <c r="H1031" s="78">
        <v>9022</v>
      </c>
      <c r="I1031" s="78" t="s">
        <v>1143</v>
      </c>
      <c r="J1031" s="85">
        <f t="shared" si="53"/>
        <v>1353.3</v>
      </c>
      <c r="K1031" s="86">
        <f t="shared" si="54"/>
        <v>16753.3</v>
      </c>
    </row>
    <row r="1032" s="71" customFormat="1" customHeight="1" spans="1:11">
      <c r="A1032" s="78">
        <v>1029</v>
      </c>
      <c r="B1032" s="79" t="s">
        <v>6072</v>
      </c>
      <c r="C1032" s="80" t="s">
        <v>6073</v>
      </c>
      <c r="D1032" s="81" t="s">
        <v>15</v>
      </c>
      <c r="E1032" s="82">
        <v>0.019</v>
      </c>
      <c r="F1032" s="78" t="s">
        <v>54</v>
      </c>
      <c r="G1032" s="83">
        <f t="shared" si="52"/>
        <v>19000</v>
      </c>
      <c r="H1032" s="78">
        <v>0</v>
      </c>
      <c r="I1032" s="78" t="s">
        <v>1143</v>
      </c>
      <c r="J1032" s="85">
        <f t="shared" si="53"/>
        <v>0</v>
      </c>
      <c r="K1032" s="86">
        <f t="shared" si="54"/>
        <v>19000</v>
      </c>
    </row>
    <row r="1033" s="71" customFormat="1" customHeight="1" spans="1:11">
      <c r="A1033" s="78">
        <v>1030</v>
      </c>
      <c r="B1033" s="79" t="s">
        <v>6074</v>
      </c>
      <c r="C1033" s="80" t="s">
        <v>6075</v>
      </c>
      <c r="D1033" s="81" t="s">
        <v>15</v>
      </c>
      <c r="E1033" s="82">
        <v>0.01988</v>
      </c>
      <c r="F1033" s="78" t="s">
        <v>54</v>
      </c>
      <c r="G1033" s="83">
        <f t="shared" si="52"/>
        <v>19880</v>
      </c>
      <c r="H1033" s="78">
        <v>0</v>
      </c>
      <c r="I1033" s="78" t="s">
        <v>1143</v>
      </c>
      <c r="J1033" s="85">
        <f t="shared" si="53"/>
        <v>0</v>
      </c>
      <c r="K1033" s="86">
        <f t="shared" si="54"/>
        <v>19880</v>
      </c>
    </row>
    <row r="1034" s="71" customFormat="1" customHeight="1" spans="1:11">
      <c r="A1034" s="78">
        <v>1031</v>
      </c>
      <c r="B1034" s="79" t="s">
        <v>6076</v>
      </c>
      <c r="C1034" s="80" t="s">
        <v>6077</v>
      </c>
      <c r="D1034" s="81" t="s">
        <v>15</v>
      </c>
      <c r="E1034" s="82">
        <v>0.00864</v>
      </c>
      <c r="F1034" s="78" t="s">
        <v>54</v>
      </c>
      <c r="G1034" s="83">
        <f t="shared" si="52"/>
        <v>8640</v>
      </c>
      <c r="H1034" s="78">
        <v>1206</v>
      </c>
      <c r="I1034" s="78" t="s">
        <v>1143</v>
      </c>
      <c r="J1034" s="85">
        <f t="shared" si="53"/>
        <v>180.9</v>
      </c>
      <c r="K1034" s="86">
        <f t="shared" si="54"/>
        <v>8820.9</v>
      </c>
    </row>
    <row r="1035" s="71" customFormat="1" customHeight="1" spans="1:11">
      <c r="A1035" s="78">
        <v>1032</v>
      </c>
      <c r="B1035" s="79" t="s">
        <v>6078</v>
      </c>
      <c r="C1035" s="80" t="s">
        <v>6079</v>
      </c>
      <c r="D1035" s="81" t="s">
        <v>15</v>
      </c>
      <c r="E1035" s="82">
        <v>0.01102</v>
      </c>
      <c r="F1035" s="78" t="s">
        <v>54</v>
      </c>
      <c r="G1035" s="83">
        <f t="shared" si="52"/>
        <v>11020</v>
      </c>
      <c r="H1035" s="78">
        <v>0</v>
      </c>
      <c r="I1035" s="78" t="s">
        <v>1143</v>
      </c>
      <c r="J1035" s="85">
        <f t="shared" si="53"/>
        <v>0</v>
      </c>
      <c r="K1035" s="86">
        <f t="shared" si="54"/>
        <v>11020</v>
      </c>
    </row>
    <row r="1036" s="71" customFormat="1" customHeight="1" spans="1:11">
      <c r="A1036" s="78">
        <v>1033</v>
      </c>
      <c r="B1036" s="79" t="s">
        <v>6080</v>
      </c>
      <c r="C1036" s="80" t="s">
        <v>6081</v>
      </c>
      <c r="D1036" s="81" t="s">
        <v>15</v>
      </c>
      <c r="E1036" s="82">
        <v>0.01161</v>
      </c>
      <c r="F1036" s="78" t="s">
        <v>54</v>
      </c>
      <c r="G1036" s="83">
        <f t="shared" si="52"/>
        <v>11610</v>
      </c>
      <c r="H1036" s="78">
        <v>4902.07</v>
      </c>
      <c r="I1036" s="78" t="s">
        <v>1143</v>
      </c>
      <c r="J1036" s="85">
        <f t="shared" si="53"/>
        <v>735.31</v>
      </c>
      <c r="K1036" s="86">
        <f t="shared" si="54"/>
        <v>12345.31</v>
      </c>
    </row>
    <row r="1037" s="71" customFormat="1" customHeight="1" spans="1:11">
      <c r="A1037" s="78">
        <v>1034</v>
      </c>
      <c r="B1037" s="79" t="s">
        <v>6082</v>
      </c>
      <c r="C1037" s="80" t="s">
        <v>6083</v>
      </c>
      <c r="D1037" s="81" t="s">
        <v>15</v>
      </c>
      <c r="E1037" s="82">
        <v>0.01134</v>
      </c>
      <c r="F1037" s="78" t="s">
        <v>54</v>
      </c>
      <c r="G1037" s="83">
        <f t="shared" si="52"/>
        <v>11340</v>
      </c>
      <c r="H1037" s="78">
        <v>2563</v>
      </c>
      <c r="I1037" s="78" t="s">
        <v>1143</v>
      </c>
      <c r="J1037" s="85">
        <f t="shared" si="53"/>
        <v>384.45</v>
      </c>
      <c r="K1037" s="86">
        <f t="shared" si="54"/>
        <v>11724.45</v>
      </c>
    </row>
    <row r="1038" s="71" customFormat="1" customHeight="1" spans="1:11">
      <c r="A1038" s="78">
        <v>1035</v>
      </c>
      <c r="B1038" s="79" t="s">
        <v>6084</v>
      </c>
      <c r="C1038" s="80" t="s">
        <v>6085</v>
      </c>
      <c r="D1038" s="81" t="s">
        <v>15</v>
      </c>
      <c r="E1038" s="82">
        <v>0.00864</v>
      </c>
      <c r="F1038" s="78" t="s">
        <v>54</v>
      </c>
      <c r="G1038" s="83">
        <f t="shared" si="52"/>
        <v>8640</v>
      </c>
      <c r="H1038" s="78">
        <v>0</v>
      </c>
      <c r="I1038" s="78" t="s">
        <v>1143</v>
      </c>
      <c r="J1038" s="85">
        <f t="shared" si="53"/>
        <v>0</v>
      </c>
      <c r="K1038" s="86">
        <f t="shared" si="54"/>
        <v>8640</v>
      </c>
    </row>
    <row r="1039" s="71" customFormat="1" customHeight="1" spans="1:11">
      <c r="A1039" s="78">
        <v>1036</v>
      </c>
      <c r="B1039" s="79" t="s">
        <v>6086</v>
      </c>
      <c r="C1039" s="80" t="s">
        <v>6087</v>
      </c>
      <c r="D1039" s="81" t="s">
        <v>15</v>
      </c>
      <c r="E1039" s="82">
        <v>0.01134</v>
      </c>
      <c r="F1039" s="78" t="s">
        <v>54</v>
      </c>
      <c r="G1039" s="83">
        <f t="shared" si="52"/>
        <v>11340</v>
      </c>
      <c r="H1039" s="78">
        <v>0</v>
      </c>
      <c r="I1039" s="78" t="s">
        <v>1143</v>
      </c>
      <c r="J1039" s="85">
        <f t="shared" si="53"/>
        <v>0</v>
      </c>
      <c r="K1039" s="86">
        <f t="shared" si="54"/>
        <v>11340</v>
      </c>
    </row>
    <row r="1040" s="71" customFormat="1" customHeight="1" spans="1:11">
      <c r="A1040" s="78">
        <v>1037</v>
      </c>
      <c r="B1040" s="79" t="s">
        <v>6088</v>
      </c>
      <c r="C1040" s="80" t="s">
        <v>6089</v>
      </c>
      <c r="D1040" s="81" t="s">
        <v>15</v>
      </c>
      <c r="E1040" s="82">
        <v>0.01323</v>
      </c>
      <c r="F1040" s="78" t="s">
        <v>54</v>
      </c>
      <c r="G1040" s="83">
        <f t="shared" si="52"/>
        <v>13230</v>
      </c>
      <c r="H1040" s="78">
        <v>4927.89</v>
      </c>
      <c r="I1040" s="78" t="s">
        <v>1143</v>
      </c>
      <c r="J1040" s="85">
        <f t="shared" si="53"/>
        <v>739.18</v>
      </c>
      <c r="K1040" s="86">
        <f t="shared" si="54"/>
        <v>13969.18</v>
      </c>
    </row>
    <row r="1041" s="71" customFormat="1" customHeight="1" spans="1:11">
      <c r="A1041" s="78">
        <v>1038</v>
      </c>
      <c r="B1041" s="79" t="s">
        <v>6090</v>
      </c>
      <c r="C1041" s="80" t="s">
        <v>6091</v>
      </c>
      <c r="D1041" s="81" t="s">
        <v>15</v>
      </c>
      <c r="E1041" s="82">
        <v>0.01</v>
      </c>
      <c r="F1041" s="78" t="s">
        <v>54</v>
      </c>
      <c r="G1041" s="83">
        <f t="shared" si="52"/>
        <v>10000</v>
      </c>
      <c r="H1041" s="78">
        <v>0</v>
      </c>
      <c r="I1041" s="78" t="s">
        <v>1143</v>
      </c>
      <c r="J1041" s="85">
        <f t="shared" si="53"/>
        <v>0</v>
      </c>
      <c r="K1041" s="86">
        <f t="shared" si="54"/>
        <v>10000</v>
      </c>
    </row>
    <row r="1042" s="71" customFormat="1" customHeight="1" spans="1:11">
      <c r="A1042" s="78">
        <v>1039</v>
      </c>
      <c r="B1042" s="79" t="s">
        <v>6092</v>
      </c>
      <c r="C1042" s="80" t="s">
        <v>6093</v>
      </c>
      <c r="D1042" s="81" t="s">
        <v>15</v>
      </c>
      <c r="E1042" s="82">
        <v>0.00924</v>
      </c>
      <c r="F1042" s="78" t="s">
        <v>54</v>
      </c>
      <c r="G1042" s="83">
        <f t="shared" si="52"/>
        <v>9240</v>
      </c>
      <c r="H1042" s="78">
        <v>0</v>
      </c>
      <c r="I1042" s="78" t="s">
        <v>1143</v>
      </c>
      <c r="J1042" s="85">
        <f t="shared" si="53"/>
        <v>0</v>
      </c>
      <c r="K1042" s="86">
        <f t="shared" si="54"/>
        <v>9240</v>
      </c>
    </row>
    <row r="1043" s="71" customFormat="1" customHeight="1" spans="1:11">
      <c r="A1043" s="78">
        <v>1040</v>
      </c>
      <c r="B1043" s="79" t="s">
        <v>6094</v>
      </c>
      <c r="C1043" s="80" t="s">
        <v>6095</v>
      </c>
      <c r="D1043" s="81" t="s">
        <v>15</v>
      </c>
      <c r="E1043" s="82">
        <v>0.01624</v>
      </c>
      <c r="F1043" s="78" t="s">
        <v>54</v>
      </c>
      <c r="G1043" s="83">
        <f t="shared" si="52"/>
        <v>16240</v>
      </c>
      <c r="H1043" s="78">
        <v>0</v>
      </c>
      <c r="I1043" s="78" t="s">
        <v>1143</v>
      </c>
      <c r="J1043" s="85">
        <f t="shared" si="53"/>
        <v>0</v>
      </c>
      <c r="K1043" s="86">
        <f t="shared" si="54"/>
        <v>16240</v>
      </c>
    </row>
    <row r="1044" s="71" customFormat="1" customHeight="1" spans="1:11">
      <c r="A1044" s="78">
        <v>1041</v>
      </c>
      <c r="B1044" s="79" t="s">
        <v>6096</v>
      </c>
      <c r="C1044" s="80" t="s">
        <v>6097</v>
      </c>
      <c r="D1044" s="81" t="s">
        <v>15</v>
      </c>
      <c r="E1044" s="82">
        <v>0.00708</v>
      </c>
      <c r="F1044" s="78" t="s">
        <v>54</v>
      </c>
      <c r="G1044" s="83">
        <f t="shared" si="52"/>
        <v>7080</v>
      </c>
      <c r="H1044" s="78">
        <v>0</v>
      </c>
      <c r="I1044" s="78" t="s">
        <v>1143</v>
      </c>
      <c r="J1044" s="85">
        <f t="shared" si="53"/>
        <v>0</v>
      </c>
      <c r="K1044" s="86">
        <f t="shared" si="54"/>
        <v>7080</v>
      </c>
    </row>
    <row r="1045" s="71" customFormat="1" customHeight="1" spans="1:11">
      <c r="A1045" s="78">
        <v>1042</v>
      </c>
      <c r="B1045" s="79" t="s">
        <v>6098</v>
      </c>
      <c r="C1045" s="80" t="s">
        <v>6099</v>
      </c>
      <c r="D1045" s="81" t="s">
        <v>15</v>
      </c>
      <c r="E1045" s="82">
        <v>0.0154</v>
      </c>
      <c r="F1045" s="78" t="s">
        <v>54</v>
      </c>
      <c r="G1045" s="83">
        <f t="shared" si="52"/>
        <v>15400</v>
      </c>
      <c r="H1045" s="78">
        <v>9162</v>
      </c>
      <c r="I1045" s="78" t="s">
        <v>1143</v>
      </c>
      <c r="J1045" s="85">
        <f t="shared" si="53"/>
        <v>1374.3</v>
      </c>
      <c r="K1045" s="86">
        <f t="shared" si="54"/>
        <v>16774.3</v>
      </c>
    </row>
    <row r="1046" s="71" customFormat="1" customHeight="1" spans="1:11">
      <c r="A1046" s="78">
        <v>1043</v>
      </c>
      <c r="B1046" s="79" t="s">
        <v>6100</v>
      </c>
      <c r="C1046" s="80" t="s">
        <v>6101</v>
      </c>
      <c r="D1046" s="81" t="s">
        <v>15</v>
      </c>
      <c r="E1046" s="82">
        <v>0.0104</v>
      </c>
      <c r="F1046" s="78" t="s">
        <v>54</v>
      </c>
      <c r="G1046" s="83">
        <f t="shared" si="52"/>
        <v>10400</v>
      </c>
      <c r="H1046" s="78">
        <v>0</v>
      </c>
      <c r="I1046" s="78" t="s">
        <v>1143</v>
      </c>
      <c r="J1046" s="85">
        <f t="shared" si="53"/>
        <v>0</v>
      </c>
      <c r="K1046" s="86">
        <f t="shared" si="54"/>
        <v>10400</v>
      </c>
    </row>
    <row r="1047" s="71" customFormat="1" customHeight="1" spans="1:11">
      <c r="A1047" s="78">
        <v>1044</v>
      </c>
      <c r="B1047" s="79" t="s">
        <v>6102</v>
      </c>
      <c r="C1047" s="80" t="s">
        <v>6103</v>
      </c>
      <c r="D1047" s="81" t="s">
        <v>15</v>
      </c>
      <c r="E1047" s="82">
        <v>0.02063</v>
      </c>
      <c r="F1047" s="78" t="s">
        <v>54</v>
      </c>
      <c r="G1047" s="83">
        <f t="shared" si="52"/>
        <v>20000</v>
      </c>
      <c r="H1047" s="78">
        <v>8554</v>
      </c>
      <c r="I1047" s="78" t="s">
        <v>1143</v>
      </c>
      <c r="J1047" s="85">
        <f t="shared" si="53"/>
        <v>1283.1</v>
      </c>
      <c r="K1047" s="86">
        <f t="shared" si="54"/>
        <v>21283.1</v>
      </c>
    </row>
    <row r="1048" s="71" customFormat="1" customHeight="1" spans="1:11">
      <c r="A1048" s="78">
        <v>1045</v>
      </c>
      <c r="B1048" s="79" t="s">
        <v>6104</v>
      </c>
      <c r="C1048" s="80" t="s">
        <v>6105</v>
      </c>
      <c r="D1048" s="81" t="s">
        <v>15</v>
      </c>
      <c r="E1048" s="82">
        <v>0.01961</v>
      </c>
      <c r="F1048" s="78" t="s">
        <v>54</v>
      </c>
      <c r="G1048" s="83">
        <f t="shared" si="52"/>
        <v>19610</v>
      </c>
      <c r="H1048" s="78">
        <v>0</v>
      </c>
      <c r="I1048" s="78" t="s">
        <v>1143</v>
      </c>
      <c r="J1048" s="85">
        <f t="shared" si="53"/>
        <v>0</v>
      </c>
      <c r="K1048" s="86">
        <f t="shared" si="54"/>
        <v>19610</v>
      </c>
    </row>
    <row r="1049" s="71" customFormat="1" customHeight="1" spans="1:11">
      <c r="A1049" s="78">
        <v>1046</v>
      </c>
      <c r="B1049" s="79" t="s">
        <v>6106</v>
      </c>
      <c r="C1049" s="80" t="s">
        <v>6107</v>
      </c>
      <c r="D1049" s="81" t="s">
        <v>15</v>
      </c>
      <c r="E1049" s="82">
        <v>0.01855</v>
      </c>
      <c r="F1049" s="78" t="s">
        <v>54</v>
      </c>
      <c r="G1049" s="83">
        <f t="shared" si="52"/>
        <v>18550</v>
      </c>
      <c r="H1049" s="78">
        <v>3039</v>
      </c>
      <c r="I1049" s="78" t="s">
        <v>1143</v>
      </c>
      <c r="J1049" s="85">
        <f t="shared" si="53"/>
        <v>455.85</v>
      </c>
      <c r="K1049" s="86">
        <f t="shared" si="54"/>
        <v>19005.85</v>
      </c>
    </row>
    <row r="1050" s="71" customFormat="1" customHeight="1" spans="1:11">
      <c r="A1050" s="78">
        <v>1047</v>
      </c>
      <c r="B1050" s="79" t="s">
        <v>6108</v>
      </c>
      <c r="C1050" s="80" t="s">
        <v>6109</v>
      </c>
      <c r="D1050" s="81" t="s">
        <v>15</v>
      </c>
      <c r="E1050" s="82">
        <v>0.006</v>
      </c>
      <c r="F1050" s="78" t="s">
        <v>54</v>
      </c>
      <c r="G1050" s="83">
        <f t="shared" si="52"/>
        <v>6000</v>
      </c>
      <c r="H1050" s="78">
        <v>3101</v>
      </c>
      <c r="I1050" s="78" t="s">
        <v>1143</v>
      </c>
      <c r="J1050" s="85">
        <f t="shared" si="53"/>
        <v>465.15</v>
      </c>
      <c r="K1050" s="86">
        <f t="shared" si="54"/>
        <v>6465.15</v>
      </c>
    </row>
    <row r="1051" s="71" customFormat="1" customHeight="1" spans="1:11">
      <c r="A1051" s="78">
        <v>1048</v>
      </c>
      <c r="B1051" s="79" t="s">
        <v>6110</v>
      </c>
      <c r="C1051" s="80" t="s">
        <v>6111</v>
      </c>
      <c r="D1051" s="81" t="s">
        <v>15</v>
      </c>
      <c r="E1051" s="82">
        <v>0.00742</v>
      </c>
      <c r="F1051" s="78" t="s">
        <v>54</v>
      </c>
      <c r="G1051" s="83">
        <f t="shared" si="52"/>
        <v>7420</v>
      </c>
      <c r="H1051" s="78">
        <v>4023</v>
      </c>
      <c r="I1051" s="78" t="s">
        <v>1143</v>
      </c>
      <c r="J1051" s="85">
        <f t="shared" si="53"/>
        <v>603.45</v>
      </c>
      <c r="K1051" s="86">
        <f t="shared" si="54"/>
        <v>8023.45</v>
      </c>
    </row>
    <row r="1052" s="71" customFormat="1" customHeight="1" spans="1:11">
      <c r="A1052" s="78">
        <v>1049</v>
      </c>
      <c r="B1052" s="79" t="s">
        <v>6112</v>
      </c>
      <c r="C1052" s="80" t="s">
        <v>6113</v>
      </c>
      <c r="D1052" s="81" t="s">
        <v>15</v>
      </c>
      <c r="E1052" s="82">
        <v>0.01113</v>
      </c>
      <c r="F1052" s="78" t="s">
        <v>54</v>
      </c>
      <c r="G1052" s="83">
        <f t="shared" si="52"/>
        <v>11130</v>
      </c>
      <c r="H1052" s="78">
        <v>1370</v>
      </c>
      <c r="I1052" s="78" t="s">
        <v>1143</v>
      </c>
      <c r="J1052" s="85">
        <f t="shared" si="53"/>
        <v>205.5</v>
      </c>
      <c r="K1052" s="86">
        <f t="shared" si="54"/>
        <v>11335.5</v>
      </c>
    </row>
    <row r="1053" s="71" customFormat="1" customHeight="1" spans="1:11">
      <c r="A1053" s="78">
        <v>1050</v>
      </c>
      <c r="B1053" s="79" t="s">
        <v>6114</v>
      </c>
      <c r="C1053" s="80" t="s">
        <v>6115</v>
      </c>
      <c r="D1053" s="81" t="s">
        <v>15</v>
      </c>
      <c r="E1053" s="82">
        <v>0.00742</v>
      </c>
      <c r="F1053" s="78" t="s">
        <v>54</v>
      </c>
      <c r="G1053" s="83">
        <f t="shared" si="52"/>
        <v>7420</v>
      </c>
      <c r="H1053" s="78">
        <v>4135</v>
      </c>
      <c r="I1053" s="78" t="s">
        <v>1143</v>
      </c>
      <c r="J1053" s="85">
        <f t="shared" si="53"/>
        <v>620.25</v>
      </c>
      <c r="K1053" s="86">
        <f t="shared" si="54"/>
        <v>8040.25</v>
      </c>
    </row>
    <row r="1054" s="71" customFormat="1" customHeight="1" spans="1:11">
      <c r="A1054" s="78">
        <v>1051</v>
      </c>
      <c r="B1054" s="79" t="s">
        <v>6116</v>
      </c>
      <c r="C1054" s="80" t="s">
        <v>6117</v>
      </c>
      <c r="D1054" s="81" t="s">
        <v>15</v>
      </c>
      <c r="E1054" s="82">
        <v>0.008</v>
      </c>
      <c r="F1054" s="78" t="s">
        <v>54</v>
      </c>
      <c r="G1054" s="83">
        <f t="shared" si="52"/>
        <v>8000</v>
      </c>
      <c r="H1054" s="78">
        <v>7828</v>
      </c>
      <c r="I1054" s="78" t="s">
        <v>1143</v>
      </c>
      <c r="J1054" s="85">
        <f t="shared" si="53"/>
        <v>1174.2</v>
      </c>
      <c r="K1054" s="86">
        <f t="shared" si="54"/>
        <v>9174.2</v>
      </c>
    </row>
    <row r="1055" s="71" customFormat="1" customHeight="1" spans="1:11">
      <c r="A1055" s="78">
        <v>1052</v>
      </c>
      <c r="B1055" s="79" t="s">
        <v>6118</v>
      </c>
      <c r="C1055" s="80" t="s">
        <v>6119</v>
      </c>
      <c r="D1055" s="81" t="s">
        <v>15</v>
      </c>
      <c r="E1055" s="82">
        <v>0.00954</v>
      </c>
      <c r="F1055" s="78" t="s">
        <v>54</v>
      </c>
      <c r="G1055" s="83">
        <f t="shared" si="52"/>
        <v>9540</v>
      </c>
      <c r="H1055" s="78">
        <v>1414</v>
      </c>
      <c r="I1055" s="78" t="s">
        <v>1143</v>
      </c>
      <c r="J1055" s="85">
        <f t="shared" si="53"/>
        <v>212.1</v>
      </c>
      <c r="K1055" s="86">
        <f t="shared" si="54"/>
        <v>9752.1</v>
      </c>
    </row>
    <row r="1056" s="71" customFormat="1" customHeight="1" spans="1:11">
      <c r="A1056" s="78">
        <v>1053</v>
      </c>
      <c r="B1056" s="79" t="s">
        <v>6120</v>
      </c>
      <c r="C1056" s="80" t="s">
        <v>6121</v>
      </c>
      <c r="D1056" s="81" t="s">
        <v>15</v>
      </c>
      <c r="E1056" s="82">
        <v>0.0148</v>
      </c>
      <c r="F1056" s="78" t="s">
        <v>54</v>
      </c>
      <c r="G1056" s="83">
        <f t="shared" si="52"/>
        <v>14800</v>
      </c>
      <c r="H1056" s="78">
        <v>0</v>
      </c>
      <c r="I1056" s="78" t="s">
        <v>1143</v>
      </c>
      <c r="J1056" s="85">
        <f t="shared" si="53"/>
        <v>0</v>
      </c>
      <c r="K1056" s="86">
        <f t="shared" si="54"/>
        <v>14800</v>
      </c>
    </row>
    <row r="1057" s="71" customFormat="1" customHeight="1" spans="1:11">
      <c r="A1057" s="78">
        <v>1054</v>
      </c>
      <c r="B1057" s="79" t="s">
        <v>6122</v>
      </c>
      <c r="C1057" s="80" t="s">
        <v>6123</v>
      </c>
      <c r="D1057" s="81" t="s">
        <v>15</v>
      </c>
      <c r="E1057" s="82">
        <v>0.0171</v>
      </c>
      <c r="F1057" s="78" t="s">
        <v>54</v>
      </c>
      <c r="G1057" s="83">
        <f t="shared" si="52"/>
        <v>17100</v>
      </c>
      <c r="H1057" s="78">
        <v>0</v>
      </c>
      <c r="I1057" s="78" t="s">
        <v>1143</v>
      </c>
      <c r="J1057" s="85">
        <f t="shared" si="53"/>
        <v>0</v>
      </c>
      <c r="K1057" s="86">
        <f t="shared" si="54"/>
        <v>17100</v>
      </c>
    </row>
    <row r="1058" s="71" customFormat="1" customHeight="1" spans="1:11">
      <c r="A1058" s="78">
        <v>1055</v>
      </c>
      <c r="B1058" s="79" t="s">
        <v>6124</v>
      </c>
      <c r="C1058" s="80" t="s">
        <v>6125</v>
      </c>
      <c r="D1058" s="81" t="s">
        <v>15</v>
      </c>
      <c r="E1058" s="82">
        <v>0.02014</v>
      </c>
      <c r="F1058" s="78" t="s">
        <v>54</v>
      </c>
      <c r="G1058" s="83">
        <f t="shared" si="52"/>
        <v>20000</v>
      </c>
      <c r="H1058" s="78">
        <v>0</v>
      </c>
      <c r="I1058" s="78" t="s">
        <v>1143</v>
      </c>
      <c r="J1058" s="85">
        <f t="shared" si="53"/>
        <v>0</v>
      </c>
      <c r="K1058" s="86">
        <f t="shared" si="54"/>
        <v>20000</v>
      </c>
    </row>
    <row r="1059" s="71" customFormat="1" customHeight="1" spans="1:11">
      <c r="A1059" s="78">
        <v>1056</v>
      </c>
      <c r="B1059" s="79" t="s">
        <v>6126</v>
      </c>
      <c r="C1059" s="80" t="s">
        <v>6127</v>
      </c>
      <c r="D1059" s="81" t="s">
        <v>15</v>
      </c>
      <c r="E1059" s="82">
        <v>0.008</v>
      </c>
      <c r="F1059" s="78" t="s">
        <v>54</v>
      </c>
      <c r="G1059" s="83">
        <f t="shared" si="52"/>
        <v>8000</v>
      </c>
      <c r="H1059" s="78">
        <v>0</v>
      </c>
      <c r="I1059" s="78" t="s">
        <v>1143</v>
      </c>
      <c r="J1059" s="85">
        <f t="shared" si="53"/>
        <v>0</v>
      </c>
      <c r="K1059" s="86">
        <f t="shared" si="54"/>
        <v>8000</v>
      </c>
    </row>
    <row r="1060" s="71" customFormat="1" customHeight="1" spans="1:11">
      <c r="A1060" s="78">
        <v>1057</v>
      </c>
      <c r="B1060" s="79" t="s">
        <v>6128</v>
      </c>
      <c r="C1060" s="80" t="s">
        <v>6129</v>
      </c>
      <c r="D1060" s="81" t="s">
        <v>15</v>
      </c>
      <c r="E1060" s="82">
        <v>0.01033</v>
      </c>
      <c r="F1060" s="78" t="s">
        <v>54</v>
      </c>
      <c r="G1060" s="83">
        <f t="shared" si="52"/>
        <v>10330</v>
      </c>
      <c r="H1060" s="78">
        <v>0</v>
      </c>
      <c r="I1060" s="78" t="s">
        <v>1143</v>
      </c>
      <c r="J1060" s="85">
        <f t="shared" si="53"/>
        <v>0</v>
      </c>
      <c r="K1060" s="86">
        <f t="shared" si="54"/>
        <v>10330</v>
      </c>
    </row>
    <row r="1061" s="71" customFormat="1" customHeight="1" spans="1:11">
      <c r="A1061" s="78">
        <v>1058</v>
      </c>
      <c r="B1061" s="79" t="s">
        <v>6130</v>
      </c>
      <c r="C1061" s="80" t="s">
        <v>6131</v>
      </c>
      <c r="D1061" s="81" t="s">
        <v>15</v>
      </c>
      <c r="E1061" s="82">
        <v>0.0209</v>
      </c>
      <c r="F1061" s="78" t="s">
        <v>54</v>
      </c>
      <c r="G1061" s="83">
        <f t="shared" si="52"/>
        <v>20000</v>
      </c>
      <c r="H1061" s="78">
        <v>0</v>
      </c>
      <c r="I1061" s="78" t="s">
        <v>1143</v>
      </c>
      <c r="J1061" s="85">
        <f t="shared" si="53"/>
        <v>0</v>
      </c>
      <c r="K1061" s="86">
        <f t="shared" si="54"/>
        <v>20000</v>
      </c>
    </row>
    <row r="1062" s="71" customFormat="1" customHeight="1" spans="1:11">
      <c r="A1062" s="78">
        <v>1059</v>
      </c>
      <c r="B1062" s="79" t="s">
        <v>6132</v>
      </c>
      <c r="C1062" s="80" t="s">
        <v>6133</v>
      </c>
      <c r="D1062" s="81" t="s">
        <v>15</v>
      </c>
      <c r="E1062" s="82">
        <v>0.0243</v>
      </c>
      <c r="F1062" s="78" t="s">
        <v>54</v>
      </c>
      <c r="G1062" s="83">
        <f t="shared" si="52"/>
        <v>20000</v>
      </c>
      <c r="H1062" s="78">
        <v>0</v>
      </c>
      <c r="I1062" s="78" t="s">
        <v>1143</v>
      </c>
      <c r="J1062" s="85">
        <f t="shared" si="53"/>
        <v>0</v>
      </c>
      <c r="K1062" s="86">
        <f t="shared" si="54"/>
        <v>20000</v>
      </c>
    </row>
    <row r="1063" s="71" customFormat="1" customHeight="1" spans="1:11">
      <c r="A1063" s="78">
        <v>1060</v>
      </c>
      <c r="B1063" s="79" t="s">
        <v>6134</v>
      </c>
      <c r="C1063" s="80" t="s">
        <v>6135</v>
      </c>
      <c r="D1063" s="81" t="s">
        <v>15</v>
      </c>
      <c r="E1063" s="82">
        <v>0</v>
      </c>
      <c r="F1063" s="78" t="s">
        <v>54</v>
      </c>
      <c r="G1063" s="83">
        <f t="shared" si="52"/>
        <v>0</v>
      </c>
      <c r="H1063" s="78">
        <v>7312</v>
      </c>
      <c r="I1063" s="78" t="s">
        <v>1143</v>
      </c>
      <c r="J1063" s="85">
        <f t="shared" si="53"/>
        <v>1096.8</v>
      </c>
      <c r="K1063" s="86">
        <f t="shared" si="54"/>
        <v>1096.8</v>
      </c>
    </row>
    <row r="1064" s="71" customFormat="1" customHeight="1" spans="1:11">
      <c r="A1064" s="78">
        <v>1061</v>
      </c>
      <c r="B1064" s="79" t="s">
        <v>6136</v>
      </c>
      <c r="C1064" s="80" t="s">
        <v>6137</v>
      </c>
      <c r="D1064" s="81" t="s">
        <v>15</v>
      </c>
      <c r="E1064" s="82">
        <v>0.0116</v>
      </c>
      <c r="F1064" s="78" t="s">
        <v>54</v>
      </c>
      <c r="G1064" s="83">
        <f t="shared" si="52"/>
        <v>11600</v>
      </c>
      <c r="H1064" s="78">
        <v>0</v>
      </c>
      <c r="I1064" s="78" t="s">
        <v>1143</v>
      </c>
      <c r="J1064" s="85">
        <f t="shared" si="53"/>
        <v>0</v>
      </c>
      <c r="K1064" s="86">
        <f t="shared" si="54"/>
        <v>11600</v>
      </c>
    </row>
    <row r="1065" s="71" customFormat="1" customHeight="1" spans="1:11">
      <c r="A1065" s="78">
        <v>1062</v>
      </c>
      <c r="B1065" s="79" t="s">
        <v>6138</v>
      </c>
      <c r="C1065" s="80" t="s">
        <v>6139</v>
      </c>
      <c r="D1065" s="81" t="s">
        <v>15</v>
      </c>
      <c r="E1065" s="82">
        <v>0.01596</v>
      </c>
      <c r="F1065" s="78" t="s">
        <v>54</v>
      </c>
      <c r="G1065" s="83">
        <f t="shared" si="52"/>
        <v>15960</v>
      </c>
      <c r="H1065" s="78">
        <v>0</v>
      </c>
      <c r="I1065" s="78" t="s">
        <v>1143</v>
      </c>
      <c r="J1065" s="85">
        <f t="shared" si="53"/>
        <v>0</v>
      </c>
      <c r="K1065" s="86">
        <f t="shared" si="54"/>
        <v>15960</v>
      </c>
    </row>
    <row r="1066" s="71" customFormat="1" customHeight="1" spans="1:11">
      <c r="A1066" s="78">
        <v>1063</v>
      </c>
      <c r="B1066" s="79" t="s">
        <v>6140</v>
      </c>
      <c r="C1066" s="80" t="s">
        <v>6141</v>
      </c>
      <c r="D1066" s="81" t="s">
        <v>15</v>
      </c>
      <c r="E1066" s="82">
        <v>0.0315</v>
      </c>
      <c r="F1066" s="78" t="s">
        <v>54</v>
      </c>
      <c r="G1066" s="83">
        <f t="shared" si="52"/>
        <v>20000</v>
      </c>
      <c r="H1066" s="78">
        <v>0</v>
      </c>
      <c r="I1066" s="78" t="s">
        <v>1143</v>
      </c>
      <c r="J1066" s="85">
        <f t="shared" si="53"/>
        <v>0</v>
      </c>
      <c r="K1066" s="86">
        <f t="shared" si="54"/>
        <v>20000</v>
      </c>
    </row>
    <row r="1067" s="71" customFormat="1" customHeight="1" spans="1:11">
      <c r="A1067" s="78">
        <v>1064</v>
      </c>
      <c r="B1067" s="79" t="s">
        <v>6140</v>
      </c>
      <c r="C1067" s="80" t="s">
        <v>6142</v>
      </c>
      <c r="D1067" s="81" t="s">
        <v>15</v>
      </c>
      <c r="E1067" s="82">
        <v>0.0243</v>
      </c>
      <c r="F1067" s="78" t="s">
        <v>54</v>
      </c>
      <c r="G1067" s="83">
        <f t="shared" si="52"/>
        <v>20000</v>
      </c>
      <c r="H1067" s="78">
        <v>0</v>
      </c>
      <c r="I1067" s="78" t="s">
        <v>1143</v>
      </c>
      <c r="J1067" s="85">
        <f t="shared" si="53"/>
        <v>0</v>
      </c>
      <c r="K1067" s="86">
        <f t="shared" si="54"/>
        <v>20000</v>
      </c>
    </row>
    <row r="1068" s="71" customFormat="1" customHeight="1" spans="1:11">
      <c r="A1068" s="78">
        <v>1065</v>
      </c>
      <c r="B1068" s="79" t="s">
        <v>6143</v>
      </c>
      <c r="C1068" s="80" t="s">
        <v>6144</v>
      </c>
      <c r="D1068" s="81" t="s">
        <v>15</v>
      </c>
      <c r="E1068" s="82">
        <v>0.01044</v>
      </c>
      <c r="F1068" s="78" t="s">
        <v>54</v>
      </c>
      <c r="G1068" s="83">
        <f t="shared" si="52"/>
        <v>10440</v>
      </c>
      <c r="H1068" s="78">
        <v>0</v>
      </c>
      <c r="I1068" s="78" t="s">
        <v>1143</v>
      </c>
      <c r="J1068" s="85">
        <f t="shared" si="53"/>
        <v>0</v>
      </c>
      <c r="K1068" s="86">
        <f t="shared" si="54"/>
        <v>10440</v>
      </c>
    </row>
    <row r="1069" s="71" customFormat="1" customHeight="1" spans="1:11">
      <c r="A1069" s="78">
        <v>1066</v>
      </c>
      <c r="B1069" s="79" t="s">
        <v>6145</v>
      </c>
      <c r="C1069" s="80" t="s">
        <v>6146</v>
      </c>
      <c r="D1069" s="81" t="s">
        <v>15</v>
      </c>
      <c r="E1069" s="82">
        <v>0.00896</v>
      </c>
      <c r="F1069" s="78" t="s">
        <v>54</v>
      </c>
      <c r="G1069" s="83">
        <f t="shared" si="52"/>
        <v>8960</v>
      </c>
      <c r="H1069" s="78">
        <v>0</v>
      </c>
      <c r="I1069" s="78" t="s">
        <v>1143</v>
      </c>
      <c r="J1069" s="85">
        <f t="shared" si="53"/>
        <v>0</v>
      </c>
      <c r="K1069" s="86">
        <f t="shared" si="54"/>
        <v>8960</v>
      </c>
    </row>
    <row r="1070" s="71" customFormat="1" customHeight="1" spans="1:11">
      <c r="A1070" s="78">
        <v>1067</v>
      </c>
      <c r="B1070" s="79" t="s">
        <v>6147</v>
      </c>
      <c r="C1070" s="80" t="s">
        <v>6148</v>
      </c>
      <c r="D1070" s="81" t="s">
        <v>15</v>
      </c>
      <c r="E1070" s="82">
        <v>0.00504</v>
      </c>
      <c r="F1070" s="78" t="s">
        <v>54</v>
      </c>
      <c r="G1070" s="83">
        <f t="shared" si="52"/>
        <v>5040</v>
      </c>
      <c r="H1070" s="78">
        <v>0</v>
      </c>
      <c r="I1070" s="78" t="s">
        <v>1143</v>
      </c>
      <c r="J1070" s="85">
        <f t="shared" si="53"/>
        <v>0</v>
      </c>
      <c r="K1070" s="86">
        <f t="shared" si="54"/>
        <v>5040</v>
      </c>
    </row>
    <row r="1071" s="71" customFormat="1" customHeight="1" spans="1:11">
      <c r="A1071" s="78">
        <v>1068</v>
      </c>
      <c r="B1071" s="79" t="s">
        <v>6149</v>
      </c>
      <c r="C1071" s="80" t="s">
        <v>6150</v>
      </c>
      <c r="D1071" s="81" t="s">
        <v>15</v>
      </c>
      <c r="E1071" s="82">
        <v>0.0135</v>
      </c>
      <c r="F1071" s="78" t="s">
        <v>54</v>
      </c>
      <c r="G1071" s="83">
        <f t="shared" si="52"/>
        <v>13500</v>
      </c>
      <c r="H1071" s="78">
        <v>0</v>
      </c>
      <c r="I1071" s="78" t="s">
        <v>1143</v>
      </c>
      <c r="J1071" s="85">
        <f t="shared" si="53"/>
        <v>0</v>
      </c>
      <c r="K1071" s="86">
        <f t="shared" si="54"/>
        <v>13500</v>
      </c>
    </row>
    <row r="1072" s="71" customFormat="1" customHeight="1" spans="1:11">
      <c r="A1072" s="78">
        <v>1069</v>
      </c>
      <c r="B1072" s="79" t="s">
        <v>6151</v>
      </c>
      <c r="C1072" s="80" t="s">
        <v>6152</v>
      </c>
      <c r="D1072" s="81" t="s">
        <v>15</v>
      </c>
      <c r="E1072" s="82">
        <v>0.01458</v>
      </c>
      <c r="F1072" s="78" t="s">
        <v>54</v>
      </c>
      <c r="G1072" s="83">
        <f t="shared" si="52"/>
        <v>14580</v>
      </c>
      <c r="H1072" s="78">
        <v>0</v>
      </c>
      <c r="I1072" s="78" t="s">
        <v>1143</v>
      </c>
      <c r="J1072" s="85">
        <f t="shared" si="53"/>
        <v>0</v>
      </c>
      <c r="K1072" s="86">
        <f t="shared" si="54"/>
        <v>14580</v>
      </c>
    </row>
    <row r="1073" s="71" customFormat="1" customHeight="1" spans="1:11">
      <c r="A1073" s="78">
        <v>1070</v>
      </c>
      <c r="B1073" s="79" t="s">
        <v>6153</v>
      </c>
      <c r="C1073" s="80" t="s">
        <v>6154</v>
      </c>
      <c r="D1073" s="81" t="s">
        <v>15</v>
      </c>
      <c r="E1073" s="82">
        <v>0</v>
      </c>
      <c r="F1073" s="78" t="s">
        <v>54</v>
      </c>
      <c r="G1073" s="83">
        <f t="shared" si="52"/>
        <v>0</v>
      </c>
      <c r="H1073" s="78">
        <v>0</v>
      </c>
      <c r="I1073" s="78" t="s">
        <v>1143</v>
      </c>
      <c r="J1073" s="85">
        <f t="shared" si="53"/>
        <v>0</v>
      </c>
      <c r="K1073" s="86">
        <f t="shared" si="54"/>
        <v>0</v>
      </c>
    </row>
    <row r="1074" s="71" customFormat="1" customHeight="1" spans="1:11">
      <c r="A1074" s="78">
        <v>1071</v>
      </c>
      <c r="B1074" s="79" t="s">
        <v>6155</v>
      </c>
      <c r="C1074" s="80" t="s">
        <v>6156</v>
      </c>
      <c r="D1074" s="81" t="s">
        <v>15</v>
      </c>
      <c r="E1074" s="82">
        <v>0.004</v>
      </c>
      <c r="F1074" s="78" t="s">
        <v>54</v>
      </c>
      <c r="G1074" s="83">
        <f t="shared" si="52"/>
        <v>4000</v>
      </c>
      <c r="H1074" s="78">
        <v>0</v>
      </c>
      <c r="I1074" s="78" t="s">
        <v>1143</v>
      </c>
      <c r="J1074" s="85">
        <f t="shared" si="53"/>
        <v>0</v>
      </c>
      <c r="K1074" s="86">
        <f t="shared" si="54"/>
        <v>4000</v>
      </c>
    </row>
    <row r="1075" s="71" customFormat="1" customHeight="1" spans="1:11">
      <c r="A1075" s="78">
        <v>1072</v>
      </c>
      <c r="B1075" s="79" t="s">
        <v>6157</v>
      </c>
      <c r="C1075" s="80" t="s">
        <v>6158</v>
      </c>
      <c r="D1075" s="81" t="s">
        <v>15</v>
      </c>
      <c r="E1075" s="82">
        <v>0.006</v>
      </c>
      <c r="F1075" s="78" t="s">
        <v>54</v>
      </c>
      <c r="G1075" s="83">
        <f t="shared" si="52"/>
        <v>6000</v>
      </c>
      <c r="H1075" s="78">
        <v>8867</v>
      </c>
      <c r="I1075" s="78" t="s">
        <v>1143</v>
      </c>
      <c r="J1075" s="85">
        <f t="shared" si="53"/>
        <v>1330.05</v>
      </c>
      <c r="K1075" s="86">
        <f t="shared" si="54"/>
        <v>7330.05</v>
      </c>
    </row>
    <row r="1076" s="71" customFormat="1" customHeight="1" spans="1:11">
      <c r="A1076" s="78">
        <v>1073</v>
      </c>
      <c r="B1076" s="79" t="s">
        <v>6159</v>
      </c>
      <c r="C1076" s="80" t="s">
        <v>6160</v>
      </c>
      <c r="D1076" s="81" t="s">
        <v>15</v>
      </c>
      <c r="E1076" s="82">
        <v>0</v>
      </c>
      <c r="F1076" s="78" t="s">
        <v>54</v>
      </c>
      <c r="G1076" s="83">
        <f t="shared" si="52"/>
        <v>0</v>
      </c>
      <c r="H1076" s="78">
        <v>5795</v>
      </c>
      <c r="I1076" s="78" t="s">
        <v>1143</v>
      </c>
      <c r="J1076" s="85">
        <f t="shared" si="53"/>
        <v>869.25</v>
      </c>
      <c r="K1076" s="86">
        <f t="shared" si="54"/>
        <v>869.25</v>
      </c>
    </row>
    <row r="1077" s="71" customFormat="1" customHeight="1" spans="1:11">
      <c r="A1077" s="78">
        <v>1074</v>
      </c>
      <c r="B1077" s="79" t="s">
        <v>6161</v>
      </c>
      <c r="C1077" s="80" t="s">
        <v>6162</v>
      </c>
      <c r="D1077" s="81" t="s">
        <v>15</v>
      </c>
      <c r="E1077" s="82">
        <v>0.024</v>
      </c>
      <c r="F1077" s="78" t="s">
        <v>54</v>
      </c>
      <c r="G1077" s="83">
        <f t="shared" si="52"/>
        <v>20000</v>
      </c>
      <c r="H1077" s="78">
        <v>0</v>
      </c>
      <c r="I1077" s="78" t="s">
        <v>1143</v>
      </c>
      <c r="J1077" s="85">
        <f t="shared" si="53"/>
        <v>0</v>
      </c>
      <c r="K1077" s="86">
        <f t="shared" si="54"/>
        <v>20000</v>
      </c>
    </row>
    <row r="1078" s="71" customFormat="1" customHeight="1" spans="1:11">
      <c r="A1078" s="78">
        <v>1075</v>
      </c>
      <c r="B1078" s="79" t="s">
        <v>6163</v>
      </c>
      <c r="C1078" s="80" t="s">
        <v>6164</v>
      </c>
      <c r="D1078" s="81" t="s">
        <v>15</v>
      </c>
      <c r="E1078" s="82">
        <v>0.034</v>
      </c>
      <c r="F1078" s="78" t="s">
        <v>54</v>
      </c>
      <c r="G1078" s="83">
        <f t="shared" si="52"/>
        <v>20000</v>
      </c>
      <c r="H1078" s="78">
        <v>0</v>
      </c>
      <c r="I1078" s="78" t="s">
        <v>1143</v>
      </c>
      <c r="J1078" s="85">
        <f t="shared" si="53"/>
        <v>0</v>
      </c>
      <c r="K1078" s="86">
        <f t="shared" si="54"/>
        <v>20000</v>
      </c>
    </row>
    <row r="1079" s="71" customFormat="1" customHeight="1" spans="1:11">
      <c r="A1079" s="78">
        <v>1076</v>
      </c>
      <c r="B1079" s="79" t="s">
        <v>6165</v>
      </c>
      <c r="C1079" s="80" t="s">
        <v>6166</v>
      </c>
      <c r="D1079" s="81" t="s">
        <v>15</v>
      </c>
      <c r="E1079" s="82">
        <v>0.0145</v>
      </c>
      <c r="F1079" s="78" t="s">
        <v>54</v>
      </c>
      <c r="G1079" s="83">
        <f t="shared" si="52"/>
        <v>14500</v>
      </c>
      <c r="H1079" s="78">
        <v>0</v>
      </c>
      <c r="I1079" s="78" t="s">
        <v>1143</v>
      </c>
      <c r="J1079" s="85">
        <f t="shared" si="53"/>
        <v>0</v>
      </c>
      <c r="K1079" s="86">
        <f t="shared" si="54"/>
        <v>14500</v>
      </c>
    </row>
    <row r="1080" s="71" customFormat="1" customHeight="1" spans="1:11">
      <c r="A1080" s="78">
        <v>1077</v>
      </c>
      <c r="B1080" s="79" t="s">
        <v>6167</v>
      </c>
      <c r="C1080" s="80" t="s">
        <v>6168</v>
      </c>
      <c r="D1080" s="81" t="s">
        <v>15</v>
      </c>
      <c r="E1080" s="82">
        <v>0.0052</v>
      </c>
      <c r="F1080" s="78" t="s">
        <v>54</v>
      </c>
      <c r="G1080" s="83">
        <f t="shared" ref="G1080:G1100" si="55">IF(E1080*1000000&gt;20000,20000,E1080*1000000)</f>
        <v>5200</v>
      </c>
      <c r="H1080" s="78">
        <v>2676</v>
      </c>
      <c r="I1080" s="78" t="s">
        <v>1143</v>
      </c>
      <c r="J1080" s="85">
        <f t="shared" si="53"/>
        <v>401.4</v>
      </c>
      <c r="K1080" s="86">
        <f t="shared" si="54"/>
        <v>5601.4</v>
      </c>
    </row>
    <row r="1081" s="71" customFormat="1" customHeight="1" spans="1:11">
      <c r="A1081" s="78">
        <v>1078</v>
      </c>
      <c r="B1081" s="79" t="s">
        <v>6169</v>
      </c>
      <c r="C1081" s="80" t="s">
        <v>6170</v>
      </c>
      <c r="D1081" s="81" t="s">
        <v>15</v>
      </c>
      <c r="E1081" s="82">
        <v>0.01296</v>
      </c>
      <c r="F1081" s="78" t="s">
        <v>54</v>
      </c>
      <c r="G1081" s="83">
        <f t="shared" si="55"/>
        <v>12960</v>
      </c>
      <c r="H1081" s="78">
        <v>0</v>
      </c>
      <c r="I1081" s="78" t="s">
        <v>1143</v>
      </c>
      <c r="J1081" s="85">
        <f t="shared" si="53"/>
        <v>0</v>
      </c>
      <c r="K1081" s="86">
        <f t="shared" si="54"/>
        <v>12960</v>
      </c>
    </row>
    <row r="1082" s="71" customFormat="1" customHeight="1" spans="1:11">
      <c r="A1082" s="78">
        <v>1079</v>
      </c>
      <c r="B1082" s="79" t="s">
        <v>6171</v>
      </c>
      <c r="C1082" s="80" t="s">
        <v>6172</v>
      </c>
      <c r="D1082" s="81" t="s">
        <v>15</v>
      </c>
      <c r="E1082" s="82">
        <v>0</v>
      </c>
      <c r="F1082" s="78" t="s">
        <v>54</v>
      </c>
      <c r="G1082" s="83">
        <f t="shared" si="55"/>
        <v>0</v>
      </c>
      <c r="H1082" s="78">
        <v>5734</v>
      </c>
      <c r="I1082" s="78" t="s">
        <v>1143</v>
      </c>
      <c r="J1082" s="85">
        <f t="shared" si="53"/>
        <v>860.1</v>
      </c>
      <c r="K1082" s="86">
        <f t="shared" si="54"/>
        <v>860.1</v>
      </c>
    </row>
    <row r="1083" s="71" customFormat="1" customHeight="1" spans="1:11">
      <c r="A1083" s="78">
        <v>1080</v>
      </c>
      <c r="B1083" s="79" t="s">
        <v>6173</v>
      </c>
      <c r="C1083" s="80" t="s">
        <v>6174</v>
      </c>
      <c r="D1083" s="81" t="s">
        <v>15</v>
      </c>
      <c r="E1083" s="82">
        <v>0</v>
      </c>
      <c r="F1083" s="78" t="s">
        <v>54</v>
      </c>
      <c r="G1083" s="83">
        <f t="shared" si="55"/>
        <v>0</v>
      </c>
      <c r="H1083" s="78">
        <v>0</v>
      </c>
      <c r="I1083" s="78" t="s">
        <v>1143</v>
      </c>
      <c r="J1083" s="85">
        <f t="shared" si="53"/>
        <v>0</v>
      </c>
      <c r="K1083" s="86">
        <f t="shared" si="54"/>
        <v>0</v>
      </c>
    </row>
    <row r="1084" s="71" customFormat="1" customHeight="1" spans="1:11">
      <c r="A1084" s="78">
        <v>1081</v>
      </c>
      <c r="B1084" s="79" t="s">
        <v>6175</v>
      </c>
      <c r="C1084" s="80" t="s">
        <v>6176</v>
      </c>
      <c r="D1084" s="81" t="s">
        <v>15</v>
      </c>
      <c r="E1084" s="82">
        <v>0.00855</v>
      </c>
      <c r="F1084" s="78" t="s">
        <v>54</v>
      </c>
      <c r="G1084" s="83">
        <f t="shared" si="55"/>
        <v>8550</v>
      </c>
      <c r="H1084" s="78">
        <v>0</v>
      </c>
      <c r="I1084" s="78" t="s">
        <v>1143</v>
      </c>
      <c r="J1084" s="85">
        <f t="shared" si="53"/>
        <v>0</v>
      </c>
      <c r="K1084" s="86">
        <f t="shared" si="54"/>
        <v>8550</v>
      </c>
    </row>
    <row r="1085" s="71" customFormat="1" customHeight="1" spans="1:11">
      <c r="A1085" s="78">
        <v>1082</v>
      </c>
      <c r="B1085" s="79" t="s">
        <v>6175</v>
      </c>
      <c r="C1085" s="80" t="s">
        <v>6177</v>
      </c>
      <c r="D1085" s="81" t="s">
        <v>15</v>
      </c>
      <c r="E1085" s="82">
        <v>0.00513</v>
      </c>
      <c r="F1085" s="78" t="s">
        <v>54</v>
      </c>
      <c r="G1085" s="83">
        <f t="shared" si="55"/>
        <v>5130</v>
      </c>
      <c r="H1085" s="78">
        <v>0</v>
      </c>
      <c r="I1085" s="78" t="s">
        <v>1143</v>
      </c>
      <c r="J1085" s="85">
        <f t="shared" si="53"/>
        <v>0</v>
      </c>
      <c r="K1085" s="86">
        <f t="shared" si="54"/>
        <v>5130</v>
      </c>
    </row>
    <row r="1086" s="71" customFormat="1" customHeight="1" spans="1:11">
      <c r="A1086" s="78">
        <v>1083</v>
      </c>
      <c r="B1086" s="79" t="s">
        <v>6178</v>
      </c>
      <c r="C1086" s="80" t="s">
        <v>6179</v>
      </c>
      <c r="D1086" s="81" t="s">
        <v>15</v>
      </c>
      <c r="E1086" s="82">
        <v>0.01026</v>
      </c>
      <c r="F1086" s="78" t="s">
        <v>54</v>
      </c>
      <c r="G1086" s="83">
        <f t="shared" si="55"/>
        <v>10260</v>
      </c>
      <c r="H1086" s="78">
        <v>0</v>
      </c>
      <c r="I1086" s="78" t="s">
        <v>1143</v>
      </c>
      <c r="J1086" s="85">
        <f t="shared" si="53"/>
        <v>0</v>
      </c>
      <c r="K1086" s="86">
        <f t="shared" si="54"/>
        <v>10260</v>
      </c>
    </row>
    <row r="1087" s="71" customFormat="1" customHeight="1" spans="1:11">
      <c r="A1087" s="78">
        <v>1084</v>
      </c>
      <c r="B1087" s="79" t="s">
        <v>6180</v>
      </c>
      <c r="C1087" s="80" t="s">
        <v>6181</v>
      </c>
      <c r="D1087" s="81" t="s">
        <v>15</v>
      </c>
      <c r="E1087" s="82">
        <v>0.01482</v>
      </c>
      <c r="F1087" s="78" t="s">
        <v>54</v>
      </c>
      <c r="G1087" s="83">
        <f t="shared" si="55"/>
        <v>14820</v>
      </c>
      <c r="H1087" s="78">
        <v>0</v>
      </c>
      <c r="I1087" s="78" t="s">
        <v>1143</v>
      </c>
      <c r="J1087" s="85">
        <f t="shared" si="53"/>
        <v>0</v>
      </c>
      <c r="K1087" s="86">
        <f t="shared" si="54"/>
        <v>14820</v>
      </c>
    </row>
    <row r="1088" s="71" customFormat="1" customHeight="1" spans="1:11">
      <c r="A1088" s="78">
        <v>1085</v>
      </c>
      <c r="B1088" s="79" t="s">
        <v>6182</v>
      </c>
      <c r="C1088" s="80" t="s">
        <v>6183</v>
      </c>
      <c r="D1088" s="81" t="s">
        <v>15</v>
      </c>
      <c r="E1088" s="82">
        <v>0.01026</v>
      </c>
      <c r="F1088" s="78" t="s">
        <v>54</v>
      </c>
      <c r="G1088" s="83">
        <f t="shared" si="55"/>
        <v>10260</v>
      </c>
      <c r="H1088" s="78">
        <v>0</v>
      </c>
      <c r="I1088" s="78" t="s">
        <v>1143</v>
      </c>
      <c r="J1088" s="85">
        <f t="shared" si="53"/>
        <v>0</v>
      </c>
      <c r="K1088" s="86">
        <f t="shared" si="54"/>
        <v>10260</v>
      </c>
    </row>
    <row r="1089" s="71" customFormat="1" customHeight="1" spans="1:11">
      <c r="A1089" s="78">
        <v>1086</v>
      </c>
      <c r="B1089" s="79" t="s">
        <v>6184</v>
      </c>
      <c r="C1089" s="80" t="s">
        <v>6185</v>
      </c>
      <c r="D1089" s="81" t="s">
        <v>15</v>
      </c>
      <c r="E1089" s="82">
        <v>0</v>
      </c>
      <c r="F1089" s="78" t="s">
        <v>54</v>
      </c>
      <c r="G1089" s="83">
        <f t="shared" si="55"/>
        <v>0</v>
      </c>
      <c r="H1089" s="78">
        <v>0</v>
      </c>
      <c r="I1089" s="78" t="s">
        <v>1143</v>
      </c>
      <c r="J1089" s="85">
        <f t="shared" si="53"/>
        <v>0</v>
      </c>
      <c r="K1089" s="86">
        <f t="shared" si="54"/>
        <v>0</v>
      </c>
    </row>
    <row r="1090" s="71" customFormat="1" customHeight="1" spans="1:11">
      <c r="A1090" s="78">
        <v>1087</v>
      </c>
      <c r="B1090" s="79" t="s">
        <v>6186</v>
      </c>
      <c r="C1090" s="80" t="s">
        <v>6187</v>
      </c>
      <c r="D1090" s="81" t="s">
        <v>15</v>
      </c>
      <c r="E1090" s="82">
        <v>0.01026</v>
      </c>
      <c r="F1090" s="78" t="s">
        <v>54</v>
      </c>
      <c r="G1090" s="83">
        <f t="shared" si="55"/>
        <v>10260</v>
      </c>
      <c r="H1090" s="78">
        <v>0</v>
      </c>
      <c r="I1090" s="78" t="s">
        <v>1143</v>
      </c>
      <c r="J1090" s="85">
        <f t="shared" si="53"/>
        <v>0</v>
      </c>
      <c r="K1090" s="86">
        <f t="shared" si="54"/>
        <v>10260</v>
      </c>
    </row>
    <row r="1091" s="71" customFormat="1" customHeight="1" spans="1:11">
      <c r="A1091" s="78">
        <v>1088</v>
      </c>
      <c r="B1091" s="79" t="s">
        <v>6188</v>
      </c>
      <c r="C1091" s="80" t="s">
        <v>6189</v>
      </c>
      <c r="D1091" s="81" t="s">
        <v>15</v>
      </c>
      <c r="E1091" s="82">
        <v>0.0132</v>
      </c>
      <c r="F1091" s="78" t="s">
        <v>54</v>
      </c>
      <c r="G1091" s="83">
        <f t="shared" si="55"/>
        <v>13200</v>
      </c>
      <c r="H1091" s="78">
        <v>0</v>
      </c>
      <c r="I1091" s="78" t="s">
        <v>1143</v>
      </c>
      <c r="J1091" s="85">
        <f t="shared" si="53"/>
        <v>0</v>
      </c>
      <c r="K1091" s="86">
        <f t="shared" si="54"/>
        <v>13200</v>
      </c>
    </row>
    <row r="1092" s="71" customFormat="1" customHeight="1" spans="1:11">
      <c r="A1092" s="78">
        <v>1089</v>
      </c>
      <c r="B1092" s="79" t="s">
        <v>6190</v>
      </c>
      <c r="C1092" s="80" t="s">
        <v>6191</v>
      </c>
      <c r="D1092" s="81" t="s">
        <v>15</v>
      </c>
      <c r="E1092" s="82">
        <v>0.013185</v>
      </c>
      <c r="F1092" s="78" t="s">
        <v>54</v>
      </c>
      <c r="G1092" s="83">
        <f t="shared" si="55"/>
        <v>13185</v>
      </c>
      <c r="H1092" s="78">
        <v>0</v>
      </c>
      <c r="I1092" s="78" t="s">
        <v>1143</v>
      </c>
      <c r="J1092" s="85">
        <f t="shared" ref="J1092:J1155" si="56">ROUND(H1092*0.15,2)</f>
        <v>0</v>
      </c>
      <c r="K1092" s="86">
        <f t="shared" ref="K1092:K1155" si="57">G1092+J1092</f>
        <v>13185</v>
      </c>
    </row>
    <row r="1093" s="71" customFormat="1" customHeight="1" spans="1:11">
      <c r="A1093" s="78">
        <v>1090</v>
      </c>
      <c r="B1093" s="79" t="s">
        <v>6192</v>
      </c>
      <c r="C1093" s="80" t="s">
        <v>6193</v>
      </c>
      <c r="D1093" s="81" t="s">
        <v>15</v>
      </c>
      <c r="E1093" s="82">
        <v>0.009625</v>
      </c>
      <c r="F1093" s="78" t="s">
        <v>54</v>
      </c>
      <c r="G1093" s="83">
        <f t="shared" si="55"/>
        <v>9625</v>
      </c>
      <c r="H1093" s="78">
        <v>0</v>
      </c>
      <c r="I1093" s="78" t="s">
        <v>1143</v>
      </c>
      <c r="J1093" s="85">
        <f t="shared" si="56"/>
        <v>0</v>
      </c>
      <c r="K1093" s="86">
        <f t="shared" si="57"/>
        <v>9625</v>
      </c>
    </row>
    <row r="1094" s="71" customFormat="1" customHeight="1" spans="1:11">
      <c r="A1094" s="78">
        <v>1091</v>
      </c>
      <c r="B1094" s="79" t="s">
        <v>6194</v>
      </c>
      <c r="C1094" s="80" t="s">
        <v>6195</v>
      </c>
      <c r="D1094" s="81" t="s">
        <v>15</v>
      </c>
      <c r="E1094" s="82">
        <v>0.0121</v>
      </c>
      <c r="F1094" s="78" t="s">
        <v>54</v>
      </c>
      <c r="G1094" s="83">
        <f t="shared" si="55"/>
        <v>12100</v>
      </c>
      <c r="H1094" s="78">
        <v>0</v>
      </c>
      <c r="I1094" s="78" t="s">
        <v>1143</v>
      </c>
      <c r="J1094" s="85">
        <f t="shared" si="56"/>
        <v>0</v>
      </c>
      <c r="K1094" s="86">
        <f t="shared" si="57"/>
        <v>12100</v>
      </c>
    </row>
    <row r="1095" s="71" customFormat="1" customHeight="1" spans="1:11">
      <c r="A1095" s="78">
        <v>1092</v>
      </c>
      <c r="B1095" s="79" t="s">
        <v>6196</v>
      </c>
      <c r="C1095" s="80" t="s">
        <v>6197</v>
      </c>
      <c r="D1095" s="81" t="s">
        <v>15</v>
      </c>
      <c r="E1095" s="82">
        <v>0.00935</v>
      </c>
      <c r="F1095" s="78" t="s">
        <v>54</v>
      </c>
      <c r="G1095" s="83">
        <f t="shared" si="55"/>
        <v>9350</v>
      </c>
      <c r="H1095" s="78">
        <v>0</v>
      </c>
      <c r="I1095" s="78" t="s">
        <v>1143</v>
      </c>
      <c r="J1095" s="85">
        <f t="shared" si="56"/>
        <v>0</v>
      </c>
      <c r="K1095" s="86">
        <f t="shared" si="57"/>
        <v>9350</v>
      </c>
    </row>
    <row r="1096" s="71" customFormat="1" customHeight="1" spans="1:11">
      <c r="A1096" s="78">
        <v>1093</v>
      </c>
      <c r="B1096" s="79" t="s">
        <v>6198</v>
      </c>
      <c r="C1096" s="80" t="s">
        <v>6199</v>
      </c>
      <c r="D1096" s="81" t="s">
        <v>15</v>
      </c>
      <c r="E1096" s="82">
        <v>0.0209</v>
      </c>
      <c r="F1096" s="78" t="s">
        <v>54</v>
      </c>
      <c r="G1096" s="83">
        <f t="shared" si="55"/>
        <v>20000</v>
      </c>
      <c r="H1096" s="78">
        <v>0</v>
      </c>
      <c r="I1096" s="78" t="s">
        <v>1143</v>
      </c>
      <c r="J1096" s="85">
        <f t="shared" si="56"/>
        <v>0</v>
      </c>
      <c r="K1096" s="86">
        <f t="shared" si="57"/>
        <v>20000</v>
      </c>
    </row>
    <row r="1097" s="71" customFormat="1" customHeight="1" spans="1:11">
      <c r="A1097" s="78">
        <v>1094</v>
      </c>
      <c r="B1097" s="79" t="s">
        <v>6200</v>
      </c>
      <c r="C1097" s="80" t="s">
        <v>6201</v>
      </c>
      <c r="D1097" s="81" t="s">
        <v>15</v>
      </c>
      <c r="E1097" s="82">
        <v>0.0106</v>
      </c>
      <c r="F1097" s="78" t="s">
        <v>54</v>
      </c>
      <c r="G1097" s="83">
        <f t="shared" si="55"/>
        <v>10600</v>
      </c>
      <c r="H1097" s="78">
        <v>0</v>
      </c>
      <c r="I1097" s="78" t="s">
        <v>1143</v>
      </c>
      <c r="J1097" s="85">
        <f t="shared" si="56"/>
        <v>0</v>
      </c>
      <c r="K1097" s="86">
        <f t="shared" si="57"/>
        <v>10600</v>
      </c>
    </row>
    <row r="1098" s="71" customFormat="1" customHeight="1" spans="1:11">
      <c r="A1098" s="78">
        <v>1095</v>
      </c>
      <c r="B1098" s="79" t="s">
        <v>6202</v>
      </c>
      <c r="C1098" s="80" t="s">
        <v>6203</v>
      </c>
      <c r="D1098" s="81" t="s">
        <v>15</v>
      </c>
      <c r="E1098" s="82">
        <v>0.01256</v>
      </c>
      <c r="F1098" s="78" t="s">
        <v>54</v>
      </c>
      <c r="G1098" s="83">
        <f t="shared" si="55"/>
        <v>12560</v>
      </c>
      <c r="H1098" s="78">
        <v>0</v>
      </c>
      <c r="I1098" s="78" t="s">
        <v>1143</v>
      </c>
      <c r="J1098" s="85">
        <f t="shared" si="56"/>
        <v>0</v>
      </c>
      <c r="K1098" s="86">
        <f t="shared" si="57"/>
        <v>12560</v>
      </c>
    </row>
    <row r="1099" s="71" customFormat="1" customHeight="1" spans="1:11">
      <c r="A1099" s="78">
        <v>1096</v>
      </c>
      <c r="B1099" s="79" t="s">
        <v>6204</v>
      </c>
      <c r="C1099" s="80" t="s">
        <v>6205</v>
      </c>
      <c r="D1099" s="81" t="s">
        <v>15</v>
      </c>
      <c r="E1099" s="82">
        <v>0.01003</v>
      </c>
      <c r="F1099" s="78" t="s">
        <v>54</v>
      </c>
      <c r="G1099" s="83">
        <f t="shared" si="55"/>
        <v>10030</v>
      </c>
      <c r="H1099" s="78">
        <v>0</v>
      </c>
      <c r="I1099" s="78" t="s">
        <v>1143</v>
      </c>
      <c r="J1099" s="85">
        <f t="shared" si="56"/>
        <v>0</v>
      </c>
      <c r="K1099" s="86">
        <f t="shared" si="57"/>
        <v>10030</v>
      </c>
    </row>
    <row r="1100" s="71" customFormat="1" customHeight="1" spans="1:11">
      <c r="A1100" s="78">
        <v>1097</v>
      </c>
      <c r="B1100" s="79" t="s">
        <v>6206</v>
      </c>
      <c r="C1100" s="80" t="s">
        <v>6207</v>
      </c>
      <c r="D1100" s="81" t="s">
        <v>15</v>
      </c>
      <c r="E1100" s="82">
        <v>0.01062</v>
      </c>
      <c r="F1100" s="78" t="s">
        <v>54</v>
      </c>
      <c r="G1100" s="83">
        <f t="shared" si="55"/>
        <v>10620</v>
      </c>
      <c r="H1100" s="78">
        <v>0</v>
      </c>
      <c r="I1100" s="78" t="s">
        <v>1143</v>
      </c>
      <c r="J1100" s="85">
        <f t="shared" si="56"/>
        <v>0</v>
      </c>
      <c r="K1100" s="86">
        <f t="shared" si="57"/>
        <v>10620</v>
      </c>
    </row>
    <row r="1101" s="71" customFormat="1" customHeight="1" spans="1:11">
      <c r="A1101" s="78">
        <v>1098</v>
      </c>
      <c r="B1101" s="79" t="s">
        <v>6208</v>
      </c>
      <c r="C1101" s="80" t="s">
        <v>6209</v>
      </c>
      <c r="D1101" s="81" t="s">
        <v>4361</v>
      </c>
      <c r="E1101" s="82">
        <v>0.01967</v>
      </c>
      <c r="F1101" s="78" t="s">
        <v>784</v>
      </c>
      <c r="G1101" s="83">
        <f>E1101*20000</f>
        <v>393.4</v>
      </c>
      <c r="H1101" s="78">
        <v>0</v>
      </c>
      <c r="I1101" s="78" t="s">
        <v>1143</v>
      </c>
      <c r="J1101" s="85">
        <f t="shared" si="56"/>
        <v>0</v>
      </c>
      <c r="K1101" s="86">
        <f t="shared" si="57"/>
        <v>393.4</v>
      </c>
    </row>
    <row r="1102" s="71" customFormat="1" customHeight="1" spans="1:11">
      <c r="A1102" s="78">
        <v>1099</v>
      </c>
      <c r="B1102" s="79" t="s">
        <v>6210</v>
      </c>
      <c r="C1102" s="80" t="s">
        <v>6211</v>
      </c>
      <c r="D1102" s="81" t="s">
        <v>15</v>
      </c>
      <c r="E1102" s="82">
        <v>0.0183</v>
      </c>
      <c r="F1102" s="78" t="s">
        <v>54</v>
      </c>
      <c r="G1102" s="83">
        <f t="shared" ref="G1102:G1165" si="58">IF(E1102*1000000&gt;20000,20000,E1102*1000000)</f>
        <v>18300</v>
      </c>
      <c r="H1102" s="78">
        <v>0</v>
      </c>
      <c r="I1102" s="78" t="s">
        <v>1143</v>
      </c>
      <c r="J1102" s="85">
        <f t="shared" si="56"/>
        <v>0</v>
      </c>
      <c r="K1102" s="86">
        <f t="shared" si="57"/>
        <v>18300</v>
      </c>
    </row>
    <row r="1103" s="71" customFormat="1" customHeight="1" spans="1:11">
      <c r="A1103" s="78">
        <v>1100</v>
      </c>
      <c r="B1103" s="79" t="s">
        <v>6212</v>
      </c>
      <c r="C1103" s="80" t="s">
        <v>6213</v>
      </c>
      <c r="D1103" s="81" t="s">
        <v>15</v>
      </c>
      <c r="E1103" s="82">
        <v>0.02597</v>
      </c>
      <c r="F1103" s="78" t="s">
        <v>54</v>
      </c>
      <c r="G1103" s="83">
        <f t="shared" si="58"/>
        <v>20000</v>
      </c>
      <c r="H1103" s="78">
        <v>0</v>
      </c>
      <c r="I1103" s="78" t="s">
        <v>1143</v>
      </c>
      <c r="J1103" s="85">
        <f t="shared" si="56"/>
        <v>0</v>
      </c>
      <c r="K1103" s="86">
        <f t="shared" si="57"/>
        <v>20000</v>
      </c>
    </row>
    <row r="1104" s="71" customFormat="1" customHeight="1" spans="1:11">
      <c r="A1104" s="78">
        <v>1101</v>
      </c>
      <c r="B1104" s="79" t="s">
        <v>6214</v>
      </c>
      <c r="C1104" s="80" t="s">
        <v>6215</v>
      </c>
      <c r="D1104" s="81" t="s">
        <v>15</v>
      </c>
      <c r="E1104" s="82">
        <v>0.01166</v>
      </c>
      <c r="F1104" s="78" t="s">
        <v>54</v>
      </c>
      <c r="G1104" s="83">
        <f t="shared" si="58"/>
        <v>11660</v>
      </c>
      <c r="H1104" s="78">
        <v>0</v>
      </c>
      <c r="I1104" s="78" t="s">
        <v>1143</v>
      </c>
      <c r="J1104" s="85">
        <f t="shared" si="56"/>
        <v>0</v>
      </c>
      <c r="K1104" s="86">
        <f t="shared" si="57"/>
        <v>11660</v>
      </c>
    </row>
    <row r="1105" s="71" customFormat="1" customHeight="1" spans="1:11">
      <c r="A1105" s="78">
        <v>1102</v>
      </c>
      <c r="B1105" s="79" t="s">
        <v>6216</v>
      </c>
      <c r="C1105" s="80" t="s">
        <v>6217</v>
      </c>
      <c r="D1105" s="81" t="s">
        <v>15</v>
      </c>
      <c r="E1105" s="82">
        <v>0</v>
      </c>
      <c r="F1105" s="78" t="s">
        <v>54</v>
      </c>
      <c r="G1105" s="83">
        <f t="shared" si="58"/>
        <v>0</v>
      </c>
      <c r="H1105" s="78">
        <v>5626</v>
      </c>
      <c r="I1105" s="78" t="s">
        <v>1143</v>
      </c>
      <c r="J1105" s="85">
        <f t="shared" si="56"/>
        <v>843.9</v>
      </c>
      <c r="K1105" s="86">
        <f t="shared" si="57"/>
        <v>843.9</v>
      </c>
    </row>
    <row r="1106" s="71" customFormat="1" customHeight="1" spans="1:11">
      <c r="A1106" s="78">
        <v>1103</v>
      </c>
      <c r="B1106" s="79" t="s">
        <v>6218</v>
      </c>
      <c r="C1106" s="80" t="s">
        <v>6219</v>
      </c>
      <c r="D1106" s="81" t="s">
        <v>15</v>
      </c>
      <c r="E1106" s="82">
        <v>0.02016</v>
      </c>
      <c r="F1106" s="78" t="s">
        <v>54</v>
      </c>
      <c r="G1106" s="83">
        <f t="shared" si="58"/>
        <v>20000</v>
      </c>
      <c r="H1106" s="78">
        <v>0</v>
      </c>
      <c r="I1106" s="78" t="s">
        <v>1143</v>
      </c>
      <c r="J1106" s="85">
        <f t="shared" si="56"/>
        <v>0</v>
      </c>
      <c r="K1106" s="86">
        <f t="shared" si="57"/>
        <v>20000</v>
      </c>
    </row>
    <row r="1107" s="71" customFormat="1" customHeight="1" spans="1:11">
      <c r="A1107" s="78">
        <v>1104</v>
      </c>
      <c r="B1107" s="79" t="s">
        <v>6220</v>
      </c>
      <c r="C1107" s="80" t="s">
        <v>6221</v>
      </c>
      <c r="D1107" s="81" t="s">
        <v>15</v>
      </c>
      <c r="E1107" s="82">
        <v>0.01925</v>
      </c>
      <c r="F1107" s="78" t="s">
        <v>54</v>
      </c>
      <c r="G1107" s="83">
        <f t="shared" si="58"/>
        <v>19250</v>
      </c>
      <c r="H1107" s="78">
        <v>6588</v>
      </c>
      <c r="I1107" s="78" t="s">
        <v>1143</v>
      </c>
      <c r="J1107" s="85">
        <f t="shared" si="56"/>
        <v>988.2</v>
      </c>
      <c r="K1107" s="86">
        <f t="shared" si="57"/>
        <v>20238.2</v>
      </c>
    </row>
    <row r="1108" s="71" customFormat="1" customHeight="1" spans="1:11">
      <c r="A1108" s="78">
        <v>1105</v>
      </c>
      <c r="B1108" s="79" t="s">
        <v>6222</v>
      </c>
      <c r="C1108" s="80" t="s">
        <v>6223</v>
      </c>
      <c r="D1108" s="81" t="s">
        <v>15</v>
      </c>
      <c r="E1108" s="82">
        <v>0.00795</v>
      </c>
      <c r="F1108" s="78" t="s">
        <v>54</v>
      </c>
      <c r="G1108" s="83">
        <f t="shared" si="58"/>
        <v>7950</v>
      </c>
      <c r="H1108" s="78">
        <v>0</v>
      </c>
      <c r="I1108" s="78" t="s">
        <v>1143</v>
      </c>
      <c r="J1108" s="85">
        <f t="shared" si="56"/>
        <v>0</v>
      </c>
      <c r="K1108" s="86">
        <f t="shared" si="57"/>
        <v>7950</v>
      </c>
    </row>
    <row r="1109" s="71" customFormat="1" customHeight="1" spans="1:11">
      <c r="A1109" s="78">
        <v>1106</v>
      </c>
      <c r="B1109" s="79" t="s">
        <v>6224</v>
      </c>
      <c r="C1109" s="80" t="s">
        <v>6225</v>
      </c>
      <c r="D1109" s="81" t="s">
        <v>15</v>
      </c>
      <c r="E1109" s="82">
        <v>0.00472</v>
      </c>
      <c r="F1109" s="78" t="s">
        <v>54</v>
      </c>
      <c r="G1109" s="83">
        <f t="shared" si="58"/>
        <v>4720</v>
      </c>
      <c r="H1109" s="78">
        <v>0</v>
      </c>
      <c r="I1109" s="78" t="s">
        <v>1143</v>
      </c>
      <c r="J1109" s="85">
        <f t="shared" si="56"/>
        <v>0</v>
      </c>
      <c r="K1109" s="86">
        <f t="shared" si="57"/>
        <v>4720</v>
      </c>
    </row>
    <row r="1110" s="71" customFormat="1" customHeight="1" spans="1:11">
      <c r="A1110" s="78">
        <v>1107</v>
      </c>
      <c r="B1110" s="79" t="s">
        <v>6226</v>
      </c>
      <c r="C1110" s="80" t="s">
        <v>6227</v>
      </c>
      <c r="D1110" s="81" t="s">
        <v>15</v>
      </c>
      <c r="E1110" s="82">
        <v>0.01947</v>
      </c>
      <c r="F1110" s="78" t="s">
        <v>54</v>
      </c>
      <c r="G1110" s="83">
        <f t="shared" si="58"/>
        <v>19470</v>
      </c>
      <c r="H1110" s="78">
        <v>0</v>
      </c>
      <c r="I1110" s="78" t="s">
        <v>1143</v>
      </c>
      <c r="J1110" s="85">
        <f t="shared" si="56"/>
        <v>0</v>
      </c>
      <c r="K1110" s="86">
        <f t="shared" si="57"/>
        <v>19470</v>
      </c>
    </row>
    <row r="1111" s="71" customFormat="1" customHeight="1" spans="1:11">
      <c r="A1111" s="78">
        <v>1108</v>
      </c>
      <c r="B1111" s="79" t="s">
        <v>6228</v>
      </c>
      <c r="C1111" s="80" t="s">
        <v>6229</v>
      </c>
      <c r="D1111" s="81" t="s">
        <v>15</v>
      </c>
      <c r="E1111" s="82">
        <v>0.0171</v>
      </c>
      <c r="F1111" s="78" t="s">
        <v>54</v>
      </c>
      <c r="G1111" s="83">
        <f t="shared" si="58"/>
        <v>17100</v>
      </c>
      <c r="H1111" s="78">
        <v>6906</v>
      </c>
      <c r="I1111" s="78" t="s">
        <v>1143</v>
      </c>
      <c r="J1111" s="85">
        <f t="shared" si="56"/>
        <v>1035.9</v>
      </c>
      <c r="K1111" s="86">
        <f t="shared" si="57"/>
        <v>18135.9</v>
      </c>
    </row>
    <row r="1112" s="71" customFormat="1" customHeight="1" spans="1:11">
      <c r="A1112" s="78">
        <v>1109</v>
      </c>
      <c r="B1112" s="79" t="s">
        <v>6230</v>
      </c>
      <c r="C1112" s="80" t="s">
        <v>6231</v>
      </c>
      <c r="D1112" s="81" t="s">
        <v>15</v>
      </c>
      <c r="E1112" s="82">
        <v>0.01026</v>
      </c>
      <c r="F1112" s="78" t="s">
        <v>54</v>
      </c>
      <c r="G1112" s="83">
        <f t="shared" si="58"/>
        <v>10260</v>
      </c>
      <c r="H1112" s="78">
        <v>0</v>
      </c>
      <c r="I1112" s="78" t="s">
        <v>1143</v>
      </c>
      <c r="J1112" s="85">
        <f t="shared" si="56"/>
        <v>0</v>
      </c>
      <c r="K1112" s="86">
        <f t="shared" si="57"/>
        <v>10260</v>
      </c>
    </row>
    <row r="1113" s="71" customFormat="1" customHeight="1" spans="1:11">
      <c r="A1113" s="78">
        <v>1110</v>
      </c>
      <c r="B1113" s="79" t="s">
        <v>6232</v>
      </c>
      <c r="C1113" s="80" t="s">
        <v>6233</v>
      </c>
      <c r="D1113" s="81" t="s">
        <v>783</v>
      </c>
      <c r="E1113" s="82">
        <v>0</v>
      </c>
      <c r="F1113" s="78" t="s">
        <v>54</v>
      </c>
      <c r="G1113" s="83">
        <f t="shared" si="58"/>
        <v>0</v>
      </c>
      <c r="H1113" s="78">
        <v>8798475</v>
      </c>
      <c r="I1113" s="78" t="s">
        <v>1143</v>
      </c>
      <c r="J1113" s="85">
        <f t="shared" si="56"/>
        <v>1319771.25</v>
      </c>
      <c r="K1113" s="86">
        <f t="shared" si="57"/>
        <v>1319771.25</v>
      </c>
    </row>
    <row r="1114" s="71" customFormat="1" customHeight="1" spans="1:11">
      <c r="A1114" s="78">
        <v>1111</v>
      </c>
      <c r="B1114" s="79" t="s">
        <v>6234</v>
      </c>
      <c r="C1114" s="80" t="s">
        <v>6235</v>
      </c>
      <c r="D1114" s="81" t="s">
        <v>15</v>
      </c>
      <c r="E1114" s="82">
        <v>0</v>
      </c>
      <c r="F1114" s="78" t="s">
        <v>54</v>
      </c>
      <c r="G1114" s="83">
        <f t="shared" si="58"/>
        <v>0</v>
      </c>
      <c r="H1114" s="78">
        <v>7171</v>
      </c>
      <c r="I1114" s="78" t="s">
        <v>1143</v>
      </c>
      <c r="J1114" s="85">
        <f t="shared" si="56"/>
        <v>1075.65</v>
      </c>
      <c r="K1114" s="86">
        <f t="shared" si="57"/>
        <v>1075.65</v>
      </c>
    </row>
    <row r="1115" s="71" customFormat="1" customHeight="1" spans="1:11">
      <c r="A1115" s="78">
        <v>1112</v>
      </c>
      <c r="B1115" s="79" t="s">
        <v>6236</v>
      </c>
      <c r="C1115" s="80" t="s">
        <v>6237</v>
      </c>
      <c r="D1115" s="81" t="s">
        <v>15</v>
      </c>
      <c r="E1115" s="82">
        <v>0.00954</v>
      </c>
      <c r="F1115" s="78" t="s">
        <v>54</v>
      </c>
      <c r="G1115" s="83">
        <f t="shared" si="58"/>
        <v>9540</v>
      </c>
      <c r="H1115" s="78">
        <v>6921</v>
      </c>
      <c r="I1115" s="78" t="s">
        <v>1143</v>
      </c>
      <c r="J1115" s="85">
        <f t="shared" si="56"/>
        <v>1038.15</v>
      </c>
      <c r="K1115" s="86">
        <f t="shared" si="57"/>
        <v>10578.15</v>
      </c>
    </row>
    <row r="1116" s="71" customFormat="1" customHeight="1" spans="1:11">
      <c r="A1116" s="78">
        <v>1113</v>
      </c>
      <c r="B1116" s="79" t="s">
        <v>6238</v>
      </c>
      <c r="C1116" s="80" t="s">
        <v>6239</v>
      </c>
      <c r="D1116" s="81" t="s">
        <v>15</v>
      </c>
      <c r="E1116" s="82">
        <v>0.019</v>
      </c>
      <c r="F1116" s="78" t="s">
        <v>54</v>
      </c>
      <c r="G1116" s="83">
        <f t="shared" si="58"/>
        <v>19000</v>
      </c>
      <c r="H1116" s="78">
        <f>10180-4364.56</f>
        <v>5815.44</v>
      </c>
      <c r="I1116" s="78" t="s">
        <v>1143</v>
      </c>
      <c r="J1116" s="85">
        <f t="shared" si="56"/>
        <v>872.32</v>
      </c>
      <c r="K1116" s="86">
        <f t="shared" si="57"/>
        <v>19872.32</v>
      </c>
    </row>
    <row r="1117" s="71" customFormat="1" customHeight="1" spans="1:11">
      <c r="A1117" s="78">
        <v>1114</v>
      </c>
      <c r="B1117" s="79" t="s">
        <v>6240</v>
      </c>
      <c r="C1117" s="80" t="s">
        <v>6241</v>
      </c>
      <c r="D1117" s="81" t="s">
        <v>15</v>
      </c>
      <c r="E1117" s="82">
        <v>0</v>
      </c>
      <c r="F1117" s="78" t="s">
        <v>54</v>
      </c>
      <c r="G1117" s="83">
        <f t="shared" si="58"/>
        <v>0</v>
      </c>
      <c r="H1117" s="78">
        <v>32210</v>
      </c>
      <c r="I1117" s="78" t="s">
        <v>1143</v>
      </c>
      <c r="J1117" s="85">
        <f t="shared" si="56"/>
        <v>4831.5</v>
      </c>
      <c r="K1117" s="86">
        <f t="shared" si="57"/>
        <v>4831.5</v>
      </c>
    </row>
    <row r="1118" s="71" customFormat="1" customHeight="1" spans="1:11">
      <c r="A1118" s="78">
        <v>1115</v>
      </c>
      <c r="B1118" s="79" t="s">
        <v>6242</v>
      </c>
      <c r="C1118" s="80" t="s">
        <v>6243</v>
      </c>
      <c r="D1118" s="81" t="s">
        <v>15</v>
      </c>
      <c r="E1118" s="82">
        <v>0</v>
      </c>
      <c r="F1118" s="78" t="s">
        <v>54</v>
      </c>
      <c r="G1118" s="83">
        <f t="shared" si="58"/>
        <v>0</v>
      </c>
      <c r="H1118" s="78">
        <v>16006</v>
      </c>
      <c r="I1118" s="78" t="s">
        <v>1143</v>
      </c>
      <c r="J1118" s="85">
        <f t="shared" si="56"/>
        <v>2400.9</v>
      </c>
      <c r="K1118" s="86">
        <f t="shared" si="57"/>
        <v>2400.9</v>
      </c>
    </row>
    <row r="1119" s="71" customFormat="1" customHeight="1" spans="1:11">
      <c r="A1119" s="78">
        <v>1116</v>
      </c>
      <c r="B1119" s="79" t="s">
        <v>6244</v>
      </c>
      <c r="C1119" s="80" t="s">
        <v>6245</v>
      </c>
      <c r="D1119" s="81" t="s">
        <v>15</v>
      </c>
      <c r="E1119" s="82">
        <v>0</v>
      </c>
      <c r="F1119" s="78" t="s">
        <v>54</v>
      </c>
      <c r="G1119" s="83">
        <f t="shared" si="58"/>
        <v>0</v>
      </c>
      <c r="H1119" s="78">
        <v>29797</v>
      </c>
      <c r="I1119" s="78" t="s">
        <v>1143</v>
      </c>
      <c r="J1119" s="85">
        <f t="shared" si="56"/>
        <v>4469.55</v>
      </c>
      <c r="K1119" s="86">
        <f t="shared" si="57"/>
        <v>4469.55</v>
      </c>
    </row>
    <row r="1120" s="71" customFormat="1" customHeight="1" spans="1:11">
      <c r="A1120" s="78">
        <v>1117</v>
      </c>
      <c r="B1120" s="79" t="s">
        <v>6246</v>
      </c>
      <c r="C1120" s="80" t="s">
        <v>6247</v>
      </c>
      <c r="D1120" s="81" t="s">
        <v>15</v>
      </c>
      <c r="E1120" s="82">
        <v>0.01</v>
      </c>
      <c r="F1120" s="78" t="s">
        <v>54</v>
      </c>
      <c r="G1120" s="83">
        <f t="shared" si="58"/>
        <v>10000</v>
      </c>
      <c r="H1120" s="78">
        <v>0</v>
      </c>
      <c r="I1120" s="78" t="s">
        <v>1143</v>
      </c>
      <c r="J1120" s="85">
        <f t="shared" si="56"/>
        <v>0</v>
      </c>
      <c r="K1120" s="86">
        <f t="shared" si="57"/>
        <v>10000</v>
      </c>
    </row>
    <row r="1121" s="71" customFormat="1" customHeight="1" spans="1:11">
      <c r="A1121" s="78">
        <v>1118</v>
      </c>
      <c r="B1121" s="79" t="s">
        <v>6248</v>
      </c>
      <c r="C1121" s="80" t="s">
        <v>6249</v>
      </c>
      <c r="D1121" s="81" t="s">
        <v>15</v>
      </c>
      <c r="E1121" s="82">
        <v>0</v>
      </c>
      <c r="F1121" s="78" t="s">
        <v>54</v>
      </c>
      <c r="G1121" s="83">
        <f t="shared" si="58"/>
        <v>0</v>
      </c>
      <c r="H1121" s="78">
        <v>6515</v>
      </c>
      <c r="I1121" s="78" t="s">
        <v>1143</v>
      </c>
      <c r="J1121" s="85">
        <f t="shared" si="56"/>
        <v>977.25</v>
      </c>
      <c r="K1121" s="86">
        <f t="shared" si="57"/>
        <v>977.25</v>
      </c>
    </row>
    <row r="1122" s="71" customFormat="1" customHeight="1" spans="1:11">
      <c r="A1122" s="78">
        <v>1119</v>
      </c>
      <c r="B1122" s="79" t="s">
        <v>6250</v>
      </c>
      <c r="C1122" s="80" t="s">
        <v>6251</v>
      </c>
      <c r="D1122" s="81" t="s">
        <v>15</v>
      </c>
      <c r="E1122" s="82">
        <v>0.01215</v>
      </c>
      <c r="F1122" s="78" t="s">
        <v>54</v>
      </c>
      <c r="G1122" s="83">
        <f t="shared" si="58"/>
        <v>12150</v>
      </c>
      <c r="H1122" s="78">
        <v>0</v>
      </c>
      <c r="I1122" s="78" t="s">
        <v>1143</v>
      </c>
      <c r="J1122" s="85">
        <f t="shared" si="56"/>
        <v>0</v>
      </c>
      <c r="K1122" s="86">
        <f t="shared" si="57"/>
        <v>12150</v>
      </c>
    </row>
    <row r="1123" s="71" customFormat="1" customHeight="1" spans="1:11">
      <c r="A1123" s="78">
        <v>1120</v>
      </c>
      <c r="B1123" s="79" t="s">
        <v>6252</v>
      </c>
      <c r="C1123" s="80" t="s">
        <v>6253</v>
      </c>
      <c r="D1123" s="81" t="s">
        <v>15</v>
      </c>
      <c r="E1123" s="82">
        <v>0.00972</v>
      </c>
      <c r="F1123" s="78" t="s">
        <v>54</v>
      </c>
      <c r="G1123" s="83">
        <f t="shared" si="58"/>
        <v>9720</v>
      </c>
      <c r="H1123" s="78">
        <v>0</v>
      </c>
      <c r="I1123" s="78" t="s">
        <v>1143</v>
      </c>
      <c r="J1123" s="85">
        <f t="shared" si="56"/>
        <v>0</v>
      </c>
      <c r="K1123" s="86">
        <f t="shared" si="57"/>
        <v>9720</v>
      </c>
    </row>
    <row r="1124" s="71" customFormat="1" customHeight="1" spans="1:11">
      <c r="A1124" s="78">
        <v>1121</v>
      </c>
      <c r="B1124" s="79" t="s">
        <v>6254</v>
      </c>
      <c r="C1124" s="80" t="s">
        <v>6255</v>
      </c>
      <c r="D1124" s="81" t="s">
        <v>15</v>
      </c>
      <c r="E1124" s="82">
        <v>0.00945</v>
      </c>
      <c r="F1124" s="78" t="s">
        <v>54</v>
      </c>
      <c r="G1124" s="83">
        <f t="shared" si="58"/>
        <v>9450</v>
      </c>
      <c r="H1124" s="78">
        <v>0</v>
      </c>
      <c r="I1124" s="78" t="s">
        <v>1143</v>
      </c>
      <c r="J1124" s="85">
        <f t="shared" si="56"/>
        <v>0</v>
      </c>
      <c r="K1124" s="86">
        <f t="shared" si="57"/>
        <v>9450</v>
      </c>
    </row>
    <row r="1125" s="71" customFormat="1" customHeight="1" spans="1:11">
      <c r="A1125" s="78">
        <v>1122</v>
      </c>
      <c r="B1125" s="79" t="s">
        <v>6256</v>
      </c>
      <c r="C1125" s="80" t="s">
        <v>6257</v>
      </c>
      <c r="D1125" s="81" t="s">
        <v>15</v>
      </c>
      <c r="E1125" s="82">
        <v>0.00696</v>
      </c>
      <c r="F1125" s="78" t="s">
        <v>54</v>
      </c>
      <c r="G1125" s="83">
        <f t="shared" si="58"/>
        <v>6960</v>
      </c>
      <c r="H1125" s="78">
        <v>0</v>
      </c>
      <c r="I1125" s="78" t="s">
        <v>1143</v>
      </c>
      <c r="J1125" s="85">
        <f t="shared" si="56"/>
        <v>0</v>
      </c>
      <c r="K1125" s="86">
        <f t="shared" si="57"/>
        <v>6960</v>
      </c>
    </row>
    <row r="1126" s="71" customFormat="1" customHeight="1" spans="1:11">
      <c r="A1126" s="78">
        <v>1123</v>
      </c>
      <c r="B1126" s="79" t="s">
        <v>6258</v>
      </c>
      <c r="C1126" s="80" t="s">
        <v>6259</v>
      </c>
      <c r="D1126" s="81" t="s">
        <v>15</v>
      </c>
      <c r="E1126" s="82">
        <v>0.006</v>
      </c>
      <c r="F1126" s="78" t="s">
        <v>54</v>
      </c>
      <c r="G1126" s="83">
        <f t="shared" si="58"/>
        <v>6000</v>
      </c>
      <c r="H1126" s="78">
        <v>4174</v>
      </c>
      <c r="I1126" s="78" t="s">
        <v>1143</v>
      </c>
      <c r="J1126" s="85">
        <f t="shared" si="56"/>
        <v>626.1</v>
      </c>
      <c r="K1126" s="86">
        <f t="shared" si="57"/>
        <v>6626.1</v>
      </c>
    </row>
    <row r="1127" s="71" customFormat="1" customHeight="1" spans="1:11">
      <c r="A1127" s="78">
        <v>1124</v>
      </c>
      <c r="B1127" s="79" t="s">
        <v>6260</v>
      </c>
      <c r="C1127" s="80" t="s">
        <v>6261</v>
      </c>
      <c r="D1127" s="81" t="s">
        <v>15</v>
      </c>
      <c r="E1127" s="82">
        <v>0.01</v>
      </c>
      <c r="F1127" s="78" t="s">
        <v>54</v>
      </c>
      <c r="G1127" s="83">
        <f t="shared" si="58"/>
        <v>10000</v>
      </c>
      <c r="H1127" s="78">
        <v>9392.25</v>
      </c>
      <c r="I1127" s="78" t="s">
        <v>1143</v>
      </c>
      <c r="J1127" s="85">
        <f t="shared" si="56"/>
        <v>1408.84</v>
      </c>
      <c r="K1127" s="86">
        <f t="shared" si="57"/>
        <v>11408.84</v>
      </c>
    </row>
    <row r="1128" s="71" customFormat="1" customHeight="1" spans="1:11">
      <c r="A1128" s="78">
        <v>1125</v>
      </c>
      <c r="B1128" s="79" t="s">
        <v>6262</v>
      </c>
      <c r="C1128" s="80" t="s">
        <v>6263</v>
      </c>
      <c r="D1128" s="81" t="s">
        <v>15</v>
      </c>
      <c r="E1128" s="82">
        <v>0.01044</v>
      </c>
      <c r="F1128" s="78" t="s">
        <v>54</v>
      </c>
      <c r="G1128" s="83">
        <f t="shared" si="58"/>
        <v>10440</v>
      </c>
      <c r="H1128" s="78">
        <v>4570</v>
      </c>
      <c r="I1128" s="78" t="s">
        <v>1143</v>
      </c>
      <c r="J1128" s="85">
        <f t="shared" si="56"/>
        <v>685.5</v>
      </c>
      <c r="K1128" s="86">
        <f t="shared" si="57"/>
        <v>11125.5</v>
      </c>
    </row>
    <row r="1129" s="71" customFormat="1" customHeight="1" spans="1:11">
      <c r="A1129" s="78">
        <v>1126</v>
      </c>
      <c r="B1129" s="79" t="s">
        <v>6264</v>
      </c>
      <c r="C1129" s="80" t="s">
        <v>6265</v>
      </c>
      <c r="D1129" s="81" t="s">
        <v>15</v>
      </c>
      <c r="E1129" s="82">
        <v>0.01593</v>
      </c>
      <c r="F1129" s="78" t="s">
        <v>54</v>
      </c>
      <c r="G1129" s="83">
        <f t="shared" si="58"/>
        <v>15930</v>
      </c>
      <c r="H1129" s="78">
        <v>6505</v>
      </c>
      <c r="I1129" s="78" t="s">
        <v>1143</v>
      </c>
      <c r="J1129" s="85">
        <f t="shared" si="56"/>
        <v>975.75</v>
      </c>
      <c r="K1129" s="86">
        <f t="shared" si="57"/>
        <v>16905.75</v>
      </c>
    </row>
    <row r="1130" s="71" customFormat="1" customHeight="1" spans="1:11">
      <c r="A1130" s="78">
        <v>1127</v>
      </c>
      <c r="B1130" s="79" t="s">
        <v>6266</v>
      </c>
      <c r="C1130" s="80" t="s">
        <v>6267</v>
      </c>
      <c r="D1130" s="81" t="s">
        <v>15</v>
      </c>
      <c r="E1130" s="82">
        <v>0.01044</v>
      </c>
      <c r="F1130" s="78" t="s">
        <v>54</v>
      </c>
      <c r="G1130" s="83">
        <f t="shared" si="58"/>
        <v>10440</v>
      </c>
      <c r="H1130" s="78">
        <v>4671</v>
      </c>
      <c r="I1130" s="78" t="s">
        <v>1143</v>
      </c>
      <c r="J1130" s="85">
        <f t="shared" si="56"/>
        <v>700.65</v>
      </c>
      <c r="K1130" s="86">
        <f t="shared" si="57"/>
        <v>11140.65</v>
      </c>
    </row>
    <row r="1131" s="71" customFormat="1" customHeight="1" spans="1:11">
      <c r="A1131" s="78">
        <v>1128</v>
      </c>
      <c r="B1131" s="79" t="s">
        <v>6268</v>
      </c>
      <c r="C1131" s="80" t="s">
        <v>6269</v>
      </c>
      <c r="D1131" s="81" t="s">
        <v>15</v>
      </c>
      <c r="E1131" s="82">
        <v>0.011</v>
      </c>
      <c r="F1131" s="78" t="s">
        <v>54</v>
      </c>
      <c r="G1131" s="83">
        <f t="shared" si="58"/>
        <v>11000</v>
      </c>
      <c r="H1131" s="78">
        <v>5330</v>
      </c>
      <c r="I1131" s="78" t="s">
        <v>1143</v>
      </c>
      <c r="J1131" s="85">
        <f t="shared" si="56"/>
        <v>799.5</v>
      </c>
      <c r="K1131" s="86">
        <f t="shared" si="57"/>
        <v>11799.5</v>
      </c>
    </row>
    <row r="1132" s="71" customFormat="1" customHeight="1" spans="1:11">
      <c r="A1132" s="78">
        <v>1129</v>
      </c>
      <c r="B1132" s="79" t="s">
        <v>6270</v>
      </c>
      <c r="C1132" s="80" t="s">
        <v>6271</v>
      </c>
      <c r="D1132" s="81" t="s">
        <v>15</v>
      </c>
      <c r="E1132" s="82">
        <v>0.011</v>
      </c>
      <c r="F1132" s="78" t="s">
        <v>54</v>
      </c>
      <c r="G1132" s="83">
        <f t="shared" si="58"/>
        <v>11000</v>
      </c>
      <c r="H1132" s="78">
        <v>4948</v>
      </c>
      <c r="I1132" s="78" t="s">
        <v>1143</v>
      </c>
      <c r="J1132" s="85">
        <f t="shared" si="56"/>
        <v>742.2</v>
      </c>
      <c r="K1132" s="86">
        <f t="shared" si="57"/>
        <v>11742.2</v>
      </c>
    </row>
    <row r="1133" s="71" customFormat="1" customHeight="1" spans="1:11">
      <c r="A1133" s="78">
        <v>1130</v>
      </c>
      <c r="B1133" s="79" t="s">
        <v>4814</v>
      </c>
      <c r="C1133" s="80" t="s">
        <v>6272</v>
      </c>
      <c r="D1133" s="81" t="s">
        <v>15</v>
      </c>
      <c r="E1133" s="82">
        <v>0.01711</v>
      </c>
      <c r="F1133" s="78" t="s">
        <v>54</v>
      </c>
      <c r="G1133" s="83">
        <f t="shared" si="58"/>
        <v>17110</v>
      </c>
      <c r="H1133" s="78">
        <v>0</v>
      </c>
      <c r="I1133" s="78" t="s">
        <v>1143</v>
      </c>
      <c r="J1133" s="85">
        <f t="shared" si="56"/>
        <v>0</v>
      </c>
      <c r="K1133" s="86">
        <f t="shared" si="57"/>
        <v>17110</v>
      </c>
    </row>
    <row r="1134" s="71" customFormat="1" customHeight="1" spans="1:11">
      <c r="A1134" s="78">
        <v>1131</v>
      </c>
      <c r="B1134" s="79" t="s">
        <v>6273</v>
      </c>
      <c r="C1134" s="80" t="s">
        <v>6274</v>
      </c>
      <c r="D1134" s="81" t="s">
        <v>15</v>
      </c>
      <c r="E1134" s="82">
        <v>0.01485</v>
      </c>
      <c r="F1134" s="78" t="s">
        <v>54</v>
      </c>
      <c r="G1134" s="83">
        <f t="shared" si="58"/>
        <v>14850</v>
      </c>
      <c r="H1134" s="78">
        <v>0</v>
      </c>
      <c r="I1134" s="78" t="s">
        <v>1143</v>
      </c>
      <c r="J1134" s="85">
        <f t="shared" si="56"/>
        <v>0</v>
      </c>
      <c r="K1134" s="86">
        <f t="shared" si="57"/>
        <v>14850</v>
      </c>
    </row>
    <row r="1135" s="71" customFormat="1" customHeight="1" spans="1:11">
      <c r="A1135" s="78">
        <v>1132</v>
      </c>
      <c r="B1135" s="79" t="s">
        <v>6275</v>
      </c>
      <c r="C1135" s="80" t="s">
        <v>6276</v>
      </c>
      <c r="D1135" s="81" t="s">
        <v>15</v>
      </c>
      <c r="E1135" s="82">
        <v>0.01917</v>
      </c>
      <c r="F1135" s="78" t="s">
        <v>54</v>
      </c>
      <c r="G1135" s="83">
        <f t="shared" si="58"/>
        <v>19170</v>
      </c>
      <c r="H1135" s="78">
        <v>0</v>
      </c>
      <c r="I1135" s="78" t="s">
        <v>1143</v>
      </c>
      <c r="J1135" s="85">
        <f t="shared" si="56"/>
        <v>0</v>
      </c>
      <c r="K1135" s="86">
        <f t="shared" si="57"/>
        <v>19170</v>
      </c>
    </row>
    <row r="1136" s="71" customFormat="1" customHeight="1" spans="1:11">
      <c r="A1136" s="78">
        <v>1133</v>
      </c>
      <c r="B1136" s="79" t="s">
        <v>6277</v>
      </c>
      <c r="C1136" s="80" t="s">
        <v>6278</v>
      </c>
      <c r="D1136" s="81" t="s">
        <v>15</v>
      </c>
      <c r="E1136" s="82">
        <v>0.02</v>
      </c>
      <c r="F1136" s="78" t="s">
        <v>54</v>
      </c>
      <c r="G1136" s="83">
        <f t="shared" si="58"/>
        <v>20000</v>
      </c>
      <c r="H1136" s="78">
        <v>0</v>
      </c>
      <c r="I1136" s="78" t="s">
        <v>1143</v>
      </c>
      <c r="J1136" s="85">
        <f t="shared" si="56"/>
        <v>0</v>
      </c>
      <c r="K1136" s="86">
        <f t="shared" si="57"/>
        <v>20000</v>
      </c>
    </row>
    <row r="1137" s="71" customFormat="1" customHeight="1" spans="1:11">
      <c r="A1137" s="78">
        <v>1134</v>
      </c>
      <c r="B1137" s="79" t="s">
        <v>6279</v>
      </c>
      <c r="C1137" s="80" t="s">
        <v>6280</v>
      </c>
      <c r="D1137" s="81" t="s">
        <v>15</v>
      </c>
      <c r="E1137" s="82">
        <v>0.0114</v>
      </c>
      <c r="F1137" s="78" t="s">
        <v>54</v>
      </c>
      <c r="G1137" s="83">
        <f t="shared" si="58"/>
        <v>11400</v>
      </c>
      <c r="H1137" s="78">
        <v>0</v>
      </c>
      <c r="I1137" s="78" t="s">
        <v>1143</v>
      </c>
      <c r="J1137" s="85">
        <f t="shared" si="56"/>
        <v>0</v>
      </c>
      <c r="K1137" s="86">
        <f t="shared" si="57"/>
        <v>11400</v>
      </c>
    </row>
    <row r="1138" s="71" customFormat="1" customHeight="1" spans="1:11">
      <c r="A1138" s="78">
        <v>1135</v>
      </c>
      <c r="B1138" s="79" t="s">
        <v>6281</v>
      </c>
      <c r="C1138" s="80" t="s">
        <v>6282</v>
      </c>
      <c r="D1138" s="81" t="s">
        <v>15</v>
      </c>
      <c r="E1138" s="82">
        <v>0.01339</v>
      </c>
      <c r="F1138" s="78" t="s">
        <v>54</v>
      </c>
      <c r="G1138" s="83">
        <f t="shared" si="58"/>
        <v>13390</v>
      </c>
      <c r="H1138" s="78">
        <v>0</v>
      </c>
      <c r="I1138" s="78" t="s">
        <v>1143</v>
      </c>
      <c r="J1138" s="85">
        <f t="shared" si="56"/>
        <v>0</v>
      </c>
      <c r="K1138" s="86">
        <f t="shared" si="57"/>
        <v>13390</v>
      </c>
    </row>
    <row r="1139" s="71" customFormat="1" customHeight="1" spans="1:11">
      <c r="A1139" s="78">
        <v>1136</v>
      </c>
      <c r="B1139" s="79" t="s">
        <v>6283</v>
      </c>
      <c r="C1139" s="80" t="s">
        <v>6284</v>
      </c>
      <c r="D1139" s="81" t="s">
        <v>15</v>
      </c>
      <c r="E1139" s="82">
        <v>0.00725</v>
      </c>
      <c r="F1139" s="78" t="s">
        <v>54</v>
      </c>
      <c r="G1139" s="83">
        <f t="shared" si="58"/>
        <v>7250</v>
      </c>
      <c r="H1139" s="78">
        <v>0</v>
      </c>
      <c r="I1139" s="78" t="s">
        <v>1143</v>
      </c>
      <c r="J1139" s="85">
        <f t="shared" si="56"/>
        <v>0</v>
      </c>
      <c r="K1139" s="86">
        <f t="shared" si="57"/>
        <v>7250</v>
      </c>
    </row>
    <row r="1140" s="71" customFormat="1" customHeight="1" spans="1:11">
      <c r="A1140" s="78">
        <v>1137</v>
      </c>
      <c r="B1140" s="79" t="s">
        <v>6285</v>
      </c>
      <c r="C1140" s="80" t="s">
        <v>6286</v>
      </c>
      <c r="D1140" s="81" t="s">
        <v>15</v>
      </c>
      <c r="E1140" s="82">
        <v>0.01798</v>
      </c>
      <c r="F1140" s="78" t="s">
        <v>54</v>
      </c>
      <c r="G1140" s="83">
        <f t="shared" si="58"/>
        <v>17980</v>
      </c>
      <c r="H1140" s="78">
        <v>0</v>
      </c>
      <c r="I1140" s="78" t="s">
        <v>1143</v>
      </c>
      <c r="J1140" s="85">
        <f t="shared" si="56"/>
        <v>0</v>
      </c>
      <c r="K1140" s="86">
        <f t="shared" si="57"/>
        <v>17980</v>
      </c>
    </row>
    <row r="1141" s="71" customFormat="1" customHeight="1" spans="1:11">
      <c r="A1141" s="78">
        <v>1138</v>
      </c>
      <c r="B1141" s="79" t="s">
        <v>6287</v>
      </c>
      <c r="C1141" s="80" t="s">
        <v>6288</v>
      </c>
      <c r="D1141" s="81" t="s">
        <v>15</v>
      </c>
      <c r="E1141" s="82">
        <v>0.0057</v>
      </c>
      <c r="F1141" s="78" t="s">
        <v>54</v>
      </c>
      <c r="G1141" s="83">
        <f t="shared" si="58"/>
        <v>5700</v>
      </c>
      <c r="H1141" s="78">
        <v>0</v>
      </c>
      <c r="I1141" s="78" t="s">
        <v>1143</v>
      </c>
      <c r="J1141" s="85">
        <f t="shared" si="56"/>
        <v>0</v>
      </c>
      <c r="K1141" s="86">
        <f t="shared" si="57"/>
        <v>5700</v>
      </c>
    </row>
    <row r="1142" s="71" customFormat="1" customHeight="1" spans="1:11">
      <c r="A1142" s="78">
        <v>1139</v>
      </c>
      <c r="B1142" s="79" t="s">
        <v>6289</v>
      </c>
      <c r="C1142" s="80" t="s">
        <v>6290</v>
      </c>
      <c r="D1142" s="81" t="s">
        <v>15</v>
      </c>
      <c r="E1142" s="82">
        <v>0.0135</v>
      </c>
      <c r="F1142" s="78" t="s">
        <v>54</v>
      </c>
      <c r="G1142" s="83">
        <f t="shared" si="58"/>
        <v>13500</v>
      </c>
      <c r="H1142" s="78">
        <v>0</v>
      </c>
      <c r="I1142" s="78" t="s">
        <v>1143</v>
      </c>
      <c r="J1142" s="85">
        <f t="shared" si="56"/>
        <v>0</v>
      </c>
      <c r="K1142" s="86">
        <f t="shared" si="57"/>
        <v>13500</v>
      </c>
    </row>
    <row r="1143" s="71" customFormat="1" customHeight="1" spans="1:11">
      <c r="A1143" s="78">
        <v>1140</v>
      </c>
      <c r="B1143" s="79" t="s">
        <v>6291</v>
      </c>
      <c r="C1143" s="80" t="s">
        <v>6292</v>
      </c>
      <c r="D1143" s="81" t="s">
        <v>15</v>
      </c>
      <c r="E1143" s="82">
        <v>0.00997</v>
      </c>
      <c r="F1143" s="78" t="s">
        <v>54</v>
      </c>
      <c r="G1143" s="83">
        <f t="shared" si="58"/>
        <v>9970</v>
      </c>
      <c r="H1143" s="78">
        <v>0</v>
      </c>
      <c r="I1143" s="78" t="s">
        <v>1143</v>
      </c>
      <c r="J1143" s="85">
        <f t="shared" si="56"/>
        <v>0</v>
      </c>
      <c r="K1143" s="86">
        <f t="shared" si="57"/>
        <v>9970</v>
      </c>
    </row>
    <row r="1144" s="71" customFormat="1" customHeight="1" spans="1:11">
      <c r="A1144" s="78">
        <v>1141</v>
      </c>
      <c r="B1144" s="79" t="s">
        <v>6293</v>
      </c>
      <c r="C1144" s="80" t="s">
        <v>6294</v>
      </c>
      <c r="D1144" s="81" t="s">
        <v>15</v>
      </c>
      <c r="E1144" s="82">
        <v>0.0162</v>
      </c>
      <c r="F1144" s="78" t="s">
        <v>54</v>
      </c>
      <c r="G1144" s="83">
        <f t="shared" si="58"/>
        <v>16200</v>
      </c>
      <c r="H1144" s="78">
        <v>0</v>
      </c>
      <c r="I1144" s="78" t="s">
        <v>1143</v>
      </c>
      <c r="J1144" s="85">
        <f t="shared" si="56"/>
        <v>0</v>
      </c>
      <c r="K1144" s="86">
        <f t="shared" si="57"/>
        <v>16200</v>
      </c>
    </row>
    <row r="1145" s="71" customFormat="1" customHeight="1" spans="1:11">
      <c r="A1145" s="78">
        <v>1142</v>
      </c>
      <c r="B1145" s="79" t="s">
        <v>6295</v>
      </c>
      <c r="C1145" s="80" t="s">
        <v>6296</v>
      </c>
      <c r="D1145" s="81" t="s">
        <v>15</v>
      </c>
      <c r="E1145" s="82">
        <v>0.01</v>
      </c>
      <c r="F1145" s="78" t="s">
        <v>54</v>
      </c>
      <c r="G1145" s="83">
        <f t="shared" si="58"/>
        <v>10000</v>
      </c>
      <c r="H1145" s="78">
        <v>0</v>
      </c>
      <c r="I1145" s="78" t="s">
        <v>1143</v>
      </c>
      <c r="J1145" s="85">
        <f t="shared" si="56"/>
        <v>0</v>
      </c>
      <c r="K1145" s="86">
        <f t="shared" si="57"/>
        <v>10000</v>
      </c>
    </row>
    <row r="1146" s="71" customFormat="1" customHeight="1" spans="1:11">
      <c r="A1146" s="78">
        <v>1143</v>
      </c>
      <c r="B1146" s="79" t="s">
        <v>6297</v>
      </c>
      <c r="C1146" s="80" t="s">
        <v>6298</v>
      </c>
      <c r="D1146" s="81" t="s">
        <v>15</v>
      </c>
      <c r="E1146" s="82">
        <v>0.0141</v>
      </c>
      <c r="F1146" s="78" t="s">
        <v>54</v>
      </c>
      <c r="G1146" s="83">
        <f t="shared" si="58"/>
        <v>14100</v>
      </c>
      <c r="H1146" s="78">
        <v>0</v>
      </c>
      <c r="I1146" s="78" t="s">
        <v>1143</v>
      </c>
      <c r="J1146" s="85">
        <f t="shared" si="56"/>
        <v>0</v>
      </c>
      <c r="K1146" s="86">
        <f t="shared" si="57"/>
        <v>14100</v>
      </c>
    </row>
    <row r="1147" s="71" customFormat="1" customHeight="1" spans="1:11">
      <c r="A1147" s="78">
        <v>1144</v>
      </c>
      <c r="B1147" s="79" t="s">
        <v>6299</v>
      </c>
      <c r="C1147" s="80" t="s">
        <v>6300</v>
      </c>
      <c r="D1147" s="81" t="s">
        <v>15</v>
      </c>
      <c r="E1147" s="82">
        <v>0.01539</v>
      </c>
      <c r="F1147" s="78" t="s">
        <v>54</v>
      </c>
      <c r="G1147" s="83">
        <f t="shared" si="58"/>
        <v>15390</v>
      </c>
      <c r="H1147" s="78">
        <v>0</v>
      </c>
      <c r="I1147" s="78" t="s">
        <v>1143</v>
      </c>
      <c r="J1147" s="85">
        <f t="shared" si="56"/>
        <v>0</v>
      </c>
      <c r="K1147" s="86">
        <f t="shared" si="57"/>
        <v>15390</v>
      </c>
    </row>
    <row r="1148" s="71" customFormat="1" customHeight="1" spans="1:11">
      <c r="A1148" s="78">
        <v>1145</v>
      </c>
      <c r="B1148" s="79" t="s">
        <v>6301</v>
      </c>
      <c r="C1148" s="80" t="s">
        <v>6302</v>
      </c>
      <c r="D1148" s="81" t="s">
        <v>15</v>
      </c>
      <c r="E1148" s="82">
        <v>0.0066</v>
      </c>
      <c r="F1148" s="78" t="s">
        <v>54</v>
      </c>
      <c r="G1148" s="83">
        <f t="shared" si="58"/>
        <v>6600</v>
      </c>
      <c r="H1148" s="78">
        <v>0</v>
      </c>
      <c r="I1148" s="78" t="s">
        <v>1143</v>
      </c>
      <c r="J1148" s="85">
        <f t="shared" si="56"/>
        <v>0</v>
      </c>
      <c r="K1148" s="86">
        <f t="shared" si="57"/>
        <v>6600</v>
      </c>
    </row>
    <row r="1149" s="71" customFormat="1" customHeight="1" spans="1:11">
      <c r="A1149" s="78">
        <v>1146</v>
      </c>
      <c r="B1149" s="79" t="s">
        <v>6303</v>
      </c>
      <c r="C1149" s="80" t="s">
        <v>6304</v>
      </c>
      <c r="D1149" s="81" t="s">
        <v>15</v>
      </c>
      <c r="E1149" s="82">
        <v>0.0144</v>
      </c>
      <c r="F1149" s="78" t="s">
        <v>54</v>
      </c>
      <c r="G1149" s="83">
        <f t="shared" si="58"/>
        <v>14400</v>
      </c>
      <c r="H1149" s="78">
        <v>0</v>
      </c>
      <c r="I1149" s="78" t="s">
        <v>1143</v>
      </c>
      <c r="J1149" s="85">
        <f t="shared" si="56"/>
        <v>0</v>
      </c>
      <c r="K1149" s="86">
        <f t="shared" si="57"/>
        <v>14400</v>
      </c>
    </row>
    <row r="1150" s="71" customFormat="1" customHeight="1" spans="1:11">
      <c r="A1150" s="78">
        <v>1147</v>
      </c>
      <c r="B1150" s="79" t="s">
        <v>6305</v>
      </c>
      <c r="C1150" s="80" t="s">
        <v>6306</v>
      </c>
      <c r="D1150" s="81" t="s">
        <v>15</v>
      </c>
      <c r="E1150" s="82">
        <v>0.01026</v>
      </c>
      <c r="F1150" s="78" t="s">
        <v>54</v>
      </c>
      <c r="G1150" s="83">
        <f t="shared" si="58"/>
        <v>10260</v>
      </c>
      <c r="H1150" s="78">
        <v>0</v>
      </c>
      <c r="I1150" s="78" t="s">
        <v>1143</v>
      </c>
      <c r="J1150" s="85">
        <f t="shared" si="56"/>
        <v>0</v>
      </c>
      <c r="K1150" s="86">
        <f t="shared" si="57"/>
        <v>10260</v>
      </c>
    </row>
    <row r="1151" s="71" customFormat="1" customHeight="1" spans="1:11">
      <c r="A1151" s="78">
        <v>1148</v>
      </c>
      <c r="B1151" s="79" t="s">
        <v>6307</v>
      </c>
      <c r="C1151" s="80" t="s">
        <v>6308</v>
      </c>
      <c r="D1151" s="81" t="s">
        <v>15</v>
      </c>
      <c r="E1151" s="82">
        <v>0.0102</v>
      </c>
      <c r="F1151" s="78" t="s">
        <v>54</v>
      </c>
      <c r="G1151" s="83">
        <f t="shared" si="58"/>
        <v>10200</v>
      </c>
      <c r="H1151" s="78">
        <v>0</v>
      </c>
      <c r="I1151" s="78" t="s">
        <v>1143</v>
      </c>
      <c r="J1151" s="85">
        <f t="shared" si="56"/>
        <v>0</v>
      </c>
      <c r="K1151" s="86">
        <f t="shared" si="57"/>
        <v>10200</v>
      </c>
    </row>
    <row r="1152" s="71" customFormat="1" customHeight="1" spans="1:11">
      <c r="A1152" s="78">
        <v>1149</v>
      </c>
      <c r="B1152" s="79" t="s">
        <v>6309</v>
      </c>
      <c r="C1152" s="80" t="s">
        <v>6310</v>
      </c>
      <c r="D1152" s="81" t="s">
        <v>15</v>
      </c>
      <c r="E1152" s="82">
        <v>0.01881</v>
      </c>
      <c r="F1152" s="78" t="s">
        <v>54</v>
      </c>
      <c r="G1152" s="83">
        <f t="shared" si="58"/>
        <v>18810</v>
      </c>
      <c r="H1152" s="78">
        <v>0</v>
      </c>
      <c r="I1152" s="78" t="s">
        <v>1143</v>
      </c>
      <c r="J1152" s="85">
        <f t="shared" si="56"/>
        <v>0</v>
      </c>
      <c r="K1152" s="86">
        <f t="shared" si="57"/>
        <v>18810</v>
      </c>
    </row>
    <row r="1153" s="71" customFormat="1" customHeight="1" spans="1:11">
      <c r="A1153" s="78">
        <v>1150</v>
      </c>
      <c r="B1153" s="79" t="s">
        <v>6311</v>
      </c>
      <c r="C1153" s="80" t="s">
        <v>6312</v>
      </c>
      <c r="D1153" s="81" t="s">
        <v>15</v>
      </c>
      <c r="E1153" s="82">
        <v>0.0114</v>
      </c>
      <c r="F1153" s="78" t="s">
        <v>54</v>
      </c>
      <c r="G1153" s="83">
        <f t="shared" si="58"/>
        <v>11400</v>
      </c>
      <c r="H1153" s="78">
        <v>0</v>
      </c>
      <c r="I1153" s="78" t="s">
        <v>1143</v>
      </c>
      <c r="J1153" s="85">
        <f t="shared" si="56"/>
        <v>0</v>
      </c>
      <c r="K1153" s="86">
        <f t="shared" si="57"/>
        <v>11400</v>
      </c>
    </row>
    <row r="1154" s="71" customFormat="1" customHeight="1" spans="1:11">
      <c r="A1154" s="78">
        <v>1151</v>
      </c>
      <c r="B1154" s="79" t="s">
        <v>6313</v>
      </c>
      <c r="C1154" s="80" t="s">
        <v>6314</v>
      </c>
      <c r="D1154" s="81" t="s">
        <v>15</v>
      </c>
      <c r="E1154" s="82">
        <v>0.01044</v>
      </c>
      <c r="F1154" s="78" t="s">
        <v>54</v>
      </c>
      <c r="G1154" s="83">
        <f t="shared" si="58"/>
        <v>10440</v>
      </c>
      <c r="H1154" s="78">
        <v>0</v>
      </c>
      <c r="I1154" s="78" t="s">
        <v>1143</v>
      </c>
      <c r="J1154" s="85">
        <f t="shared" si="56"/>
        <v>0</v>
      </c>
      <c r="K1154" s="86">
        <f t="shared" si="57"/>
        <v>10440</v>
      </c>
    </row>
    <row r="1155" s="71" customFormat="1" customHeight="1" spans="1:11">
      <c r="A1155" s="78">
        <v>1152</v>
      </c>
      <c r="B1155" s="79" t="s">
        <v>6315</v>
      </c>
      <c r="C1155" s="80" t="s">
        <v>6316</v>
      </c>
      <c r="D1155" s="81" t="s">
        <v>15</v>
      </c>
      <c r="E1155" s="82">
        <v>0.01909</v>
      </c>
      <c r="F1155" s="78" t="s">
        <v>54</v>
      </c>
      <c r="G1155" s="83">
        <f t="shared" si="58"/>
        <v>19090</v>
      </c>
      <c r="H1155" s="78">
        <v>0</v>
      </c>
      <c r="I1155" s="78" t="s">
        <v>1143</v>
      </c>
      <c r="J1155" s="85">
        <f t="shared" si="56"/>
        <v>0</v>
      </c>
      <c r="K1155" s="86">
        <f t="shared" si="57"/>
        <v>19090</v>
      </c>
    </row>
    <row r="1156" s="71" customFormat="1" customHeight="1" spans="1:11">
      <c r="A1156" s="78">
        <v>1153</v>
      </c>
      <c r="B1156" s="79" t="s">
        <v>6317</v>
      </c>
      <c r="C1156" s="80" t="s">
        <v>6318</v>
      </c>
      <c r="D1156" s="81" t="s">
        <v>15</v>
      </c>
      <c r="E1156" s="82">
        <v>0.00969</v>
      </c>
      <c r="F1156" s="78" t="s">
        <v>54</v>
      </c>
      <c r="G1156" s="83">
        <f t="shared" si="58"/>
        <v>9690</v>
      </c>
      <c r="H1156" s="78">
        <v>0</v>
      </c>
      <c r="I1156" s="78" t="s">
        <v>1143</v>
      </c>
      <c r="J1156" s="85">
        <f t="shared" ref="J1156:J1219" si="59">ROUND(H1156*0.15,2)</f>
        <v>0</v>
      </c>
      <c r="K1156" s="86">
        <f t="shared" ref="K1156:K1219" si="60">G1156+J1156</f>
        <v>9690</v>
      </c>
    </row>
    <row r="1157" s="71" customFormat="1" customHeight="1" spans="1:11">
      <c r="A1157" s="78">
        <v>1154</v>
      </c>
      <c r="B1157" s="79" t="s">
        <v>6319</v>
      </c>
      <c r="C1157" s="80" t="s">
        <v>6320</v>
      </c>
      <c r="D1157" s="81" t="s">
        <v>15</v>
      </c>
      <c r="E1157" s="82">
        <v>0.0145</v>
      </c>
      <c r="F1157" s="78" t="s">
        <v>54</v>
      </c>
      <c r="G1157" s="83">
        <f t="shared" si="58"/>
        <v>14500</v>
      </c>
      <c r="H1157" s="78">
        <v>0</v>
      </c>
      <c r="I1157" s="78" t="s">
        <v>1143</v>
      </c>
      <c r="J1157" s="85">
        <f t="shared" si="59"/>
        <v>0</v>
      </c>
      <c r="K1157" s="86">
        <f t="shared" si="60"/>
        <v>14500</v>
      </c>
    </row>
    <row r="1158" s="71" customFormat="1" customHeight="1" spans="1:11">
      <c r="A1158" s="78">
        <v>1155</v>
      </c>
      <c r="B1158" s="79" t="s">
        <v>6321</v>
      </c>
      <c r="C1158" s="80" t="s">
        <v>6322</v>
      </c>
      <c r="D1158" s="81" t="s">
        <v>15</v>
      </c>
      <c r="E1158" s="82">
        <v>0.01026</v>
      </c>
      <c r="F1158" s="78" t="s">
        <v>54</v>
      </c>
      <c r="G1158" s="83">
        <f t="shared" si="58"/>
        <v>10260</v>
      </c>
      <c r="H1158" s="78">
        <v>0</v>
      </c>
      <c r="I1158" s="78" t="s">
        <v>1143</v>
      </c>
      <c r="J1158" s="85">
        <f t="shared" si="59"/>
        <v>0</v>
      </c>
      <c r="K1158" s="86">
        <f t="shared" si="60"/>
        <v>10260</v>
      </c>
    </row>
    <row r="1159" s="71" customFormat="1" customHeight="1" spans="1:11">
      <c r="A1159" s="78">
        <v>1156</v>
      </c>
      <c r="B1159" s="79" t="s">
        <v>6323</v>
      </c>
      <c r="C1159" s="80" t="s">
        <v>6324</v>
      </c>
      <c r="D1159" s="81" t="s">
        <v>15</v>
      </c>
      <c r="E1159" s="82">
        <v>0.01421</v>
      </c>
      <c r="F1159" s="78" t="s">
        <v>54</v>
      </c>
      <c r="G1159" s="83">
        <f t="shared" si="58"/>
        <v>14210</v>
      </c>
      <c r="H1159" s="78">
        <v>0</v>
      </c>
      <c r="I1159" s="78" t="s">
        <v>1143</v>
      </c>
      <c r="J1159" s="85">
        <f t="shared" si="59"/>
        <v>0</v>
      </c>
      <c r="K1159" s="86">
        <f t="shared" si="60"/>
        <v>14210</v>
      </c>
    </row>
    <row r="1160" s="71" customFormat="1" customHeight="1" spans="1:11">
      <c r="A1160" s="78">
        <v>1157</v>
      </c>
      <c r="B1160" s="79" t="s">
        <v>6325</v>
      </c>
      <c r="C1160" s="80" t="s">
        <v>6326</v>
      </c>
      <c r="D1160" s="81" t="s">
        <v>15</v>
      </c>
      <c r="E1160" s="82">
        <v>0.0159</v>
      </c>
      <c r="F1160" s="78" t="s">
        <v>54</v>
      </c>
      <c r="G1160" s="83">
        <f t="shared" si="58"/>
        <v>15900</v>
      </c>
      <c r="H1160" s="78">
        <v>0</v>
      </c>
      <c r="I1160" s="78" t="s">
        <v>1143</v>
      </c>
      <c r="J1160" s="85">
        <f t="shared" si="59"/>
        <v>0</v>
      </c>
      <c r="K1160" s="86">
        <f t="shared" si="60"/>
        <v>15900</v>
      </c>
    </row>
    <row r="1161" s="71" customFormat="1" customHeight="1" spans="1:11">
      <c r="A1161" s="78">
        <v>1158</v>
      </c>
      <c r="B1161" s="79" t="s">
        <v>6327</v>
      </c>
      <c r="C1161" s="80" t="s">
        <v>6328</v>
      </c>
      <c r="D1161" s="81" t="s">
        <v>15</v>
      </c>
      <c r="E1161" s="82">
        <v>0.0216</v>
      </c>
      <c r="F1161" s="78" t="s">
        <v>54</v>
      </c>
      <c r="G1161" s="83">
        <f t="shared" si="58"/>
        <v>20000</v>
      </c>
      <c r="H1161" s="78">
        <v>0</v>
      </c>
      <c r="I1161" s="78" t="s">
        <v>1143</v>
      </c>
      <c r="J1161" s="85">
        <f t="shared" si="59"/>
        <v>0</v>
      </c>
      <c r="K1161" s="86">
        <f t="shared" si="60"/>
        <v>20000</v>
      </c>
    </row>
    <row r="1162" s="71" customFormat="1" customHeight="1" spans="1:11">
      <c r="A1162" s="78">
        <v>1159</v>
      </c>
      <c r="B1162" s="79" t="s">
        <v>6329</v>
      </c>
      <c r="C1162" s="80" t="s">
        <v>6330</v>
      </c>
      <c r="D1162" s="81" t="s">
        <v>15</v>
      </c>
      <c r="E1162" s="82">
        <v>0.01254</v>
      </c>
      <c r="F1162" s="78" t="s">
        <v>54</v>
      </c>
      <c r="G1162" s="83">
        <f t="shared" si="58"/>
        <v>12540</v>
      </c>
      <c r="H1162" s="78">
        <v>0</v>
      </c>
      <c r="I1162" s="78" t="s">
        <v>1143</v>
      </c>
      <c r="J1162" s="85">
        <f t="shared" si="59"/>
        <v>0</v>
      </c>
      <c r="K1162" s="86">
        <f t="shared" si="60"/>
        <v>12540</v>
      </c>
    </row>
    <row r="1163" s="71" customFormat="1" customHeight="1" spans="1:11">
      <c r="A1163" s="78">
        <v>1160</v>
      </c>
      <c r="B1163" s="79" t="s">
        <v>6331</v>
      </c>
      <c r="C1163" s="80" t="s">
        <v>6332</v>
      </c>
      <c r="D1163" s="81" t="s">
        <v>15</v>
      </c>
      <c r="E1163" s="82">
        <v>0.00783</v>
      </c>
      <c r="F1163" s="78" t="s">
        <v>54</v>
      </c>
      <c r="G1163" s="83">
        <f t="shared" si="58"/>
        <v>7830</v>
      </c>
      <c r="H1163" s="78">
        <v>0</v>
      </c>
      <c r="I1163" s="78" t="s">
        <v>1143</v>
      </c>
      <c r="J1163" s="85">
        <f t="shared" si="59"/>
        <v>0</v>
      </c>
      <c r="K1163" s="86">
        <f t="shared" si="60"/>
        <v>7830</v>
      </c>
    </row>
    <row r="1164" s="71" customFormat="1" customHeight="1" spans="1:11">
      <c r="A1164" s="78">
        <v>1161</v>
      </c>
      <c r="B1164" s="79" t="s">
        <v>6333</v>
      </c>
      <c r="C1164" s="80" t="s">
        <v>6334</v>
      </c>
      <c r="D1164" s="81" t="s">
        <v>15</v>
      </c>
      <c r="E1164" s="82">
        <v>0.003</v>
      </c>
      <c r="F1164" s="78" t="s">
        <v>54</v>
      </c>
      <c r="G1164" s="83">
        <f t="shared" si="58"/>
        <v>3000</v>
      </c>
      <c r="H1164" s="78">
        <v>0</v>
      </c>
      <c r="I1164" s="78" t="s">
        <v>1143</v>
      </c>
      <c r="J1164" s="85">
        <f t="shared" si="59"/>
        <v>0</v>
      </c>
      <c r="K1164" s="86">
        <f t="shared" si="60"/>
        <v>3000</v>
      </c>
    </row>
    <row r="1165" s="71" customFormat="1" customHeight="1" spans="1:11">
      <c r="A1165" s="78">
        <v>1162</v>
      </c>
      <c r="B1165" s="79" t="s">
        <v>6335</v>
      </c>
      <c r="C1165" s="80" t="s">
        <v>6336</v>
      </c>
      <c r="D1165" s="81" t="s">
        <v>15</v>
      </c>
      <c r="E1165" s="82">
        <v>0</v>
      </c>
      <c r="F1165" s="78" t="s">
        <v>54</v>
      </c>
      <c r="G1165" s="83">
        <f t="shared" si="58"/>
        <v>0</v>
      </c>
      <c r="H1165" s="78">
        <v>0</v>
      </c>
      <c r="I1165" s="78" t="s">
        <v>1143</v>
      </c>
      <c r="J1165" s="85">
        <f t="shared" si="59"/>
        <v>0</v>
      </c>
      <c r="K1165" s="86">
        <f t="shared" si="60"/>
        <v>0</v>
      </c>
    </row>
    <row r="1166" s="71" customFormat="1" customHeight="1" spans="1:11">
      <c r="A1166" s="78">
        <v>1163</v>
      </c>
      <c r="B1166" s="79" t="s">
        <v>6337</v>
      </c>
      <c r="C1166" s="80" t="s">
        <v>6338</v>
      </c>
      <c r="D1166" s="81" t="s">
        <v>15</v>
      </c>
      <c r="E1166" s="82">
        <v>0.01368</v>
      </c>
      <c r="F1166" s="78" t="s">
        <v>54</v>
      </c>
      <c r="G1166" s="83">
        <f t="shared" ref="G1166:G1229" si="61">IF(E1166*1000000&gt;20000,20000,E1166*1000000)</f>
        <v>13680</v>
      </c>
      <c r="H1166" s="78">
        <v>0</v>
      </c>
      <c r="I1166" s="78" t="s">
        <v>1143</v>
      </c>
      <c r="J1166" s="85">
        <f t="shared" si="59"/>
        <v>0</v>
      </c>
      <c r="K1166" s="86">
        <f t="shared" si="60"/>
        <v>13680</v>
      </c>
    </row>
    <row r="1167" s="71" customFormat="1" customHeight="1" spans="1:11">
      <c r="A1167" s="78">
        <v>1164</v>
      </c>
      <c r="B1167" s="79" t="s">
        <v>6339</v>
      </c>
      <c r="C1167" s="80" t="s">
        <v>6340</v>
      </c>
      <c r="D1167" s="81" t="s">
        <v>15</v>
      </c>
      <c r="E1167" s="82">
        <v>0.01044</v>
      </c>
      <c r="F1167" s="78" t="s">
        <v>54</v>
      </c>
      <c r="G1167" s="83">
        <f t="shared" si="61"/>
        <v>10440</v>
      </c>
      <c r="H1167" s="78">
        <v>0</v>
      </c>
      <c r="I1167" s="78" t="s">
        <v>1143</v>
      </c>
      <c r="J1167" s="85">
        <f t="shared" si="59"/>
        <v>0</v>
      </c>
      <c r="K1167" s="86">
        <f t="shared" si="60"/>
        <v>10440</v>
      </c>
    </row>
    <row r="1168" s="71" customFormat="1" customHeight="1" spans="1:11">
      <c r="A1168" s="78">
        <v>1165</v>
      </c>
      <c r="B1168" s="79" t="s">
        <v>6341</v>
      </c>
      <c r="C1168" s="80" t="s">
        <v>6342</v>
      </c>
      <c r="D1168" s="81" t="s">
        <v>15</v>
      </c>
      <c r="E1168" s="82">
        <v>0.015675</v>
      </c>
      <c r="F1168" s="78" t="s">
        <v>54</v>
      </c>
      <c r="G1168" s="83">
        <f t="shared" si="61"/>
        <v>15675</v>
      </c>
      <c r="H1168" s="78">
        <v>0</v>
      </c>
      <c r="I1168" s="78" t="s">
        <v>1143</v>
      </c>
      <c r="J1168" s="85">
        <f t="shared" si="59"/>
        <v>0</v>
      </c>
      <c r="K1168" s="86">
        <f t="shared" si="60"/>
        <v>15675</v>
      </c>
    </row>
    <row r="1169" s="71" customFormat="1" customHeight="1" spans="1:11">
      <c r="A1169" s="78">
        <v>1166</v>
      </c>
      <c r="B1169" s="79" t="s">
        <v>4109</v>
      </c>
      <c r="C1169" s="80" t="s">
        <v>4110</v>
      </c>
      <c r="D1169" s="81" t="s">
        <v>15</v>
      </c>
      <c r="E1169" s="82">
        <v>0</v>
      </c>
      <c r="F1169" s="78" t="s">
        <v>54</v>
      </c>
      <c r="G1169" s="83">
        <f t="shared" si="61"/>
        <v>0</v>
      </c>
      <c r="H1169" s="78">
        <v>0</v>
      </c>
      <c r="I1169" s="78" t="s">
        <v>1143</v>
      </c>
      <c r="J1169" s="85">
        <f t="shared" si="59"/>
        <v>0</v>
      </c>
      <c r="K1169" s="86">
        <f t="shared" si="60"/>
        <v>0</v>
      </c>
    </row>
    <row r="1170" s="71" customFormat="1" customHeight="1" spans="1:11">
      <c r="A1170" s="78">
        <v>1167</v>
      </c>
      <c r="B1170" s="79" t="s">
        <v>6343</v>
      </c>
      <c r="C1170" s="80" t="s">
        <v>6344</v>
      </c>
      <c r="D1170" s="81" t="s">
        <v>15</v>
      </c>
      <c r="E1170" s="82">
        <v>0.0104</v>
      </c>
      <c r="F1170" s="78" t="s">
        <v>54</v>
      </c>
      <c r="G1170" s="83">
        <f t="shared" si="61"/>
        <v>10400</v>
      </c>
      <c r="H1170" s="78">
        <v>0</v>
      </c>
      <c r="I1170" s="78" t="s">
        <v>1143</v>
      </c>
      <c r="J1170" s="85">
        <f t="shared" si="59"/>
        <v>0</v>
      </c>
      <c r="K1170" s="86">
        <f t="shared" si="60"/>
        <v>10400</v>
      </c>
    </row>
    <row r="1171" s="71" customFormat="1" customHeight="1" spans="1:11">
      <c r="A1171" s="78">
        <v>1168</v>
      </c>
      <c r="B1171" s="79" t="s">
        <v>6345</v>
      </c>
      <c r="C1171" s="80" t="s">
        <v>6346</v>
      </c>
      <c r="D1171" s="81" t="s">
        <v>15</v>
      </c>
      <c r="E1171" s="82">
        <v>0.0132</v>
      </c>
      <c r="F1171" s="78" t="s">
        <v>54</v>
      </c>
      <c r="G1171" s="83">
        <f t="shared" si="61"/>
        <v>13200</v>
      </c>
      <c r="H1171" s="78">
        <v>0</v>
      </c>
      <c r="I1171" s="78" t="s">
        <v>1143</v>
      </c>
      <c r="J1171" s="85">
        <f t="shared" si="59"/>
        <v>0</v>
      </c>
      <c r="K1171" s="86">
        <f t="shared" si="60"/>
        <v>13200</v>
      </c>
    </row>
    <row r="1172" s="71" customFormat="1" customHeight="1" spans="1:11">
      <c r="A1172" s="78">
        <v>1169</v>
      </c>
      <c r="B1172" s="79" t="s">
        <v>6347</v>
      </c>
      <c r="C1172" s="80" t="s">
        <v>6348</v>
      </c>
      <c r="D1172" s="81" t="s">
        <v>15</v>
      </c>
      <c r="E1172" s="82">
        <v>0.0147</v>
      </c>
      <c r="F1172" s="78" t="s">
        <v>54</v>
      </c>
      <c r="G1172" s="83">
        <f t="shared" si="61"/>
        <v>14700</v>
      </c>
      <c r="H1172" s="78">
        <v>0</v>
      </c>
      <c r="I1172" s="78" t="s">
        <v>1143</v>
      </c>
      <c r="J1172" s="85">
        <f t="shared" si="59"/>
        <v>0</v>
      </c>
      <c r="K1172" s="86">
        <f t="shared" si="60"/>
        <v>14700</v>
      </c>
    </row>
    <row r="1173" s="71" customFormat="1" customHeight="1" spans="1:11">
      <c r="A1173" s="78">
        <v>1170</v>
      </c>
      <c r="B1173" s="79" t="s">
        <v>6349</v>
      </c>
      <c r="C1173" s="80" t="s">
        <v>6350</v>
      </c>
      <c r="D1173" s="81" t="s">
        <v>15</v>
      </c>
      <c r="E1173" s="82">
        <v>0.011</v>
      </c>
      <c r="F1173" s="78" t="s">
        <v>54</v>
      </c>
      <c r="G1173" s="83">
        <f t="shared" si="61"/>
        <v>11000</v>
      </c>
      <c r="H1173" s="78">
        <v>0</v>
      </c>
      <c r="I1173" s="78" t="s">
        <v>1143</v>
      </c>
      <c r="J1173" s="85">
        <f t="shared" si="59"/>
        <v>0</v>
      </c>
      <c r="K1173" s="86">
        <f t="shared" si="60"/>
        <v>11000</v>
      </c>
    </row>
    <row r="1174" s="71" customFormat="1" customHeight="1" spans="1:11">
      <c r="A1174" s="78">
        <v>1171</v>
      </c>
      <c r="B1174" s="79" t="s">
        <v>6351</v>
      </c>
      <c r="C1174" s="80" t="s">
        <v>6352</v>
      </c>
      <c r="D1174" s="81" t="s">
        <v>15</v>
      </c>
      <c r="E1174" s="82">
        <v>0.01083</v>
      </c>
      <c r="F1174" s="78" t="s">
        <v>54</v>
      </c>
      <c r="G1174" s="83">
        <f t="shared" si="61"/>
        <v>10830</v>
      </c>
      <c r="H1174" s="78">
        <v>0</v>
      </c>
      <c r="I1174" s="78" t="s">
        <v>1143</v>
      </c>
      <c r="J1174" s="85">
        <f t="shared" si="59"/>
        <v>0</v>
      </c>
      <c r="K1174" s="86">
        <f t="shared" si="60"/>
        <v>10830</v>
      </c>
    </row>
    <row r="1175" s="71" customFormat="1" customHeight="1" spans="1:11">
      <c r="A1175" s="78">
        <v>1172</v>
      </c>
      <c r="B1175" s="79" t="s">
        <v>6353</v>
      </c>
      <c r="C1175" s="80" t="s">
        <v>6354</v>
      </c>
      <c r="D1175" s="81" t="s">
        <v>15</v>
      </c>
      <c r="E1175" s="82">
        <v>0.00684</v>
      </c>
      <c r="F1175" s="78" t="s">
        <v>54</v>
      </c>
      <c r="G1175" s="83">
        <f t="shared" si="61"/>
        <v>6840</v>
      </c>
      <c r="H1175" s="78">
        <v>0</v>
      </c>
      <c r="I1175" s="78" t="s">
        <v>1143</v>
      </c>
      <c r="J1175" s="85">
        <f t="shared" si="59"/>
        <v>0</v>
      </c>
      <c r="K1175" s="86">
        <f t="shared" si="60"/>
        <v>6840</v>
      </c>
    </row>
    <row r="1176" s="71" customFormat="1" customHeight="1" spans="1:11">
      <c r="A1176" s="78">
        <v>1173</v>
      </c>
      <c r="B1176" s="79" t="s">
        <v>6355</v>
      </c>
      <c r="C1176" s="80" t="s">
        <v>6356</v>
      </c>
      <c r="D1176" s="81" t="s">
        <v>15</v>
      </c>
      <c r="E1176" s="82">
        <v>0.02023</v>
      </c>
      <c r="F1176" s="78" t="s">
        <v>54</v>
      </c>
      <c r="G1176" s="83">
        <f t="shared" si="61"/>
        <v>20000</v>
      </c>
      <c r="H1176" s="78">
        <v>0</v>
      </c>
      <c r="I1176" s="78" t="s">
        <v>1143</v>
      </c>
      <c r="J1176" s="85">
        <f t="shared" si="59"/>
        <v>0</v>
      </c>
      <c r="K1176" s="86">
        <f t="shared" si="60"/>
        <v>20000</v>
      </c>
    </row>
    <row r="1177" s="71" customFormat="1" customHeight="1" spans="1:11">
      <c r="A1177" s="78">
        <v>1174</v>
      </c>
      <c r="B1177" s="79" t="s">
        <v>6357</v>
      </c>
      <c r="C1177" s="80" t="s">
        <v>6358</v>
      </c>
      <c r="D1177" s="81" t="s">
        <v>15</v>
      </c>
      <c r="E1177" s="82">
        <v>0.0106</v>
      </c>
      <c r="F1177" s="78" t="s">
        <v>54</v>
      </c>
      <c r="G1177" s="83">
        <f t="shared" si="61"/>
        <v>10600</v>
      </c>
      <c r="H1177" s="78">
        <v>0</v>
      </c>
      <c r="I1177" s="78" t="s">
        <v>1143</v>
      </c>
      <c r="J1177" s="85">
        <f t="shared" si="59"/>
        <v>0</v>
      </c>
      <c r="K1177" s="86">
        <f t="shared" si="60"/>
        <v>10600</v>
      </c>
    </row>
    <row r="1178" s="71" customFormat="1" customHeight="1" spans="1:11">
      <c r="A1178" s="78">
        <v>1175</v>
      </c>
      <c r="B1178" s="79" t="s">
        <v>6359</v>
      </c>
      <c r="C1178" s="80" t="s">
        <v>6360</v>
      </c>
      <c r="D1178" s="81" t="s">
        <v>15</v>
      </c>
      <c r="E1178" s="82">
        <v>0.0096</v>
      </c>
      <c r="F1178" s="78" t="s">
        <v>54</v>
      </c>
      <c r="G1178" s="83">
        <f t="shared" si="61"/>
        <v>9600</v>
      </c>
      <c r="H1178" s="78">
        <v>0</v>
      </c>
      <c r="I1178" s="78" t="s">
        <v>1143</v>
      </c>
      <c r="J1178" s="85">
        <f t="shared" si="59"/>
        <v>0</v>
      </c>
      <c r="K1178" s="86">
        <f t="shared" si="60"/>
        <v>9600</v>
      </c>
    </row>
    <row r="1179" s="71" customFormat="1" customHeight="1" spans="1:11">
      <c r="A1179" s="78">
        <v>1176</v>
      </c>
      <c r="B1179" s="79" t="s">
        <v>6361</v>
      </c>
      <c r="C1179" s="80" t="s">
        <v>6362</v>
      </c>
      <c r="D1179" s="81" t="s">
        <v>15</v>
      </c>
      <c r="E1179" s="82">
        <v>0.01425</v>
      </c>
      <c r="F1179" s="78" t="s">
        <v>54</v>
      </c>
      <c r="G1179" s="83">
        <f t="shared" si="61"/>
        <v>14250</v>
      </c>
      <c r="H1179" s="78">
        <v>0</v>
      </c>
      <c r="I1179" s="78" t="s">
        <v>1143</v>
      </c>
      <c r="J1179" s="85">
        <f t="shared" si="59"/>
        <v>0</v>
      </c>
      <c r="K1179" s="86">
        <f t="shared" si="60"/>
        <v>14250</v>
      </c>
    </row>
    <row r="1180" s="71" customFormat="1" customHeight="1" spans="1:11">
      <c r="A1180" s="78">
        <v>1177</v>
      </c>
      <c r="B1180" s="79" t="s">
        <v>6363</v>
      </c>
      <c r="C1180" s="80" t="s">
        <v>6364</v>
      </c>
      <c r="D1180" s="81" t="s">
        <v>15</v>
      </c>
      <c r="E1180" s="82">
        <v>0.01026</v>
      </c>
      <c r="F1180" s="78" t="s">
        <v>54</v>
      </c>
      <c r="G1180" s="83">
        <f t="shared" si="61"/>
        <v>10260</v>
      </c>
      <c r="H1180" s="78">
        <v>0</v>
      </c>
      <c r="I1180" s="78" t="s">
        <v>1143</v>
      </c>
      <c r="J1180" s="85">
        <f t="shared" si="59"/>
        <v>0</v>
      </c>
      <c r="K1180" s="86">
        <f t="shared" si="60"/>
        <v>10260</v>
      </c>
    </row>
    <row r="1181" s="71" customFormat="1" customHeight="1" spans="1:11">
      <c r="A1181" s="78">
        <v>1178</v>
      </c>
      <c r="B1181" s="79" t="s">
        <v>6365</v>
      </c>
      <c r="C1181" s="80" t="s">
        <v>6366</v>
      </c>
      <c r="D1181" s="81" t="s">
        <v>15</v>
      </c>
      <c r="E1181" s="82">
        <v>0.00912</v>
      </c>
      <c r="F1181" s="78" t="s">
        <v>54</v>
      </c>
      <c r="G1181" s="83">
        <f t="shared" si="61"/>
        <v>9120</v>
      </c>
      <c r="H1181" s="78">
        <v>0</v>
      </c>
      <c r="I1181" s="78" t="s">
        <v>1143</v>
      </c>
      <c r="J1181" s="85">
        <f t="shared" si="59"/>
        <v>0</v>
      </c>
      <c r="K1181" s="86">
        <f t="shared" si="60"/>
        <v>9120</v>
      </c>
    </row>
    <row r="1182" s="71" customFormat="1" customHeight="1" spans="1:11">
      <c r="A1182" s="78">
        <v>1179</v>
      </c>
      <c r="B1182" s="79" t="s">
        <v>6367</v>
      </c>
      <c r="C1182" s="80" t="s">
        <v>6368</v>
      </c>
      <c r="D1182" s="81" t="s">
        <v>15</v>
      </c>
      <c r="E1182" s="82">
        <v>0.00899</v>
      </c>
      <c r="F1182" s="78" t="s">
        <v>54</v>
      </c>
      <c r="G1182" s="83">
        <f t="shared" si="61"/>
        <v>8990</v>
      </c>
      <c r="H1182" s="78">
        <v>0</v>
      </c>
      <c r="I1182" s="78" t="s">
        <v>1143</v>
      </c>
      <c r="J1182" s="85">
        <f t="shared" si="59"/>
        <v>0</v>
      </c>
      <c r="K1182" s="86">
        <f t="shared" si="60"/>
        <v>8990</v>
      </c>
    </row>
    <row r="1183" s="71" customFormat="1" customHeight="1" spans="1:11">
      <c r="A1183" s="78">
        <v>1180</v>
      </c>
      <c r="B1183" s="79" t="s">
        <v>6369</v>
      </c>
      <c r="C1183" s="80" t="s">
        <v>6370</v>
      </c>
      <c r="D1183" s="81" t="s">
        <v>15</v>
      </c>
      <c r="E1183" s="82">
        <v>0.01567</v>
      </c>
      <c r="F1183" s="78" t="s">
        <v>54</v>
      </c>
      <c r="G1183" s="83">
        <f t="shared" si="61"/>
        <v>15670</v>
      </c>
      <c r="H1183" s="78">
        <v>0</v>
      </c>
      <c r="I1183" s="78" t="s">
        <v>1143</v>
      </c>
      <c r="J1183" s="85">
        <f t="shared" si="59"/>
        <v>0</v>
      </c>
      <c r="K1183" s="86">
        <f t="shared" si="60"/>
        <v>15670</v>
      </c>
    </row>
    <row r="1184" s="71" customFormat="1" customHeight="1" spans="1:11">
      <c r="A1184" s="78">
        <v>1181</v>
      </c>
      <c r="B1184" s="79" t="s">
        <v>6371</v>
      </c>
      <c r="C1184" s="80" t="s">
        <v>6372</v>
      </c>
      <c r="D1184" s="81" t="s">
        <v>15</v>
      </c>
      <c r="E1184" s="82">
        <v>0.01824</v>
      </c>
      <c r="F1184" s="78" t="s">
        <v>54</v>
      </c>
      <c r="G1184" s="83">
        <f t="shared" si="61"/>
        <v>18240</v>
      </c>
      <c r="H1184" s="78">
        <v>0</v>
      </c>
      <c r="I1184" s="78" t="s">
        <v>1143</v>
      </c>
      <c r="J1184" s="85">
        <f t="shared" si="59"/>
        <v>0</v>
      </c>
      <c r="K1184" s="86">
        <f t="shared" si="60"/>
        <v>18240</v>
      </c>
    </row>
    <row r="1185" s="71" customFormat="1" customHeight="1" spans="1:11">
      <c r="A1185" s="78">
        <v>1182</v>
      </c>
      <c r="B1185" s="79" t="s">
        <v>6373</v>
      </c>
      <c r="C1185" s="80" t="s">
        <v>6374</v>
      </c>
      <c r="D1185" s="81" t="s">
        <v>15</v>
      </c>
      <c r="E1185" s="82">
        <v>0.01539</v>
      </c>
      <c r="F1185" s="78" t="s">
        <v>54</v>
      </c>
      <c r="G1185" s="83">
        <f t="shared" si="61"/>
        <v>15390</v>
      </c>
      <c r="H1185" s="78">
        <v>0</v>
      </c>
      <c r="I1185" s="78" t="s">
        <v>1143</v>
      </c>
      <c r="J1185" s="85">
        <f t="shared" si="59"/>
        <v>0</v>
      </c>
      <c r="K1185" s="86">
        <f t="shared" si="60"/>
        <v>15390</v>
      </c>
    </row>
    <row r="1186" s="71" customFormat="1" customHeight="1" spans="1:11">
      <c r="A1186" s="78">
        <v>1183</v>
      </c>
      <c r="B1186" s="79" t="s">
        <v>6375</v>
      </c>
      <c r="C1186" s="80" t="s">
        <v>6376</v>
      </c>
      <c r="D1186" s="81" t="s">
        <v>15</v>
      </c>
      <c r="E1186" s="82">
        <v>0.01131</v>
      </c>
      <c r="F1186" s="78" t="s">
        <v>54</v>
      </c>
      <c r="G1186" s="83">
        <f t="shared" si="61"/>
        <v>11310</v>
      </c>
      <c r="H1186" s="78">
        <v>0</v>
      </c>
      <c r="I1186" s="78" t="s">
        <v>1143</v>
      </c>
      <c r="J1186" s="85">
        <f t="shared" si="59"/>
        <v>0</v>
      </c>
      <c r="K1186" s="86">
        <f t="shared" si="60"/>
        <v>11310</v>
      </c>
    </row>
    <row r="1187" s="71" customFormat="1" customHeight="1" spans="1:11">
      <c r="A1187" s="78">
        <v>1184</v>
      </c>
      <c r="B1187" s="79" t="s">
        <v>6377</v>
      </c>
      <c r="C1187" s="80" t="s">
        <v>6378</v>
      </c>
      <c r="D1187" s="81" t="s">
        <v>15</v>
      </c>
      <c r="E1187" s="82">
        <v>0.01311</v>
      </c>
      <c r="F1187" s="78" t="s">
        <v>54</v>
      </c>
      <c r="G1187" s="83">
        <f t="shared" si="61"/>
        <v>13110</v>
      </c>
      <c r="H1187" s="78">
        <v>0</v>
      </c>
      <c r="I1187" s="78" t="s">
        <v>1143</v>
      </c>
      <c r="J1187" s="85">
        <f t="shared" si="59"/>
        <v>0</v>
      </c>
      <c r="K1187" s="86">
        <f t="shared" si="60"/>
        <v>13110</v>
      </c>
    </row>
    <row r="1188" s="71" customFormat="1" customHeight="1" spans="1:11">
      <c r="A1188" s="78">
        <v>1185</v>
      </c>
      <c r="B1188" s="79" t="s">
        <v>6379</v>
      </c>
      <c r="C1188" s="80" t="s">
        <v>6380</v>
      </c>
      <c r="D1188" s="81" t="s">
        <v>15</v>
      </c>
      <c r="E1188" s="82">
        <v>0.01044</v>
      </c>
      <c r="F1188" s="78" t="s">
        <v>54</v>
      </c>
      <c r="G1188" s="83">
        <f t="shared" si="61"/>
        <v>10440</v>
      </c>
      <c r="H1188" s="78">
        <v>0</v>
      </c>
      <c r="I1188" s="78" t="s">
        <v>1143</v>
      </c>
      <c r="J1188" s="85">
        <f t="shared" si="59"/>
        <v>0</v>
      </c>
      <c r="K1188" s="86">
        <f t="shared" si="60"/>
        <v>10440</v>
      </c>
    </row>
    <row r="1189" s="71" customFormat="1" customHeight="1" spans="1:11">
      <c r="A1189" s="78">
        <v>1186</v>
      </c>
      <c r="B1189" s="79" t="s">
        <v>6381</v>
      </c>
      <c r="C1189" s="80" t="s">
        <v>6382</v>
      </c>
      <c r="D1189" s="81" t="s">
        <v>15</v>
      </c>
      <c r="E1189" s="82">
        <v>0.01083</v>
      </c>
      <c r="F1189" s="78" t="s">
        <v>54</v>
      </c>
      <c r="G1189" s="83">
        <f t="shared" si="61"/>
        <v>10830</v>
      </c>
      <c r="H1189" s="78">
        <v>0</v>
      </c>
      <c r="I1189" s="78" t="s">
        <v>1143</v>
      </c>
      <c r="J1189" s="85">
        <f t="shared" si="59"/>
        <v>0</v>
      </c>
      <c r="K1189" s="86">
        <f t="shared" si="60"/>
        <v>10830</v>
      </c>
    </row>
    <row r="1190" s="71" customFormat="1" customHeight="1" spans="1:11">
      <c r="A1190" s="78">
        <v>1187</v>
      </c>
      <c r="B1190" s="79" t="s">
        <v>6383</v>
      </c>
      <c r="C1190" s="80" t="s">
        <v>6384</v>
      </c>
      <c r="D1190" s="81" t="s">
        <v>15</v>
      </c>
      <c r="E1190" s="82">
        <v>0.0151</v>
      </c>
      <c r="F1190" s="78" t="s">
        <v>54</v>
      </c>
      <c r="G1190" s="83">
        <f t="shared" si="61"/>
        <v>15100</v>
      </c>
      <c r="H1190" s="78">
        <v>0</v>
      </c>
      <c r="I1190" s="78" t="s">
        <v>1143</v>
      </c>
      <c r="J1190" s="85">
        <f t="shared" si="59"/>
        <v>0</v>
      </c>
      <c r="K1190" s="86">
        <f t="shared" si="60"/>
        <v>15100</v>
      </c>
    </row>
    <row r="1191" s="71" customFormat="1" customHeight="1" spans="1:11">
      <c r="A1191" s="78">
        <v>1188</v>
      </c>
      <c r="B1191" s="79" t="s">
        <v>6385</v>
      </c>
      <c r="C1191" s="80" t="s">
        <v>6386</v>
      </c>
      <c r="D1191" s="81" t="s">
        <v>15</v>
      </c>
      <c r="E1191" s="82">
        <v>0.01995</v>
      </c>
      <c r="F1191" s="78" t="s">
        <v>54</v>
      </c>
      <c r="G1191" s="83">
        <f t="shared" si="61"/>
        <v>19950</v>
      </c>
      <c r="H1191" s="78">
        <v>0</v>
      </c>
      <c r="I1191" s="78" t="s">
        <v>1143</v>
      </c>
      <c r="J1191" s="85">
        <f t="shared" si="59"/>
        <v>0</v>
      </c>
      <c r="K1191" s="86">
        <f t="shared" si="60"/>
        <v>19950</v>
      </c>
    </row>
    <row r="1192" s="71" customFormat="1" customHeight="1" spans="1:11">
      <c r="A1192" s="78">
        <v>1189</v>
      </c>
      <c r="B1192" s="79" t="s">
        <v>6387</v>
      </c>
      <c r="C1192" s="80" t="s">
        <v>6388</v>
      </c>
      <c r="D1192" s="81" t="s">
        <v>15</v>
      </c>
      <c r="E1192" s="82">
        <v>0.013965</v>
      </c>
      <c r="F1192" s="78" t="s">
        <v>54</v>
      </c>
      <c r="G1192" s="83">
        <f t="shared" si="61"/>
        <v>13965</v>
      </c>
      <c r="H1192" s="78">
        <v>0</v>
      </c>
      <c r="I1192" s="78" t="s">
        <v>1143</v>
      </c>
      <c r="J1192" s="85">
        <f t="shared" si="59"/>
        <v>0</v>
      </c>
      <c r="K1192" s="86">
        <f t="shared" si="60"/>
        <v>13965</v>
      </c>
    </row>
    <row r="1193" s="71" customFormat="1" customHeight="1" spans="1:11">
      <c r="A1193" s="78">
        <v>1190</v>
      </c>
      <c r="B1193" s="79" t="s">
        <v>6389</v>
      </c>
      <c r="C1193" s="80" t="s">
        <v>6390</v>
      </c>
      <c r="D1193" s="81" t="s">
        <v>15</v>
      </c>
      <c r="E1193" s="82">
        <v>0.01102</v>
      </c>
      <c r="F1193" s="78" t="s">
        <v>54</v>
      </c>
      <c r="G1193" s="83">
        <f t="shared" si="61"/>
        <v>11020</v>
      </c>
      <c r="H1193" s="78">
        <v>0</v>
      </c>
      <c r="I1193" s="78" t="s">
        <v>1143</v>
      </c>
      <c r="J1193" s="85">
        <f t="shared" si="59"/>
        <v>0</v>
      </c>
      <c r="K1193" s="86">
        <f t="shared" si="60"/>
        <v>11020</v>
      </c>
    </row>
    <row r="1194" s="71" customFormat="1" customHeight="1" spans="1:11">
      <c r="A1194" s="78">
        <v>1191</v>
      </c>
      <c r="B1194" s="79" t="s">
        <v>6391</v>
      </c>
      <c r="C1194" s="80" t="s">
        <v>6392</v>
      </c>
      <c r="D1194" s="81" t="s">
        <v>15</v>
      </c>
      <c r="E1194" s="82">
        <v>0.01026</v>
      </c>
      <c r="F1194" s="78" t="s">
        <v>54</v>
      </c>
      <c r="G1194" s="83">
        <f t="shared" si="61"/>
        <v>10260</v>
      </c>
      <c r="H1194" s="78">
        <v>0</v>
      </c>
      <c r="I1194" s="78" t="s">
        <v>1143</v>
      </c>
      <c r="J1194" s="85">
        <f t="shared" si="59"/>
        <v>0</v>
      </c>
      <c r="K1194" s="86">
        <f t="shared" si="60"/>
        <v>10260</v>
      </c>
    </row>
    <row r="1195" s="71" customFormat="1" customHeight="1" spans="1:11">
      <c r="A1195" s="78">
        <v>1192</v>
      </c>
      <c r="B1195" s="79" t="s">
        <v>6393</v>
      </c>
      <c r="C1195" s="80" t="s">
        <v>6394</v>
      </c>
      <c r="D1195" s="81" t="s">
        <v>15</v>
      </c>
      <c r="E1195" s="82">
        <v>0.0051</v>
      </c>
      <c r="F1195" s="78" t="s">
        <v>54</v>
      </c>
      <c r="G1195" s="83">
        <f t="shared" si="61"/>
        <v>5100</v>
      </c>
      <c r="H1195" s="78">
        <v>0</v>
      </c>
      <c r="I1195" s="78" t="s">
        <v>1143</v>
      </c>
      <c r="J1195" s="85">
        <f t="shared" si="59"/>
        <v>0</v>
      </c>
      <c r="K1195" s="86">
        <f t="shared" si="60"/>
        <v>5100</v>
      </c>
    </row>
    <row r="1196" s="71" customFormat="1" customHeight="1" spans="1:11">
      <c r="A1196" s="78">
        <v>1193</v>
      </c>
      <c r="B1196" s="79" t="s">
        <v>6395</v>
      </c>
      <c r="C1196" s="80" t="s">
        <v>6396</v>
      </c>
      <c r="D1196" s="81" t="s">
        <v>15</v>
      </c>
      <c r="E1196" s="82">
        <v>0.0114</v>
      </c>
      <c r="F1196" s="78" t="s">
        <v>54</v>
      </c>
      <c r="G1196" s="83">
        <f t="shared" si="61"/>
        <v>11400</v>
      </c>
      <c r="H1196" s="78">
        <v>0</v>
      </c>
      <c r="I1196" s="78" t="s">
        <v>1143</v>
      </c>
      <c r="J1196" s="85">
        <f t="shared" si="59"/>
        <v>0</v>
      </c>
      <c r="K1196" s="86">
        <f t="shared" si="60"/>
        <v>11400</v>
      </c>
    </row>
    <row r="1197" s="71" customFormat="1" customHeight="1" spans="1:11">
      <c r="A1197" s="78">
        <v>1194</v>
      </c>
      <c r="B1197" s="79" t="s">
        <v>6397</v>
      </c>
      <c r="C1197" s="80" t="s">
        <v>6398</v>
      </c>
      <c r="D1197" s="81" t="s">
        <v>15</v>
      </c>
      <c r="E1197" s="82">
        <v>0.01024</v>
      </c>
      <c r="F1197" s="78" t="s">
        <v>54</v>
      </c>
      <c r="G1197" s="83">
        <f t="shared" si="61"/>
        <v>10240</v>
      </c>
      <c r="H1197" s="78">
        <v>0</v>
      </c>
      <c r="I1197" s="78" t="s">
        <v>1143</v>
      </c>
      <c r="J1197" s="85">
        <f t="shared" si="59"/>
        <v>0</v>
      </c>
      <c r="K1197" s="86">
        <f t="shared" si="60"/>
        <v>10240</v>
      </c>
    </row>
    <row r="1198" s="71" customFormat="1" customHeight="1" spans="1:11">
      <c r="A1198" s="78">
        <v>1195</v>
      </c>
      <c r="B1198" s="79" t="s">
        <v>6399</v>
      </c>
      <c r="C1198" s="80" t="s">
        <v>6400</v>
      </c>
      <c r="D1198" s="81" t="s">
        <v>15</v>
      </c>
      <c r="E1198" s="82">
        <v>0.00684</v>
      </c>
      <c r="F1198" s="78" t="s">
        <v>54</v>
      </c>
      <c r="G1198" s="83">
        <f t="shared" si="61"/>
        <v>6840</v>
      </c>
      <c r="H1198" s="78">
        <v>0</v>
      </c>
      <c r="I1198" s="78" t="s">
        <v>1143</v>
      </c>
      <c r="J1198" s="85">
        <f t="shared" si="59"/>
        <v>0</v>
      </c>
      <c r="K1198" s="86">
        <f t="shared" si="60"/>
        <v>6840</v>
      </c>
    </row>
    <row r="1199" s="71" customFormat="1" customHeight="1" spans="1:11">
      <c r="A1199" s="78">
        <v>1196</v>
      </c>
      <c r="B1199" s="79" t="s">
        <v>6401</v>
      </c>
      <c r="C1199" s="80" t="s">
        <v>6402</v>
      </c>
      <c r="D1199" s="81" t="s">
        <v>15</v>
      </c>
      <c r="E1199" s="82">
        <v>0.00741</v>
      </c>
      <c r="F1199" s="78" t="s">
        <v>54</v>
      </c>
      <c r="G1199" s="83">
        <f t="shared" si="61"/>
        <v>7410</v>
      </c>
      <c r="H1199" s="78">
        <v>0</v>
      </c>
      <c r="I1199" s="78" t="s">
        <v>1143</v>
      </c>
      <c r="J1199" s="85">
        <f t="shared" si="59"/>
        <v>0</v>
      </c>
      <c r="K1199" s="86">
        <f t="shared" si="60"/>
        <v>7410</v>
      </c>
    </row>
    <row r="1200" s="71" customFormat="1" customHeight="1" spans="1:11">
      <c r="A1200" s="78">
        <v>1197</v>
      </c>
      <c r="B1200" s="79" t="s">
        <v>6403</v>
      </c>
      <c r="C1200" s="80" t="s">
        <v>6404</v>
      </c>
      <c r="D1200" s="81" t="s">
        <v>15</v>
      </c>
      <c r="E1200" s="82">
        <v>0.0156</v>
      </c>
      <c r="F1200" s="78" t="s">
        <v>54</v>
      </c>
      <c r="G1200" s="83">
        <f t="shared" si="61"/>
        <v>15600</v>
      </c>
      <c r="H1200" s="78">
        <v>0</v>
      </c>
      <c r="I1200" s="78" t="s">
        <v>1143</v>
      </c>
      <c r="J1200" s="85">
        <f t="shared" si="59"/>
        <v>0</v>
      </c>
      <c r="K1200" s="86">
        <f t="shared" si="60"/>
        <v>15600</v>
      </c>
    </row>
    <row r="1201" s="71" customFormat="1" customHeight="1" spans="1:11">
      <c r="A1201" s="78">
        <v>1198</v>
      </c>
      <c r="B1201" s="79" t="s">
        <v>6405</v>
      </c>
      <c r="C1201" s="80" t="s">
        <v>6406</v>
      </c>
      <c r="D1201" s="81" t="s">
        <v>15</v>
      </c>
      <c r="E1201" s="82">
        <v>0.01015</v>
      </c>
      <c r="F1201" s="78" t="s">
        <v>54</v>
      </c>
      <c r="G1201" s="83">
        <f t="shared" si="61"/>
        <v>10150</v>
      </c>
      <c r="H1201" s="78">
        <v>0</v>
      </c>
      <c r="I1201" s="78" t="s">
        <v>1143</v>
      </c>
      <c r="J1201" s="85">
        <f t="shared" si="59"/>
        <v>0</v>
      </c>
      <c r="K1201" s="86">
        <f t="shared" si="60"/>
        <v>10150</v>
      </c>
    </row>
    <row r="1202" s="71" customFormat="1" customHeight="1" spans="1:11">
      <c r="A1202" s="78">
        <v>1199</v>
      </c>
      <c r="B1202" s="79" t="s">
        <v>6407</v>
      </c>
      <c r="C1202" s="80" t="s">
        <v>6408</v>
      </c>
      <c r="D1202" s="81" t="s">
        <v>15</v>
      </c>
      <c r="E1202" s="82">
        <v>0.01995</v>
      </c>
      <c r="F1202" s="78" t="s">
        <v>54</v>
      </c>
      <c r="G1202" s="83">
        <f t="shared" si="61"/>
        <v>19950</v>
      </c>
      <c r="H1202" s="78">
        <v>0</v>
      </c>
      <c r="I1202" s="78" t="s">
        <v>1143</v>
      </c>
      <c r="J1202" s="85">
        <f t="shared" si="59"/>
        <v>0</v>
      </c>
      <c r="K1202" s="86">
        <f t="shared" si="60"/>
        <v>19950</v>
      </c>
    </row>
    <row r="1203" s="71" customFormat="1" customHeight="1" spans="1:11">
      <c r="A1203" s="78">
        <v>1200</v>
      </c>
      <c r="B1203" s="79" t="s">
        <v>6409</v>
      </c>
      <c r="C1203" s="80" t="s">
        <v>6410</v>
      </c>
      <c r="D1203" s="81" t="s">
        <v>15</v>
      </c>
      <c r="E1203" s="82">
        <v>0.0153</v>
      </c>
      <c r="F1203" s="78" t="s">
        <v>54</v>
      </c>
      <c r="G1203" s="83">
        <f t="shared" si="61"/>
        <v>15300</v>
      </c>
      <c r="H1203" s="78">
        <v>0</v>
      </c>
      <c r="I1203" s="78" t="s">
        <v>1143</v>
      </c>
      <c r="J1203" s="85">
        <f t="shared" si="59"/>
        <v>0</v>
      </c>
      <c r="K1203" s="86">
        <f t="shared" si="60"/>
        <v>15300</v>
      </c>
    </row>
    <row r="1204" s="71" customFormat="1" customHeight="1" spans="1:11">
      <c r="A1204" s="78">
        <v>1201</v>
      </c>
      <c r="B1204" s="79" t="s">
        <v>6411</v>
      </c>
      <c r="C1204" s="80" t="s">
        <v>6412</v>
      </c>
      <c r="D1204" s="81" t="s">
        <v>15</v>
      </c>
      <c r="E1204" s="82">
        <v>0.01824</v>
      </c>
      <c r="F1204" s="78" t="s">
        <v>54</v>
      </c>
      <c r="G1204" s="83">
        <f t="shared" si="61"/>
        <v>18240</v>
      </c>
      <c r="H1204" s="78">
        <v>0</v>
      </c>
      <c r="I1204" s="78" t="s">
        <v>1143</v>
      </c>
      <c r="J1204" s="85">
        <f t="shared" si="59"/>
        <v>0</v>
      </c>
      <c r="K1204" s="86">
        <f t="shared" si="60"/>
        <v>18240</v>
      </c>
    </row>
    <row r="1205" s="71" customFormat="1" customHeight="1" spans="1:11">
      <c r="A1205" s="78">
        <v>1202</v>
      </c>
      <c r="B1205" s="79" t="s">
        <v>6413</v>
      </c>
      <c r="C1205" s="80" t="s">
        <v>6414</v>
      </c>
      <c r="D1205" s="81" t="s">
        <v>15</v>
      </c>
      <c r="E1205" s="82">
        <v>0.0171</v>
      </c>
      <c r="F1205" s="78" t="s">
        <v>54</v>
      </c>
      <c r="G1205" s="83">
        <f t="shared" si="61"/>
        <v>17100</v>
      </c>
      <c r="H1205" s="78">
        <v>0</v>
      </c>
      <c r="I1205" s="78" t="s">
        <v>1143</v>
      </c>
      <c r="J1205" s="85">
        <f t="shared" si="59"/>
        <v>0</v>
      </c>
      <c r="K1205" s="86">
        <f t="shared" si="60"/>
        <v>17100</v>
      </c>
    </row>
    <row r="1206" s="71" customFormat="1" customHeight="1" spans="1:11">
      <c r="A1206" s="78">
        <v>1203</v>
      </c>
      <c r="B1206" s="79" t="s">
        <v>6415</v>
      </c>
      <c r="C1206" s="80" t="s">
        <v>6416</v>
      </c>
      <c r="D1206" s="81" t="s">
        <v>15</v>
      </c>
      <c r="E1206" s="82">
        <v>0.00969</v>
      </c>
      <c r="F1206" s="78" t="s">
        <v>54</v>
      </c>
      <c r="G1206" s="83">
        <f t="shared" si="61"/>
        <v>9690</v>
      </c>
      <c r="H1206" s="78">
        <v>0</v>
      </c>
      <c r="I1206" s="78" t="s">
        <v>1143</v>
      </c>
      <c r="J1206" s="85">
        <f t="shared" si="59"/>
        <v>0</v>
      </c>
      <c r="K1206" s="86">
        <f t="shared" si="60"/>
        <v>9690</v>
      </c>
    </row>
    <row r="1207" s="71" customFormat="1" customHeight="1" spans="1:11">
      <c r="A1207" s="78">
        <v>1204</v>
      </c>
      <c r="B1207" s="79" t="s">
        <v>6417</v>
      </c>
      <c r="C1207" s="80" t="s">
        <v>6418</v>
      </c>
      <c r="D1207" s="81" t="s">
        <v>15</v>
      </c>
      <c r="E1207" s="82">
        <v>0.01368</v>
      </c>
      <c r="F1207" s="78" t="s">
        <v>54</v>
      </c>
      <c r="G1207" s="83">
        <f t="shared" si="61"/>
        <v>13680</v>
      </c>
      <c r="H1207" s="78">
        <v>0</v>
      </c>
      <c r="I1207" s="78" t="s">
        <v>1143</v>
      </c>
      <c r="J1207" s="85">
        <f t="shared" si="59"/>
        <v>0</v>
      </c>
      <c r="K1207" s="86">
        <f t="shared" si="60"/>
        <v>13680</v>
      </c>
    </row>
    <row r="1208" s="71" customFormat="1" customHeight="1" spans="1:11">
      <c r="A1208" s="78">
        <v>1205</v>
      </c>
      <c r="B1208" s="79" t="s">
        <v>6419</v>
      </c>
      <c r="C1208" s="80" t="s">
        <v>6420</v>
      </c>
      <c r="D1208" s="81" t="s">
        <v>15</v>
      </c>
      <c r="E1208" s="82">
        <v>0.00725</v>
      </c>
      <c r="F1208" s="78" t="s">
        <v>54</v>
      </c>
      <c r="G1208" s="83">
        <f t="shared" si="61"/>
        <v>7250</v>
      </c>
      <c r="H1208" s="78">
        <v>0</v>
      </c>
      <c r="I1208" s="78" t="s">
        <v>1143</v>
      </c>
      <c r="J1208" s="85">
        <f t="shared" si="59"/>
        <v>0</v>
      </c>
      <c r="K1208" s="86">
        <f t="shared" si="60"/>
        <v>7250</v>
      </c>
    </row>
    <row r="1209" s="71" customFormat="1" customHeight="1" spans="1:11">
      <c r="A1209" s="78">
        <v>1206</v>
      </c>
      <c r="B1209" s="79" t="s">
        <v>6421</v>
      </c>
      <c r="C1209" s="80" t="s">
        <v>6422</v>
      </c>
      <c r="D1209" s="81" t="s">
        <v>15</v>
      </c>
      <c r="E1209" s="82">
        <v>0.00868</v>
      </c>
      <c r="F1209" s="78" t="s">
        <v>54</v>
      </c>
      <c r="G1209" s="83">
        <f t="shared" si="61"/>
        <v>8680</v>
      </c>
      <c r="H1209" s="78">
        <v>0</v>
      </c>
      <c r="I1209" s="78" t="s">
        <v>1143</v>
      </c>
      <c r="J1209" s="85">
        <f t="shared" si="59"/>
        <v>0</v>
      </c>
      <c r="K1209" s="86">
        <f t="shared" si="60"/>
        <v>8680</v>
      </c>
    </row>
    <row r="1210" s="71" customFormat="1" customHeight="1" spans="1:11">
      <c r="A1210" s="78">
        <v>1207</v>
      </c>
      <c r="B1210" s="79" t="s">
        <v>6423</v>
      </c>
      <c r="C1210" s="80" t="s">
        <v>6424</v>
      </c>
      <c r="D1210" s="81" t="s">
        <v>15</v>
      </c>
      <c r="E1210" s="82">
        <v>0.00855</v>
      </c>
      <c r="F1210" s="78" t="s">
        <v>54</v>
      </c>
      <c r="G1210" s="83">
        <f t="shared" si="61"/>
        <v>8550</v>
      </c>
      <c r="H1210" s="78">
        <v>0</v>
      </c>
      <c r="I1210" s="78" t="s">
        <v>1143</v>
      </c>
      <c r="J1210" s="85">
        <f t="shared" si="59"/>
        <v>0</v>
      </c>
      <c r="K1210" s="86">
        <f t="shared" si="60"/>
        <v>8550</v>
      </c>
    </row>
    <row r="1211" s="71" customFormat="1" customHeight="1" spans="1:11">
      <c r="A1211" s="78">
        <v>1208</v>
      </c>
      <c r="B1211" s="79" t="s">
        <v>6425</v>
      </c>
      <c r="C1211" s="80" t="s">
        <v>6426</v>
      </c>
      <c r="D1211" s="81" t="s">
        <v>15</v>
      </c>
      <c r="E1211" s="82">
        <v>0.00513</v>
      </c>
      <c r="F1211" s="78" t="s">
        <v>54</v>
      </c>
      <c r="G1211" s="83">
        <f t="shared" si="61"/>
        <v>5130</v>
      </c>
      <c r="H1211" s="78">
        <v>0</v>
      </c>
      <c r="I1211" s="78" t="s">
        <v>1143</v>
      </c>
      <c r="J1211" s="85">
        <f t="shared" si="59"/>
        <v>0</v>
      </c>
      <c r="K1211" s="86">
        <f t="shared" si="60"/>
        <v>5130</v>
      </c>
    </row>
    <row r="1212" s="71" customFormat="1" customHeight="1" spans="1:11">
      <c r="A1212" s="78">
        <v>1209</v>
      </c>
      <c r="B1212" s="79" t="s">
        <v>6427</v>
      </c>
      <c r="C1212" s="80" t="s">
        <v>6428</v>
      </c>
      <c r="D1212" s="81" t="s">
        <v>15</v>
      </c>
      <c r="E1212" s="82">
        <v>0.01197</v>
      </c>
      <c r="F1212" s="78" t="s">
        <v>54</v>
      </c>
      <c r="G1212" s="83">
        <f t="shared" si="61"/>
        <v>11970</v>
      </c>
      <c r="H1212" s="78">
        <v>0</v>
      </c>
      <c r="I1212" s="78" t="s">
        <v>1143</v>
      </c>
      <c r="J1212" s="85">
        <f t="shared" si="59"/>
        <v>0</v>
      </c>
      <c r="K1212" s="86">
        <f t="shared" si="60"/>
        <v>11970</v>
      </c>
    </row>
    <row r="1213" s="71" customFormat="1" customHeight="1" spans="1:11">
      <c r="A1213" s="78">
        <v>1210</v>
      </c>
      <c r="B1213" s="79" t="s">
        <v>6429</v>
      </c>
      <c r="C1213" s="80" t="s">
        <v>6430</v>
      </c>
      <c r="D1213" s="81" t="s">
        <v>15</v>
      </c>
      <c r="E1213" s="82">
        <v>0.0108</v>
      </c>
      <c r="F1213" s="78" t="s">
        <v>54</v>
      </c>
      <c r="G1213" s="83">
        <f t="shared" si="61"/>
        <v>10800</v>
      </c>
      <c r="H1213" s="78">
        <v>0</v>
      </c>
      <c r="I1213" s="78" t="s">
        <v>1143</v>
      </c>
      <c r="J1213" s="85">
        <f t="shared" si="59"/>
        <v>0</v>
      </c>
      <c r="K1213" s="86">
        <f t="shared" si="60"/>
        <v>10800</v>
      </c>
    </row>
    <row r="1214" s="71" customFormat="1" customHeight="1" spans="1:11">
      <c r="A1214" s="78">
        <v>1211</v>
      </c>
      <c r="B1214" s="79" t="s">
        <v>6431</v>
      </c>
      <c r="C1214" s="80" t="s">
        <v>6432</v>
      </c>
      <c r="D1214" s="81" t="s">
        <v>15</v>
      </c>
      <c r="E1214" s="82">
        <v>0.00969</v>
      </c>
      <c r="F1214" s="78" t="s">
        <v>54</v>
      </c>
      <c r="G1214" s="83">
        <f t="shared" si="61"/>
        <v>9690</v>
      </c>
      <c r="H1214" s="78">
        <v>0</v>
      </c>
      <c r="I1214" s="78" t="s">
        <v>1143</v>
      </c>
      <c r="J1214" s="85">
        <f t="shared" si="59"/>
        <v>0</v>
      </c>
      <c r="K1214" s="86">
        <f t="shared" si="60"/>
        <v>9690</v>
      </c>
    </row>
    <row r="1215" s="71" customFormat="1" customHeight="1" spans="1:11">
      <c r="A1215" s="78">
        <v>1212</v>
      </c>
      <c r="B1215" s="79" t="s">
        <v>6433</v>
      </c>
      <c r="C1215" s="80" t="s">
        <v>6434</v>
      </c>
      <c r="D1215" s="81" t="s">
        <v>15</v>
      </c>
      <c r="E1215" s="82">
        <v>0.01428</v>
      </c>
      <c r="F1215" s="78" t="s">
        <v>54</v>
      </c>
      <c r="G1215" s="83">
        <f t="shared" si="61"/>
        <v>14280</v>
      </c>
      <c r="H1215" s="78">
        <v>0</v>
      </c>
      <c r="I1215" s="78" t="s">
        <v>1143</v>
      </c>
      <c r="J1215" s="85">
        <f t="shared" si="59"/>
        <v>0</v>
      </c>
      <c r="K1215" s="86">
        <f t="shared" si="60"/>
        <v>14280</v>
      </c>
    </row>
    <row r="1216" s="71" customFormat="1" customHeight="1" spans="1:11">
      <c r="A1216" s="78">
        <v>1213</v>
      </c>
      <c r="B1216" s="79" t="s">
        <v>6435</v>
      </c>
      <c r="C1216" s="80" t="s">
        <v>6436</v>
      </c>
      <c r="D1216" s="81" t="s">
        <v>15</v>
      </c>
      <c r="E1216" s="82">
        <v>0.00928</v>
      </c>
      <c r="F1216" s="78" t="s">
        <v>54</v>
      </c>
      <c r="G1216" s="83">
        <f t="shared" si="61"/>
        <v>9280</v>
      </c>
      <c r="H1216" s="78">
        <v>0</v>
      </c>
      <c r="I1216" s="78" t="s">
        <v>1143</v>
      </c>
      <c r="J1216" s="85">
        <f t="shared" si="59"/>
        <v>0</v>
      </c>
      <c r="K1216" s="86">
        <f t="shared" si="60"/>
        <v>9280</v>
      </c>
    </row>
    <row r="1217" s="71" customFormat="1" customHeight="1" spans="1:11">
      <c r="A1217" s="78">
        <v>1214</v>
      </c>
      <c r="B1217" s="79" t="s">
        <v>6437</v>
      </c>
      <c r="C1217" s="80" t="s">
        <v>6438</v>
      </c>
      <c r="D1217" s="81" t="s">
        <v>15</v>
      </c>
      <c r="E1217" s="82">
        <v>0.01344</v>
      </c>
      <c r="F1217" s="78" t="s">
        <v>54</v>
      </c>
      <c r="G1217" s="83">
        <f t="shared" si="61"/>
        <v>13440</v>
      </c>
      <c r="H1217" s="78">
        <v>0</v>
      </c>
      <c r="I1217" s="78" t="s">
        <v>1143</v>
      </c>
      <c r="J1217" s="85">
        <f t="shared" si="59"/>
        <v>0</v>
      </c>
      <c r="K1217" s="86">
        <f t="shared" si="60"/>
        <v>13440</v>
      </c>
    </row>
    <row r="1218" s="71" customFormat="1" customHeight="1" spans="1:11">
      <c r="A1218" s="78">
        <v>1215</v>
      </c>
      <c r="B1218" s="79" t="s">
        <v>6439</v>
      </c>
      <c r="C1218" s="80" t="s">
        <v>6440</v>
      </c>
      <c r="D1218" s="81" t="s">
        <v>15</v>
      </c>
      <c r="E1218" s="82">
        <v>0.0313</v>
      </c>
      <c r="F1218" s="78" t="s">
        <v>54</v>
      </c>
      <c r="G1218" s="83">
        <f t="shared" si="61"/>
        <v>20000</v>
      </c>
      <c r="H1218" s="78">
        <v>0</v>
      </c>
      <c r="I1218" s="78" t="s">
        <v>1143</v>
      </c>
      <c r="J1218" s="85">
        <f t="shared" si="59"/>
        <v>0</v>
      </c>
      <c r="K1218" s="86">
        <f t="shared" si="60"/>
        <v>20000</v>
      </c>
    </row>
    <row r="1219" s="71" customFormat="1" customHeight="1" spans="1:11">
      <c r="A1219" s="78">
        <v>1216</v>
      </c>
      <c r="B1219" s="79" t="s">
        <v>6441</v>
      </c>
      <c r="C1219" s="80" t="s">
        <v>6442</v>
      </c>
      <c r="D1219" s="81" t="s">
        <v>15</v>
      </c>
      <c r="E1219" s="82">
        <v>0.01113</v>
      </c>
      <c r="F1219" s="78" t="s">
        <v>54</v>
      </c>
      <c r="G1219" s="83">
        <f t="shared" si="61"/>
        <v>11130</v>
      </c>
      <c r="H1219" s="78">
        <v>0</v>
      </c>
      <c r="I1219" s="78" t="s">
        <v>1143</v>
      </c>
      <c r="J1219" s="85">
        <f t="shared" si="59"/>
        <v>0</v>
      </c>
      <c r="K1219" s="86">
        <f t="shared" si="60"/>
        <v>11130</v>
      </c>
    </row>
    <row r="1220" s="71" customFormat="1" customHeight="1" spans="1:11">
      <c r="A1220" s="78">
        <v>1217</v>
      </c>
      <c r="B1220" s="79" t="s">
        <v>6443</v>
      </c>
      <c r="C1220" s="80" t="s">
        <v>6444</v>
      </c>
      <c r="D1220" s="81" t="s">
        <v>15</v>
      </c>
      <c r="E1220" s="82">
        <v>0.01254</v>
      </c>
      <c r="F1220" s="78" t="s">
        <v>54</v>
      </c>
      <c r="G1220" s="83">
        <f t="shared" si="61"/>
        <v>12540</v>
      </c>
      <c r="H1220" s="78">
        <v>0</v>
      </c>
      <c r="I1220" s="78" t="s">
        <v>1143</v>
      </c>
      <c r="J1220" s="85">
        <f t="shared" ref="J1220:J1283" si="62">ROUND(H1220*0.15,2)</f>
        <v>0</v>
      </c>
      <c r="K1220" s="86">
        <f t="shared" ref="K1220:K1283" si="63">G1220+J1220</f>
        <v>12540</v>
      </c>
    </row>
    <row r="1221" s="71" customFormat="1" customHeight="1" spans="1:11">
      <c r="A1221" s="78">
        <v>1218</v>
      </c>
      <c r="B1221" s="79" t="s">
        <v>6445</v>
      </c>
      <c r="C1221" s="80" t="s">
        <v>6446</v>
      </c>
      <c r="D1221" s="81" t="s">
        <v>15</v>
      </c>
      <c r="E1221" s="82">
        <v>0.0116</v>
      </c>
      <c r="F1221" s="78" t="s">
        <v>54</v>
      </c>
      <c r="G1221" s="83">
        <f t="shared" si="61"/>
        <v>11600</v>
      </c>
      <c r="H1221" s="78">
        <v>0</v>
      </c>
      <c r="I1221" s="78" t="s">
        <v>1143</v>
      </c>
      <c r="J1221" s="85">
        <f t="shared" si="62"/>
        <v>0</v>
      </c>
      <c r="K1221" s="86">
        <f t="shared" si="63"/>
        <v>11600</v>
      </c>
    </row>
    <row r="1222" s="71" customFormat="1" customHeight="1" spans="1:11">
      <c r="A1222" s="78">
        <v>1219</v>
      </c>
      <c r="B1222" s="79" t="s">
        <v>6447</v>
      </c>
      <c r="C1222" s="80" t="s">
        <v>6448</v>
      </c>
      <c r="D1222" s="81" t="s">
        <v>15</v>
      </c>
      <c r="E1222" s="82">
        <v>0.01197</v>
      </c>
      <c r="F1222" s="78" t="s">
        <v>54</v>
      </c>
      <c r="G1222" s="83">
        <f t="shared" si="61"/>
        <v>11970</v>
      </c>
      <c r="H1222" s="78">
        <v>0</v>
      </c>
      <c r="I1222" s="78" t="s">
        <v>1143</v>
      </c>
      <c r="J1222" s="85">
        <f t="shared" si="62"/>
        <v>0</v>
      </c>
      <c r="K1222" s="86">
        <f t="shared" si="63"/>
        <v>11970</v>
      </c>
    </row>
    <row r="1223" s="71" customFormat="1" customHeight="1" spans="1:11">
      <c r="A1223" s="78">
        <v>1220</v>
      </c>
      <c r="B1223" s="79" t="s">
        <v>6449</v>
      </c>
      <c r="C1223" s="80" t="s">
        <v>6450</v>
      </c>
      <c r="D1223" s="81" t="s">
        <v>15</v>
      </c>
      <c r="E1223" s="82">
        <v>0.00754</v>
      </c>
      <c r="F1223" s="78" t="s">
        <v>54</v>
      </c>
      <c r="G1223" s="83">
        <f t="shared" si="61"/>
        <v>7540</v>
      </c>
      <c r="H1223" s="78">
        <v>0</v>
      </c>
      <c r="I1223" s="78" t="s">
        <v>1143</v>
      </c>
      <c r="J1223" s="85">
        <f t="shared" si="62"/>
        <v>0</v>
      </c>
      <c r="K1223" s="86">
        <f t="shared" si="63"/>
        <v>7540</v>
      </c>
    </row>
    <row r="1224" s="71" customFormat="1" customHeight="1" spans="1:11">
      <c r="A1224" s="78">
        <v>1221</v>
      </c>
      <c r="B1224" s="79" t="s">
        <v>6451</v>
      </c>
      <c r="C1224" s="80" t="s">
        <v>6452</v>
      </c>
      <c r="D1224" s="81" t="s">
        <v>15</v>
      </c>
      <c r="E1224" s="82">
        <v>0.00798</v>
      </c>
      <c r="F1224" s="78" t="s">
        <v>54</v>
      </c>
      <c r="G1224" s="83">
        <f t="shared" si="61"/>
        <v>7980</v>
      </c>
      <c r="H1224" s="78">
        <v>0</v>
      </c>
      <c r="I1224" s="78" t="s">
        <v>1143</v>
      </c>
      <c r="J1224" s="85">
        <f t="shared" si="62"/>
        <v>0</v>
      </c>
      <c r="K1224" s="86">
        <f t="shared" si="63"/>
        <v>7980</v>
      </c>
    </row>
    <row r="1225" s="71" customFormat="1" customHeight="1" spans="1:11">
      <c r="A1225" s="78">
        <v>1222</v>
      </c>
      <c r="B1225" s="79" t="s">
        <v>6453</v>
      </c>
      <c r="C1225" s="80" t="s">
        <v>6454</v>
      </c>
      <c r="D1225" s="81" t="s">
        <v>15</v>
      </c>
      <c r="E1225" s="82">
        <v>0.01254</v>
      </c>
      <c r="F1225" s="78" t="s">
        <v>54</v>
      </c>
      <c r="G1225" s="83">
        <f t="shared" si="61"/>
        <v>12540</v>
      </c>
      <c r="H1225" s="78">
        <v>0</v>
      </c>
      <c r="I1225" s="78" t="s">
        <v>1143</v>
      </c>
      <c r="J1225" s="85">
        <f t="shared" si="62"/>
        <v>0</v>
      </c>
      <c r="K1225" s="86">
        <f t="shared" si="63"/>
        <v>12540</v>
      </c>
    </row>
    <row r="1226" s="71" customFormat="1" customHeight="1" spans="1:11">
      <c r="A1226" s="78">
        <v>1223</v>
      </c>
      <c r="B1226" s="79" t="s">
        <v>6455</v>
      </c>
      <c r="C1226" s="80" t="s">
        <v>6456</v>
      </c>
      <c r="D1226" s="81" t="s">
        <v>15</v>
      </c>
      <c r="E1226" s="82">
        <v>0.00997</v>
      </c>
      <c r="F1226" s="78" t="s">
        <v>54</v>
      </c>
      <c r="G1226" s="83">
        <f t="shared" si="61"/>
        <v>9970</v>
      </c>
      <c r="H1226" s="78">
        <v>0</v>
      </c>
      <c r="I1226" s="78" t="s">
        <v>1143</v>
      </c>
      <c r="J1226" s="85">
        <f t="shared" si="62"/>
        <v>0</v>
      </c>
      <c r="K1226" s="86">
        <f t="shared" si="63"/>
        <v>9970</v>
      </c>
    </row>
    <row r="1227" s="71" customFormat="1" customHeight="1" spans="1:11">
      <c r="A1227" s="78">
        <v>1224</v>
      </c>
      <c r="B1227" s="79" t="s">
        <v>6457</v>
      </c>
      <c r="C1227" s="80" t="s">
        <v>6458</v>
      </c>
      <c r="D1227" s="81" t="s">
        <v>15</v>
      </c>
      <c r="E1227" s="82">
        <v>0.00655</v>
      </c>
      <c r="F1227" s="78" t="s">
        <v>54</v>
      </c>
      <c r="G1227" s="83">
        <f t="shared" si="61"/>
        <v>6550</v>
      </c>
      <c r="H1227" s="78">
        <v>0</v>
      </c>
      <c r="I1227" s="78" t="s">
        <v>1143</v>
      </c>
      <c r="J1227" s="85">
        <f t="shared" si="62"/>
        <v>0</v>
      </c>
      <c r="K1227" s="86">
        <f t="shared" si="63"/>
        <v>6550</v>
      </c>
    </row>
    <row r="1228" s="71" customFormat="1" customHeight="1" spans="1:11">
      <c r="A1228" s="78">
        <v>1225</v>
      </c>
      <c r="B1228" s="79" t="s">
        <v>6459</v>
      </c>
      <c r="C1228" s="80" t="s">
        <v>6460</v>
      </c>
      <c r="D1228" s="81" t="s">
        <v>15</v>
      </c>
      <c r="E1228" s="82">
        <v>0.00855</v>
      </c>
      <c r="F1228" s="78" t="s">
        <v>54</v>
      </c>
      <c r="G1228" s="83">
        <f t="shared" si="61"/>
        <v>8550</v>
      </c>
      <c r="H1228" s="78">
        <v>0</v>
      </c>
      <c r="I1228" s="78" t="s">
        <v>1143</v>
      </c>
      <c r="J1228" s="85">
        <f t="shared" si="62"/>
        <v>0</v>
      </c>
      <c r="K1228" s="86">
        <f t="shared" si="63"/>
        <v>8550</v>
      </c>
    </row>
    <row r="1229" s="71" customFormat="1" customHeight="1" spans="1:11">
      <c r="A1229" s="78">
        <v>1226</v>
      </c>
      <c r="B1229" s="79" t="s">
        <v>2883</v>
      </c>
      <c r="C1229" s="80" t="s">
        <v>6461</v>
      </c>
      <c r="D1229" s="81" t="s">
        <v>15</v>
      </c>
      <c r="E1229" s="82">
        <v>0.01015</v>
      </c>
      <c r="F1229" s="78" t="s">
        <v>54</v>
      </c>
      <c r="G1229" s="83">
        <f t="shared" si="61"/>
        <v>10150</v>
      </c>
      <c r="H1229" s="78">
        <v>0</v>
      </c>
      <c r="I1229" s="78" t="s">
        <v>1143</v>
      </c>
      <c r="J1229" s="85">
        <f t="shared" si="62"/>
        <v>0</v>
      </c>
      <c r="K1229" s="86">
        <f t="shared" si="63"/>
        <v>10150</v>
      </c>
    </row>
    <row r="1230" s="71" customFormat="1" customHeight="1" spans="1:11">
      <c r="A1230" s="78">
        <v>1227</v>
      </c>
      <c r="B1230" s="79" t="s">
        <v>6462</v>
      </c>
      <c r="C1230" s="80" t="s">
        <v>6463</v>
      </c>
      <c r="D1230" s="81" t="s">
        <v>15</v>
      </c>
      <c r="E1230" s="82">
        <v>0.005985</v>
      </c>
      <c r="F1230" s="78" t="s">
        <v>54</v>
      </c>
      <c r="G1230" s="83">
        <f t="shared" ref="G1230:G1268" si="64">IF(E1230*1000000&gt;20000,20000,E1230*1000000)</f>
        <v>5985</v>
      </c>
      <c r="H1230" s="78">
        <v>0</v>
      </c>
      <c r="I1230" s="78" t="s">
        <v>1143</v>
      </c>
      <c r="J1230" s="85">
        <f t="shared" si="62"/>
        <v>0</v>
      </c>
      <c r="K1230" s="86">
        <f t="shared" si="63"/>
        <v>5985</v>
      </c>
    </row>
    <row r="1231" s="71" customFormat="1" customHeight="1" spans="1:11">
      <c r="A1231" s="78">
        <v>1228</v>
      </c>
      <c r="B1231" s="79" t="s">
        <v>6464</v>
      </c>
      <c r="C1231" s="80" t="s">
        <v>6465</v>
      </c>
      <c r="D1231" s="81" t="s">
        <v>15</v>
      </c>
      <c r="E1231" s="82">
        <v>0.02052</v>
      </c>
      <c r="F1231" s="78" t="s">
        <v>54</v>
      </c>
      <c r="G1231" s="83">
        <f t="shared" si="64"/>
        <v>20000</v>
      </c>
      <c r="H1231" s="78">
        <v>0</v>
      </c>
      <c r="I1231" s="78" t="s">
        <v>1143</v>
      </c>
      <c r="J1231" s="85">
        <f t="shared" si="62"/>
        <v>0</v>
      </c>
      <c r="K1231" s="86">
        <f t="shared" si="63"/>
        <v>20000</v>
      </c>
    </row>
    <row r="1232" s="71" customFormat="1" customHeight="1" spans="1:11">
      <c r="A1232" s="78">
        <v>1229</v>
      </c>
      <c r="B1232" s="79" t="s">
        <v>6466</v>
      </c>
      <c r="C1232" s="80" t="s">
        <v>6467</v>
      </c>
      <c r="D1232" s="81" t="s">
        <v>15</v>
      </c>
      <c r="E1232" s="82">
        <v>0.01392</v>
      </c>
      <c r="F1232" s="78" t="s">
        <v>54</v>
      </c>
      <c r="G1232" s="83">
        <f t="shared" si="64"/>
        <v>13920</v>
      </c>
      <c r="H1232" s="78">
        <v>0</v>
      </c>
      <c r="I1232" s="78" t="s">
        <v>1143</v>
      </c>
      <c r="J1232" s="85">
        <f t="shared" si="62"/>
        <v>0</v>
      </c>
      <c r="K1232" s="86">
        <f t="shared" si="63"/>
        <v>13920</v>
      </c>
    </row>
    <row r="1233" s="71" customFormat="1" customHeight="1" spans="1:11">
      <c r="A1233" s="78">
        <v>1230</v>
      </c>
      <c r="B1233" s="79" t="s">
        <v>6468</v>
      </c>
      <c r="C1233" s="80" t="s">
        <v>6469</v>
      </c>
      <c r="D1233" s="81" t="s">
        <v>15</v>
      </c>
      <c r="E1233" s="82">
        <v>0.0114</v>
      </c>
      <c r="F1233" s="78" t="s">
        <v>54</v>
      </c>
      <c r="G1233" s="83">
        <f t="shared" si="64"/>
        <v>11400</v>
      </c>
      <c r="H1233" s="78">
        <v>0</v>
      </c>
      <c r="I1233" s="78" t="s">
        <v>1143</v>
      </c>
      <c r="J1233" s="85">
        <f t="shared" si="62"/>
        <v>0</v>
      </c>
      <c r="K1233" s="86">
        <f t="shared" si="63"/>
        <v>11400</v>
      </c>
    </row>
    <row r="1234" s="71" customFormat="1" customHeight="1" spans="1:11">
      <c r="A1234" s="78">
        <v>1231</v>
      </c>
      <c r="B1234" s="79" t="s">
        <v>6470</v>
      </c>
      <c r="C1234" s="80" t="s">
        <v>6471</v>
      </c>
      <c r="D1234" s="81" t="s">
        <v>15</v>
      </c>
      <c r="E1234" s="82">
        <v>0.0105</v>
      </c>
      <c r="F1234" s="78" t="s">
        <v>54</v>
      </c>
      <c r="G1234" s="83">
        <f t="shared" si="64"/>
        <v>10500</v>
      </c>
      <c r="H1234" s="78">
        <v>0</v>
      </c>
      <c r="I1234" s="78" t="s">
        <v>1143</v>
      </c>
      <c r="J1234" s="85">
        <f t="shared" si="62"/>
        <v>0</v>
      </c>
      <c r="K1234" s="86">
        <f t="shared" si="63"/>
        <v>10500</v>
      </c>
    </row>
    <row r="1235" s="71" customFormat="1" customHeight="1" spans="1:11">
      <c r="A1235" s="78">
        <v>1232</v>
      </c>
      <c r="B1235" s="79" t="s">
        <v>6472</v>
      </c>
      <c r="C1235" s="80" t="s">
        <v>6473</v>
      </c>
      <c r="D1235" s="81" t="s">
        <v>15</v>
      </c>
      <c r="E1235" s="82">
        <v>0.00997</v>
      </c>
      <c r="F1235" s="78" t="s">
        <v>54</v>
      </c>
      <c r="G1235" s="83">
        <f t="shared" si="64"/>
        <v>9970</v>
      </c>
      <c r="H1235" s="78">
        <v>0</v>
      </c>
      <c r="I1235" s="78" t="s">
        <v>1143</v>
      </c>
      <c r="J1235" s="85">
        <f t="shared" si="62"/>
        <v>0</v>
      </c>
      <c r="K1235" s="86">
        <f t="shared" si="63"/>
        <v>9970</v>
      </c>
    </row>
    <row r="1236" s="71" customFormat="1" customHeight="1" spans="1:11">
      <c r="A1236" s="78">
        <v>1233</v>
      </c>
      <c r="B1236" s="79" t="s">
        <v>3875</v>
      </c>
      <c r="C1236" s="80" t="s">
        <v>6474</v>
      </c>
      <c r="D1236" s="81" t="s">
        <v>15</v>
      </c>
      <c r="E1236" s="82">
        <v>0.00969</v>
      </c>
      <c r="F1236" s="78" t="s">
        <v>54</v>
      </c>
      <c r="G1236" s="83">
        <f t="shared" si="64"/>
        <v>9690</v>
      </c>
      <c r="H1236" s="78">
        <v>0</v>
      </c>
      <c r="I1236" s="78" t="s">
        <v>1143</v>
      </c>
      <c r="J1236" s="85">
        <f t="shared" si="62"/>
        <v>0</v>
      </c>
      <c r="K1236" s="86">
        <f t="shared" si="63"/>
        <v>9690</v>
      </c>
    </row>
    <row r="1237" s="71" customFormat="1" customHeight="1" spans="1:11">
      <c r="A1237" s="78">
        <v>1234</v>
      </c>
      <c r="B1237" s="79" t="s">
        <v>6475</v>
      </c>
      <c r="C1237" s="80" t="s">
        <v>6476</v>
      </c>
      <c r="D1237" s="81" t="s">
        <v>15</v>
      </c>
      <c r="E1237" s="82">
        <v>0.01044</v>
      </c>
      <c r="F1237" s="78" t="s">
        <v>54</v>
      </c>
      <c r="G1237" s="83">
        <f t="shared" si="64"/>
        <v>10440</v>
      </c>
      <c r="H1237" s="78">
        <v>0</v>
      </c>
      <c r="I1237" s="78" t="s">
        <v>1143</v>
      </c>
      <c r="J1237" s="85">
        <f t="shared" si="62"/>
        <v>0</v>
      </c>
      <c r="K1237" s="86">
        <f t="shared" si="63"/>
        <v>10440</v>
      </c>
    </row>
    <row r="1238" s="71" customFormat="1" customHeight="1" spans="1:11">
      <c r="A1238" s="78">
        <v>1235</v>
      </c>
      <c r="B1238" s="79" t="s">
        <v>6477</v>
      </c>
      <c r="C1238" s="80" t="s">
        <v>6478</v>
      </c>
      <c r="D1238" s="81" t="s">
        <v>15</v>
      </c>
      <c r="E1238" s="82">
        <v>0.01881</v>
      </c>
      <c r="F1238" s="78" t="s">
        <v>54</v>
      </c>
      <c r="G1238" s="83">
        <f t="shared" si="64"/>
        <v>18810</v>
      </c>
      <c r="H1238" s="78">
        <v>0</v>
      </c>
      <c r="I1238" s="78" t="s">
        <v>1143</v>
      </c>
      <c r="J1238" s="85">
        <f t="shared" si="62"/>
        <v>0</v>
      </c>
      <c r="K1238" s="86">
        <f t="shared" si="63"/>
        <v>18810</v>
      </c>
    </row>
    <row r="1239" s="71" customFormat="1" customHeight="1" spans="1:11">
      <c r="A1239" s="78">
        <v>1236</v>
      </c>
      <c r="B1239" s="79" t="s">
        <v>6479</v>
      </c>
      <c r="C1239" s="80" t="s">
        <v>6480</v>
      </c>
      <c r="D1239" s="81" t="s">
        <v>15</v>
      </c>
      <c r="E1239" s="82">
        <v>0.0134</v>
      </c>
      <c r="F1239" s="78" t="s">
        <v>54</v>
      </c>
      <c r="G1239" s="83">
        <f t="shared" si="64"/>
        <v>13400</v>
      </c>
      <c r="H1239" s="78">
        <v>0</v>
      </c>
      <c r="I1239" s="78" t="s">
        <v>1143</v>
      </c>
      <c r="J1239" s="85">
        <f t="shared" si="62"/>
        <v>0</v>
      </c>
      <c r="K1239" s="86">
        <f t="shared" si="63"/>
        <v>13400</v>
      </c>
    </row>
    <row r="1240" s="71" customFormat="1" customHeight="1" spans="1:11">
      <c r="A1240" s="78">
        <v>1237</v>
      </c>
      <c r="B1240" s="79" t="s">
        <v>6481</v>
      </c>
      <c r="C1240" s="80" t="s">
        <v>6482</v>
      </c>
      <c r="D1240" s="81" t="s">
        <v>15</v>
      </c>
      <c r="E1240" s="82">
        <v>0.0114</v>
      </c>
      <c r="F1240" s="78" t="s">
        <v>54</v>
      </c>
      <c r="G1240" s="83">
        <f t="shared" si="64"/>
        <v>11400</v>
      </c>
      <c r="H1240" s="78">
        <v>0</v>
      </c>
      <c r="I1240" s="78" t="s">
        <v>1143</v>
      </c>
      <c r="J1240" s="85">
        <f t="shared" si="62"/>
        <v>0</v>
      </c>
      <c r="K1240" s="86">
        <f t="shared" si="63"/>
        <v>11400</v>
      </c>
    </row>
    <row r="1241" s="71" customFormat="1" customHeight="1" spans="1:11">
      <c r="A1241" s="78">
        <v>1238</v>
      </c>
      <c r="B1241" s="79" t="s">
        <v>6483</v>
      </c>
      <c r="C1241" s="80" t="s">
        <v>6484</v>
      </c>
      <c r="D1241" s="81" t="s">
        <v>15</v>
      </c>
      <c r="E1241" s="82">
        <v>0.01111</v>
      </c>
      <c r="F1241" s="78" t="s">
        <v>54</v>
      </c>
      <c r="G1241" s="83">
        <f t="shared" si="64"/>
        <v>11110</v>
      </c>
      <c r="H1241" s="78">
        <v>0</v>
      </c>
      <c r="I1241" s="78" t="s">
        <v>1143</v>
      </c>
      <c r="J1241" s="85">
        <f t="shared" si="62"/>
        <v>0</v>
      </c>
      <c r="K1241" s="86">
        <f t="shared" si="63"/>
        <v>11110</v>
      </c>
    </row>
    <row r="1242" s="71" customFormat="1" customHeight="1" spans="1:11">
      <c r="A1242" s="78">
        <v>1239</v>
      </c>
      <c r="B1242" s="79" t="s">
        <v>6485</v>
      </c>
      <c r="C1242" s="80" t="s">
        <v>6486</v>
      </c>
      <c r="D1242" s="81" t="s">
        <v>15</v>
      </c>
      <c r="E1242" s="82">
        <v>0.01368</v>
      </c>
      <c r="F1242" s="78" t="s">
        <v>54</v>
      </c>
      <c r="G1242" s="83">
        <f t="shared" si="64"/>
        <v>13680</v>
      </c>
      <c r="H1242" s="78">
        <v>0</v>
      </c>
      <c r="I1242" s="78" t="s">
        <v>1143</v>
      </c>
      <c r="J1242" s="85">
        <f t="shared" si="62"/>
        <v>0</v>
      </c>
      <c r="K1242" s="86">
        <f t="shared" si="63"/>
        <v>13680</v>
      </c>
    </row>
    <row r="1243" s="71" customFormat="1" customHeight="1" spans="1:11">
      <c r="A1243" s="78">
        <v>1240</v>
      </c>
      <c r="B1243" s="79" t="s">
        <v>6487</v>
      </c>
      <c r="C1243" s="80" t="s">
        <v>6488</v>
      </c>
      <c r="D1243" s="81" t="s">
        <v>15</v>
      </c>
      <c r="E1243" s="82">
        <v>0.01495</v>
      </c>
      <c r="F1243" s="78" t="s">
        <v>54</v>
      </c>
      <c r="G1243" s="83">
        <f t="shared" si="64"/>
        <v>14950</v>
      </c>
      <c r="H1243" s="78">
        <v>0</v>
      </c>
      <c r="I1243" s="78" t="s">
        <v>1143</v>
      </c>
      <c r="J1243" s="85">
        <f t="shared" si="62"/>
        <v>0</v>
      </c>
      <c r="K1243" s="86">
        <f t="shared" si="63"/>
        <v>14950</v>
      </c>
    </row>
    <row r="1244" s="71" customFormat="1" customHeight="1" spans="1:11">
      <c r="A1244" s="78">
        <v>1241</v>
      </c>
      <c r="B1244" s="79" t="s">
        <v>6489</v>
      </c>
      <c r="C1244" s="80" t="s">
        <v>6490</v>
      </c>
      <c r="D1244" s="81" t="s">
        <v>15</v>
      </c>
      <c r="E1244" s="82">
        <v>0.0114</v>
      </c>
      <c r="F1244" s="78" t="s">
        <v>54</v>
      </c>
      <c r="G1244" s="83">
        <f t="shared" si="64"/>
        <v>11400</v>
      </c>
      <c r="H1244" s="78">
        <v>0</v>
      </c>
      <c r="I1244" s="78" t="s">
        <v>1143</v>
      </c>
      <c r="J1244" s="85">
        <f t="shared" si="62"/>
        <v>0</v>
      </c>
      <c r="K1244" s="86">
        <f t="shared" si="63"/>
        <v>11400</v>
      </c>
    </row>
    <row r="1245" s="71" customFormat="1" customHeight="1" spans="1:11">
      <c r="A1245" s="78">
        <v>1242</v>
      </c>
      <c r="B1245" s="79" t="s">
        <v>6491</v>
      </c>
      <c r="C1245" s="80" t="s">
        <v>6492</v>
      </c>
      <c r="D1245" s="81" t="s">
        <v>15</v>
      </c>
      <c r="E1245" s="82">
        <v>0.01218</v>
      </c>
      <c r="F1245" s="78" t="s">
        <v>54</v>
      </c>
      <c r="G1245" s="83">
        <f t="shared" si="64"/>
        <v>12180</v>
      </c>
      <c r="H1245" s="78">
        <v>0</v>
      </c>
      <c r="I1245" s="78" t="s">
        <v>1143</v>
      </c>
      <c r="J1245" s="85">
        <f t="shared" si="62"/>
        <v>0</v>
      </c>
      <c r="K1245" s="86">
        <f t="shared" si="63"/>
        <v>12180</v>
      </c>
    </row>
    <row r="1246" s="71" customFormat="1" customHeight="1" spans="1:11">
      <c r="A1246" s="78">
        <v>1243</v>
      </c>
      <c r="B1246" s="79" t="s">
        <v>6493</v>
      </c>
      <c r="C1246" s="80" t="s">
        <v>6494</v>
      </c>
      <c r="D1246" s="81" t="s">
        <v>15</v>
      </c>
      <c r="E1246" s="82">
        <v>0.0084</v>
      </c>
      <c r="F1246" s="78" t="s">
        <v>54</v>
      </c>
      <c r="G1246" s="83">
        <f t="shared" si="64"/>
        <v>8400</v>
      </c>
      <c r="H1246" s="78">
        <v>0</v>
      </c>
      <c r="I1246" s="78" t="s">
        <v>1143</v>
      </c>
      <c r="J1246" s="85">
        <f t="shared" si="62"/>
        <v>0</v>
      </c>
      <c r="K1246" s="86">
        <f t="shared" si="63"/>
        <v>8400</v>
      </c>
    </row>
    <row r="1247" s="71" customFormat="1" customHeight="1" spans="1:11">
      <c r="A1247" s="78">
        <v>1244</v>
      </c>
      <c r="B1247" s="79" t="s">
        <v>6495</v>
      </c>
      <c r="C1247" s="80" t="s">
        <v>6496</v>
      </c>
      <c r="D1247" s="81" t="s">
        <v>15</v>
      </c>
      <c r="E1247" s="82">
        <v>0.01111</v>
      </c>
      <c r="F1247" s="78" t="s">
        <v>54</v>
      </c>
      <c r="G1247" s="83">
        <f t="shared" si="64"/>
        <v>11110</v>
      </c>
      <c r="H1247" s="78">
        <v>0</v>
      </c>
      <c r="I1247" s="78" t="s">
        <v>1143</v>
      </c>
      <c r="J1247" s="85">
        <f t="shared" si="62"/>
        <v>0</v>
      </c>
      <c r="K1247" s="86">
        <f t="shared" si="63"/>
        <v>11110</v>
      </c>
    </row>
    <row r="1248" s="71" customFormat="1" customHeight="1" spans="1:11">
      <c r="A1248" s="78">
        <v>1245</v>
      </c>
      <c r="B1248" s="79" t="s">
        <v>6497</v>
      </c>
      <c r="C1248" s="80" t="s">
        <v>6498</v>
      </c>
      <c r="D1248" s="81" t="s">
        <v>15</v>
      </c>
      <c r="E1248" s="82">
        <v>0.01827</v>
      </c>
      <c r="F1248" s="78" t="s">
        <v>54</v>
      </c>
      <c r="G1248" s="83">
        <f t="shared" si="64"/>
        <v>18270</v>
      </c>
      <c r="H1248" s="78">
        <v>0</v>
      </c>
      <c r="I1248" s="78" t="s">
        <v>1143</v>
      </c>
      <c r="J1248" s="85">
        <f t="shared" si="62"/>
        <v>0</v>
      </c>
      <c r="K1248" s="86">
        <f t="shared" si="63"/>
        <v>18270</v>
      </c>
    </row>
    <row r="1249" s="71" customFormat="1" customHeight="1" spans="1:11">
      <c r="A1249" s="78">
        <v>1246</v>
      </c>
      <c r="B1249" s="79" t="s">
        <v>6499</v>
      </c>
      <c r="C1249" s="80" t="s">
        <v>6500</v>
      </c>
      <c r="D1249" s="81" t="s">
        <v>15</v>
      </c>
      <c r="E1249" s="82">
        <v>0.01824</v>
      </c>
      <c r="F1249" s="78" t="s">
        <v>54</v>
      </c>
      <c r="G1249" s="83">
        <f t="shared" si="64"/>
        <v>18240</v>
      </c>
      <c r="H1249" s="78">
        <v>0</v>
      </c>
      <c r="I1249" s="78" t="s">
        <v>1143</v>
      </c>
      <c r="J1249" s="85">
        <f t="shared" si="62"/>
        <v>0</v>
      </c>
      <c r="K1249" s="86">
        <f t="shared" si="63"/>
        <v>18240</v>
      </c>
    </row>
    <row r="1250" s="71" customFormat="1" customHeight="1" spans="1:11">
      <c r="A1250" s="78">
        <v>1247</v>
      </c>
      <c r="B1250" s="79" t="s">
        <v>6501</v>
      </c>
      <c r="C1250" s="80" t="s">
        <v>6502</v>
      </c>
      <c r="D1250" s="81" t="s">
        <v>15</v>
      </c>
      <c r="E1250" s="82">
        <v>0.00997</v>
      </c>
      <c r="F1250" s="78" t="s">
        <v>54</v>
      </c>
      <c r="G1250" s="83">
        <f t="shared" si="64"/>
        <v>9970</v>
      </c>
      <c r="H1250" s="78">
        <v>0</v>
      </c>
      <c r="I1250" s="78" t="s">
        <v>1143</v>
      </c>
      <c r="J1250" s="85">
        <f t="shared" si="62"/>
        <v>0</v>
      </c>
      <c r="K1250" s="86">
        <f t="shared" si="63"/>
        <v>9970</v>
      </c>
    </row>
    <row r="1251" s="71" customFormat="1" customHeight="1" spans="1:11">
      <c r="A1251" s="78">
        <v>1248</v>
      </c>
      <c r="B1251" s="79" t="s">
        <v>6503</v>
      </c>
      <c r="C1251" s="80" t="s">
        <v>6504</v>
      </c>
      <c r="D1251" s="81" t="s">
        <v>15</v>
      </c>
      <c r="E1251" s="82">
        <v>0.00912</v>
      </c>
      <c r="F1251" s="78" t="s">
        <v>54</v>
      </c>
      <c r="G1251" s="83">
        <f t="shared" si="64"/>
        <v>9120</v>
      </c>
      <c r="H1251" s="78">
        <v>0</v>
      </c>
      <c r="I1251" s="78" t="s">
        <v>1143</v>
      </c>
      <c r="J1251" s="85">
        <f t="shared" si="62"/>
        <v>0</v>
      </c>
      <c r="K1251" s="86">
        <f t="shared" si="63"/>
        <v>9120</v>
      </c>
    </row>
    <row r="1252" s="71" customFormat="1" customHeight="1" spans="1:11">
      <c r="A1252" s="78">
        <v>1249</v>
      </c>
      <c r="B1252" s="79" t="s">
        <v>6505</v>
      </c>
      <c r="C1252" s="80" t="s">
        <v>6506</v>
      </c>
      <c r="D1252" s="81" t="s">
        <v>15</v>
      </c>
      <c r="E1252" s="82">
        <v>0.0151</v>
      </c>
      <c r="F1252" s="78" t="s">
        <v>54</v>
      </c>
      <c r="G1252" s="83">
        <f t="shared" si="64"/>
        <v>15100</v>
      </c>
      <c r="H1252" s="78">
        <v>0</v>
      </c>
      <c r="I1252" s="78" t="s">
        <v>1143</v>
      </c>
      <c r="J1252" s="85">
        <f t="shared" si="62"/>
        <v>0</v>
      </c>
      <c r="K1252" s="86">
        <f t="shared" si="63"/>
        <v>15100</v>
      </c>
    </row>
    <row r="1253" s="71" customFormat="1" customHeight="1" spans="1:11">
      <c r="A1253" s="78">
        <v>1250</v>
      </c>
      <c r="B1253" s="79" t="s">
        <v>6507</v>
      </c>
      <c r="C1253" s="80" t="s">
        <v>6508</v>
      </c>
      <c r="D1253" s="81" t="s">
        <v>15</v>
      </c>
      <c r="E1253" s="82">
        <v>0.0105</v>
      </c>
      <c r="F1253" s="78" t="s">
        <v>54</v>
      </c>
      <c r="G1253" s="83">
        <f t="shared" si="64"/>
        <v>10500</v>
      </c>
      <c r="H1253" s="78">
        <v>0</v>
      </c>
      <c r="I1253" s="78" t="s">
        <v>1143</v>
      </c>
      <c r="J1253" s="85">
        <f t="shared" si="62"/>
        <v>0</v>
      </c>
      <c r="K1253" s="86">
        <f t="shared" si="63"/>
        <v>10500</v>
      </c>
    </row>
    <row r="1254" s="71" customFormat="1" customHeight="1" spans="1:11">
      <c r="A1254" s="78">
        <v>1251</v>
      </c>
      <c r="B1254" s="79" t="s">
        <v>6509</v>
      </c>
      <c r="C1254" s="80" t="s">
        <v>6510</v>
      </c>
      <c r="D1254" s="81" t="s">
        <v>15</v>
      </c>
      <c r="E1254" s="82">
        <v>0.02755</v>
      </c>
      <c r="F1254" s="78" t="s">
        <v>54</v>
      </c>
      <c r="G1254" s="83">
        <f t="shared" si="64"/>
        <v>20000</v>
      </c>
      <c r="H1254" s="78">
        <v>0</v>
      </c>
      <c r="I1254" s="78" t="s">
        <v>1143</v>
      </c>
      <c r="J1254" s="85">
        <f t="shared" si="62"/>
        <v>0</v>
      </c>
      <c r="K1254" s="86">
        <f t="shared" si="63"/>
        <v>20000</v>
      </c>
    </row>
    <row r="1255" s="71" customFormat="1" customHeight="1" spans="1:11">
      <c r="A1255" s="78">
        <v>1252</v>
      </c>
      <c r="B1255" s="79" t="s">
        <v>6511</v>
      </c>
      <c r="C1255" s="80" t="s">
        <v>6512</v>
      </c>
      <c r="D1255" s="81" t="s">
        <v>15</v>
      </c>
      <c r="E1255" s="82">
        <v>0.01539</v>
      </c>
      <c r="F1255" s="78" t="s">
        <v>54</v>
      </c>
      <c r="G1255" s="83">
        <f t="shared" si="64"/>
        <v>15390</v>
      </c>
      <c r="H1255" s="78">
        <v>0</v>
      </c>
      <c r="I1255" s="78" t="s">
        <v>1143</v>
      </c>
      <c r="J1255" s="85">
        <f t="shared" si="62"/>
        <v>0</v>
      </c>
      <c r="K1255" s="86">
        <f t="shared" si="63"/>
        <v>15390</v>
      </c>
    </row>
    <row r="1256" s="71" customFormat="1" customHeight="1" spans="1:11">
      <c r="A1256" s="78">
        <v>1253</v>
      </c>
      <c r="B1256" s="79" t="s">
        <v>6513</v>
      </c>
      <c r="C1256" s="80" t="s">
        <v>6514</v>
      </c>
      <c r="D1256" s="81" t="s">
        <v>15</v>
      </c>
      <c r="E1256" s="82">
        <v>0.01653</v>
      </c>
      <c r="F1256" s="78" t="s">
        <v>54</v>
      </c>
      <c r="G1256" s="83">
        <f t="shared" si="64"/>
        <v>16530</v>
      </c>
      <c r="H1256" s="78">
        <v>0</v>
      </c>
      <c r="I1256" s="78" t="s">
        <v>1143</v>
      </c>
      <c r="J1256" s="85">
        <f t="shared" si="62"/>
        <v>0</v>
      </c>
      <c r="K1256" s="86">
        <f t="shared" si="63"/>
        <v>16530</v>
      </c>
    </row>
    <row r="1257" s="71" customFormat="1" customHeight="1" spans="1:11">
      <c r="A1257" s="78">
        <v>1254</v>
      </c>
      <c r="B1257" s="79" t="s">
        <v>6515</v>
      </c>
      <c r="C1257" s="80" t="s">
        <v>6516</v>
      </c>
      <c r="D1257" s="81" t="s">
        <v>15</v>
      </c>
      <c r="E1257" s="82">
        <v>0.01624</v>
      </c>
      <c r="F1257" s="78" t="s">
        <v>54</v>
      </c>
      <c r="G1257" s="83">
        <f t="shared" si="64"/>
        <v>16240</v>
      </c>
      <c r="H1257" s="78">
        <v>0</v>
      </c>
      <c r="I1257" s="78" t="s">
        <v>1143</v>
      </c>
      <c r="J1257" s="85">
        <f t="shared" si="62"/>
        <v>0</v>
      </c>
      <c r="K1257" s="86">
        <f t="shared" si="63"/>
        <v>16240</v>
      </c>
    </row>
    <row r="1258" s="71" customFormat="1" customHeight="1" spans="1:11">
      <c r="A1258" s="78">
        <v>1255</v>
      </c>
      <c r="B1258" s="79" t="s">
        <v>6517</v>
      </c>
      <c r="C1258" s="80" t="s">
        <v>6518</v>
      </c>
      <c r="D1258" s="81" t="s">
        <v>15</v>
      </c>
      <c r="E1258" s="82">
        <v>0.02001</v>
      </c>
      <c r="F1258" s="78" t="s">
        <v>54</v>
      </c>
      <c r="G1258" s="83">
        <f t="shared" si="64"/>
        <v>20000</v>
      </c>
      <c r="H1258" s="78">
        <v>0</v>
      </c>
      <c r="I1258" s="78" t="s">
        <v>1143</v>
      </c>
      <c r="J1258" s="85">
        <f t="shared" si="62"/>
        <v>0</v>
      </c>
      <c r="K1258" s="86">
        <f t="shared" si="63"/>
        <v>20000</v>
      </c>
    </row>
    <row r="1259" s="71" customFormat="1" customHeight="1" spans="1:11">
      <c r="A1259" s="78">
        <v>1256</v>
      </c>
      <c r="B1259" s="79" t="s">
        <v>6519</v>
      </c>
      <c r="C1259" s="80" t="s">
        <v>6520</v>
      </c>
      <c r="D1259" s="81" t="s">
        <v>15</v>
      </c>
      <c r="E1259" s="82">
        <v>0.018</v>
      </c>
      <c r="F1259" s="78" t="s">
        <v>54</v>
      </c>
      <c r="G1259" s="83">
        <f t="shared" si="64"/>
        <v>18000</v>
      </c>
      <c r="H1259" s="78">
        <v>0</v>
      </c>
      <c r="I1259" s="78" t="s">
        <v>1143</v>
      </c>
      <c r="J1259" s="85">
        <f t="shared" si="62"/>
        <v>0</v>
      </c>
      <c r="K1259" s="86">
        <f t="shared" si="63"/>
        <v>18000</v>
      </c>
    </row>
    <row r="1260" s="71" customFormat="1" customHeight="1" spans="1:11">
      <c r="A1260" s="78">
        <v>1257</v>
      </c>
      <c r="B1260" s="79" t="s">
        <v>6521</v>
      </c>
      <c r="C1260" s="80" t="s">
        <v>6522</v>
      </c>
      <c r="D1260" s="81" t="s">
        <v>15</v>
      </c>
      <c r="E1260" s="82">
        <v>0.018</v>
      </c>
      <c r="F1260" s="78" t="s">
        <v>54</v>
      </c>
      <c r="G1260" s="83">
        <f t="shared" si="64"/>
        <v>18000</v>
      </c>
      <c r="H1260" s="78">
        <v>0</v>
      </c>
      <c r="I1260" s="78" t="s">
        <v>1143</v>
      </c>
      <c r="J1260" s="85">
        <f t="shared" si="62"/>
        <v>0</v>
      </c>
      <c r="K1260" s="86">
        <f t="shared" si="63"/>
        <v>18000</v>
      </c>
    </row>
    <row r="1261" s="71" customFormat="1" customHeight="1" spans="1:11">
      <c r="A1261" s="78">
        <v>1258</v>
      </c>
      <c r="B1261" s="79" t="s">
        <v>6521</v>
      </c>
      <c r="C1261" s="80" t="s">
        <v>6523</v>
      </c>
      <c r="D1261" s="81" t="s">
        <v>15</v>
      </c>
      <c r="E1261" s="82">
        <v>0.006</v>
      </c>
      <c r="F1261" s="78" t="s">
        <v>54</v>
      </c>
      <c r="G1261" s="83">
        <f t="shared" si="64"/>
        <v>6000</v>
      </c>
      <c r="H1261" s="78">
        <v>0</v>
      </c>
      <c r="I1261" s="78" t="s">
        <v>1143</v>
      </c>
      <c r="J1261" s="85">
        <f t="shared" si="62"/>
        <v>0</v>
      </c>
      <c r="K1261" s="86">
        <f t="shared" si="63"/>
        <v>6000</v>
      </c>
    </row>
    <row r="1262" s="71" customFormat="1" customHeight="1" spans="1:11">
      <c r="A1262" s="78">
        <v>1259</v>
      </c>
      <c r="B1262" s="79" t="s">
        <v>6524</v>
      </c>
      <c r="C1262" s="80" t="s">
        <v>6525</v>
      </c>
      <c r="D1262" s="81" t="s">
        <v>15</v>
      </c>
      <c r="E1262" s="82">
        <v>0.01539</v>
      </c>
      <c r="F1262" s="78" t="s">
        <v>54</v>
      </c>
      <c r="G1262" s="83">
        <f t="shared" si="64"/>
        <v>15390</v>
      </c>
      <c r="H1262" s="78">
        <v>0</v>
      </c>
      <c r="I1262" s="78" t="s">
        <v>1143</v>
      </c>
      <c r="J1262" s="85">
        <f t="shared" si="62"/>
        <v>0</v>
      </c>
      <c r="K1262" s="86">
        <f t="shared" si="63"/>
        <v>15390</v>
      </c>
    </row>
    <row r="1263" s="71" customFormat="1" customHeight="1" spans="1:11">
      <c r="A1263" s="78">
        <v>1260</v>
      </c>
      <c r="B1263" s="79" t="s">
        <v>6526</v>
      </c>
      <c r="C1263" s="80" t="s">
        <v>6527</v>
      </c>
      <c r="D1263" s="81" t="s">
        <v>15</v>
      </c>
      <c r="E1263" s="82">
        <v>0.01827</v>
      </c>
      <c r="F1263" s="78" t="s">
        <v>54</v>
      </c>
      <c r="G1263" s="83">
        <f t="shared" si="64"/>
        <v>18270</v>
      </c>
      <c r="H1263" s="78">
        <v>0</v>
      </c>
      <c r="I1263" s="78" t="s">
        <v>1143</v>
      </c>
      <c r="J1263" s="85">
        <f t="shared" si="62"/>
        <v>0</v>
      </c>
      <c r="K1263" s="86">
        <f t="shared" si="63"/>
        <v>18270</v>
      </c>
    </row>
    <row r="1264" s="71" customFormat="1" customHeight="1" spans="1:11">
      <c r="A1264" s="78">
        <v>1261</v>
      </c>
      <c r="B1264" s="79" t="s">
        <v>6528</v>
      </c>
      <c r="C1264" s="80" t="s">
        <v>6529</v>
      </c>
      <c r="D1264" s="81" t="s">
        <v>15</v>
      </c>
      <c r="E1264" s="82">
        <v>0.0145</v>
      </c>
      <c r="F1264" s="78" t="s">
        <v>54</v>
      </c>
      <c r="G1264" s="83">
        <f t="shared" si="64"/>
        <v>14500</v>
      </c>
      <c r="H1264" s="78">
        <v>0</v>
      </c>
      <c r="I1264" s="78" t="s">
        <v>1143</v>
      </c>
      <c r="J1264" s="85">
        <f t="shared" si="62"/>
        <v>0</v>
      </c>
      <c r="K1264" s="86">
        <f t="shared" si="63"/>
        <v>14500</v>
      </c>
    </row>
    <row r="1265" s="71" customFormat="1" customHeight="1" spans="1:11">
      <c r="A1265" s="78">
        <v>1262</v>
      </c>
      <c r="B1265" s="79" t="s">
        <v>6530</v>
      </c>
      <c r="C1265" s="80" t="s">
        <v>6531</v>
      </c>
      <c r="D1265" s="81" t="s">
        <v>15</v>
      </c>
      <c r="E1265" s="82">
        <v>0.01995</v>
      </c>
      <c r="F1265" s="78" t="s">
        <v>54</v>
      </c>
      <c r="G1265" s="83">
        <f t="shared" si="64"/>
        <v>19950</v>
      </c>
      <c r="H1265" s="78">
        <v>0</v>
      </c>
      <c r="I1265" s="78" t="s">
        <v>1143</v>
      </c>
      <c r="J1265" s="85">
        <f t="shared" si="62"/>
        <v>0</v>
      </c>
      <c r="K1265" s="86">
        <f t="shared" si="63"/>
        <v>19950</v>
      </c>
    </row>
    <row r="1266" s="71" customFormat="1" customHeight="1" spans="1:11">
      <c r="A1266" s="78">
        <v>1263</v>
      </c>
      <c r="B1266" s="79" t="s">
        <v>6421</v>
      </c>
      <c r="C1266" s="80" t="s">
        <v>6249</v>
      </c>
      <c r="D1266" s="81" t="s">
        <v>15</v>
      </c>
      <c r="E1266" s="82">
        <v>0.01148</v>
      </c>
      <c r="F1266" s="78" t="s">
        <v>54</v>
      </c>
      <c r="G1266" s="83">
        <f t="shared" si="64"/>
        <v>11480</v>
      </c>
      <c r="H1266" s="78">
        <v>0</v>
      </c>
      <c r="I1266" s="78" t="s">
        <v>1143</v>
      </c>
      <c r="J1266" s="85">
        <f t="shared" si="62"/>
        <v>0</v>
      </c>
      <c r="K1266" s="86">
        <f t="shared" si="63"/>
        <v>11480</v>
      </c>
    </row>
    <row r="1267" s="71" customFormat="1" customHeight="1" spans="1:11">
      <c r="A1267" s="78">
        <v>1264</v>
      </c>
      <c r="B1267" s="79" t="s">
        <v>6532</v>
      </c>
      <c r="C1267" s="80" t="s">
        <v>6533</v>
      </c>
      <c r="D1267" s="81" t="s">
        <v>15</v>
      </c>
      <c r="E1267" s="82">
        <v>0.008</v>
      </c>
      <c r="F1267" s="78" t="s">
        <v>54</v>
      </c>
      <c r="G1267" s="83">
        <f t="shared" si="64"/>
        <v>8000</v>
      </c>
      <c r="H1267" s="78">
        <v>0</v>
      </c>
      <c r="I1267" s="78" t="s">
        <v>1143</v>
      </c>
      <c r="J1267" s="85">
        <f t="shared" si="62"/>
        <v>0</v>
      </c>
      <c r="K1267" s="86">
        <f t="shared" si="63"/>
        <v>8000</v>
      </c>
    </row>
    <row r="1268" s="71" customFormat="1" customHeight="1" spans="1:11">
      <c r="A1268" s="78">
        <v>1265</v>
      </c>
      <c r="B1268" s="79" t="s">
        <v>6534</v>
      </c>
      <c r="C1268" s="80" t="s">
        <v>6535</v>
      </c>
      <c r="D1268" s="81" t="s">
        <v>15</v>
      </c>
      <c r="E1268" s="82">
        <v>0.01938</v>
      </c>
      <c r="F1268" s="78" t="s">
        <v>54</v>
      </c>
      <c r="G1268" s="83">
        <f t="shared" si="64"/>
        <v>19380</v>
      </c>
      <c r="H1268" s="78">
        <v>0</v>
      </c>
      <c r="I1268" s="78" t="s">
        <v>1143</v>
      </c>
      <c r="J1268" s="85">
        <f t="shared" si="62"/>
        <v>0</v>
      </c>
      <c r="K1268" s="86">
        <f t="shared" si="63"/>
        <v>19380</v>
      </c>
    </row>
    <row r="1269" s="71" customFormat="1" customHeight="1" spans="1:11">
      <c r="A1269" s="78">
        <v>1266</v>
      </c>
      <c r="B1269" s="79" t="s">
        <v>6536</v>
      </c>
      <c r="C1269" s="80" t="s">
        <v>6537</v>
      </c>
      <c r="D1269" s="81" t="s">
        <v>15</v>
      </c>
      <c r="E1269" s="82">
        <v>0.01392</v>
      </c>
      <c r="F1269" s="78" t="s">
        <v>54</v>
      </c>
      <c r="G1269" s="83">
        <v>13920</v>
      </c>
      <c r="H1269" s="78">
        <v>0</v>
      </c>
      <c r="I1269" s="78" t="s">
        <v>1143</v>
      </c>
      <c r="J1269" s="85">
        <f t="shared" si="62"/>
        <v>0</v>
      </c>
      <c r="K1269" s="86">
        <f t="shared" si="63"/>
        <v>13920</v>
      </c>
    </row>
    <row r="1270" s="71" customFormat="1" customHeight="1" spans="1:11">
      <c r="A1270" s="78">
        <v>1267</v>
      </c>
      <c r="B1270" s="79" t="s">
        <v>6538</v>
      </c>
      <c r="C1270" s="80" t="s">
        <v>6539</v>
      </c>
      <c r="D1270" s="81" t="s">
        <v>15</v>
      </c>
      <c r="E1270" s="82">
        <v>0.00912</v>
      </c>
      <c r="F1270" s="78" t="s">
        <v>54</v>
      </c>
      <c r="G1270" s="83">
        <f t="shared" ref="G1270:G1298" si="65">IF(E1270*1000000&gt;20000,20000,E1270*1000000)</f>
        <v>9120</v>
      </c>
      <c r="H1270" s="78">
        <v>0</v>
      </c>
      <c r="I1270" s="78" t="s">
        <v>1143</v>
      </c>
      <c r="J1270" s="85">
        <f t="shared" si="62"/>
        <v>0</v>
      </c>
      <c r="K1270" s="86">
        <f t="shared" si="63"/>
        <v>9120</v>
      </c>
    </row>
    <row r="1271" s="71" customFormat="1" customHeight="1" spans="1:11">
      <c r="A1271" s="78">
        <v>1268</v>
      </c>
      <c r="B1271" s="79" t="s">
        <v>6540</v>
      </c>
      <c r="C1271" s="80" t="s">
        <v>6541</v>
      </c>
      <c r="D1271" s="81" t="s">
        <v>15</v>
      </c>
      <c r="E1271" s="82">
        <v>0.012</v>
      </c>
      <c r="F1271" s="78" t="s">
        <v>54</v>
      </c>
      <c r="G1271" s="83">
        <f t="shared" si="65"/>
        <v>12000</v>
      </c>
      <c r="H1271" s="78">
        <v>0</v>
      </c>
      <c r="I1271" s="78" t="s">
        <v>1143</v>
      </c>
      <c r="J1271" s="85">
        <f t="shared" si="62"/>
        <v>0</v>
      </c>
      <c r="K1271" s="86">
        <f t="shared" si="63"/>
        <v>12000</v>
      </c>
    </row>
    <row r="1272" s="71" customFormat="1" customHeight="1" spans="1:11">
      <c r="A1272" s="78">
        <v>1269</v>
      </c>
      <c r="B1272" s="79" t="s">
        <v>6291</v>
      </c>
      <c r="C1272" s="80" t="s">
        <v>6292</v>
      </c>
      <c r="D1272" s="81" t="s">
        <v>15</v>
      </c>
      <c r="E1272" s="82">
        <v>0</v>
      </c>
      <c r="F1272" s="78" t="s">
        <v>54</v>
      </c>
      <c r="G1272" s="83">
        <f t="shared" si="65"/>
        <v>0</v>
      </c>
      <c r="H1272" s="78">
        <v>0</v>
      </c>
      <c r="I1272" s="78" t="s">
        <v>1143</v>
      </c>
      <c r="J1272" s="85">
        <f t="shared" si="62"/>
        <v>0</v>
      </c>
      <c r="K1272" s="86">
        <f t="shared" si="63"/>
        <v>0</v>
      </c>
    </row>
    <row r="1273" s="71" customFormat="1" customHeight="1" spans="1:11">
      <c r="A1273" s="78">
        <v>1270</v>
      </c>
      <c r="B1273" s="79" t="s">
        <v>6542</v>
      </c>
      <c r="C1273" s="80" t="s">
        <v>6543</v>
      </c>
      <c r="D1273" s="81" t="s">
        <v>15</v>
      </c>
      <c r="E1273" s="82">
        <v>0.00798</v>
      </c>
      <c r="F1273" s="78" t="s">
        <v>54</v>
      </c>
      <c r="G1273" s="83">
        <f t="shared" si="65"/>
        <v>7980</v>
      </c>
      <c r="H1273" s="78">
        <v>0</v>
      </c>
      <c r="I1273" s="78" t="s">
        <v>1143</v>
      </c>
      <c r="J1273" s="85">
        <f t="shared" si="62"/>
        <v>0</v>
      </c>
      <c r="K1273" s="86">
        <f t="shared" si="63"/>
        <v>7980</v>
      </c>
    </row>
    <row r="1274" s="71" customFormat="1" customHeight="1" spans="1:11">
      <c r="A1274" s="78">
        <v>1271</v>
      </c>
      <c r="B1274" s="79" t="s">
        <v>6544</v>
      </c>
      <c r="C1274" s="80" t="s">
        <v>6545</v>
      </c>
      <c r="D1274" s="81" t="s">
        <v>15</v>
      </c>
      <c r="E1274" s="82">
        <v>0.0108</v>
      </c>
      <c r="F1274" s="78" t="s">
        <v>54</v>
      </c>
      <c r="G1274" s="83">
        <f t="shared" si="65"/>
        <v>10800</v>
      </c>
      <c r="H1274" s="78">
        <v>0</v>
      </c>
      <c r="I1274" s="78" t="s">
        <v>1143</v>
      </c>
      <c r="J1274" s="85">
        <f t="shared" si="62"/>
        <v>0</v>
      </c>
      <c r="K1274" s="86">
        <f t="shared" si="63"/>
        <v>10800</v>
      </c>
    </row>
    <row r="1275" s="71" customFormat="1" customHeight="1" spans="1:11">
      <c r="A1275" s="78">
        <v>1272</v>
      </c>
      <c r="B1275" s="79" t="s">
        <v>6546</v>
      </c>
      <c r="C1275" s="80" t="s">
        <v>6547</v>
      </c>
      <c r="D1275" s="81" t="s">
        <v>15</v>
      </c>
      <c r="E1275" s="82">
        <v>0.00725</v>
      </c>
      <c r="F1275" s="78" t="s">
        <v>54</v>
      </c>
      <c r="G1275" s="83">
        <f t="shared" si="65"/>
        <v>7250</v>
      </c>
      <c r="H1275" s="78">
        <v>0</v>
      </c>
      <c r="I1275" s="78" t="s">
        <v>1143</v>
      </c>
      <c r="J1275" s="85">
        <f t="shared" si="62"/>
        <v>0</v>
      </c>
      <c r="K1275" s="86">
        <f t="shared" si="63"/>
        <v>7250</v>
      </c>
    </row>
    <row r="1276" s="71" customFormat="1" customHeight="1" spans="1:11">
      <c r="A1276" s="78">
        <v>1273</v>
      </c>
      <c r="B1276" s="79" t="s">
        <v>6548</v>
      </c>
      <c r="C1276" s="80" t="s">
        <v>6549</v>
      </c>
      <c r="D1276" s="81" t="s">
        <v>15</v>
      </c>
      <c r="E1276" s="82">
        <v>0.01587</v>
      </c>
      <c r="F1276" s="78" t="s">
        <v>54</v>
      </c>
      <c r="G1276" s="83">
        <f t="shared" si="65"/>
        <v>15870</v>
      </c>
      <c r="H1276" s="78">
        <v>0</v>
      </c>
      <c r="I1276" s="78" t="s">
        <v>1143</v>
      </c>
      <c r="J1276" s="85">
        <f t="shared" si="62"/>
        <v>0</v>
      </c>
      <c r="K1276" s="86">
        <f t="shared" si="63"/>
        <v>15870</v>
      </c>
    </row>
    <row r="1277" s="71" customFormat="1" customHeight="1" spans="1:11">
      <c r="A1277" s="78">
        <v>1274</v>
      </c>
      <c r="B1277" s="79" t="s">
        <v>6550</v>
      </c>
      <c r="C1277" s="80" t="s">
        <v>6551</v>
      </c>
      <c r="D1277" s="81" t="s">
        <v>15</v>
      </c>
      <c r="E1277" s="82">
        <v>0.0104</v>
      </c>
      <c r="F1277" s="78" t="s">
        <v>54</v>
      </c>
      <c r="G1277" s="83">
        <f t="shared" si="65"/>
        <v>10400</v>
      </c>
      <c r="H1277" s="78">
        <v>0</v>
      </c>
      <c r="I1277" s="78" t="s">
        <v>1143</v>
      </c>
      <c r="J1277" s="85">
        <f t="shared" si="62"/>
        <v>0</v>
      </c>
      <c r="K1277" s="86">
        <f t="shared" si="63"/>
        <v>10400</v>
      </c>
    </row>
    <row r="1278" s="71" customFormat="1" customHeight="1" spans="1:11">
      <c r="A1278" s="78">
        <v>1275</v>
      </c>
      <c r="B1278" s="79" t="s">
        <v>6552</v>
      </c>
      <c r="C1278" s="80" t="s">
        <v>6553</v>
      </c>
      <c r="D1278" s="81" t="s">
        <v>15</v>
      </c>
      <c r="E1278" s="82">
        <v>0.009</v>
      </c>
      <c r="F1278" s="78" t="s">
        <v>54</v>
      </c>
      <c r="G1278" s="83">
        <f t="shared" si="65"/>
        <v>9000</v>
      </c>
      <c r="H1278" s="78">
        <v>0</v>
      </c>
      <c r="I1278" s="78" t="s">
        <v>1143</v>
      </c>
      <c r="J1278" s="85">
        <f t="shared" si="62"/>
        <v>0</v>
      </c>
      <c r="K1278" s="86">
        <f t="shared" si="63"/>
        <v>9000</v>
      </c>
    </row>
    <row r="1279" s="71" customFormat="1" customHeight="1" spans="1:11">
      <c r="A1279" s="78">
        <v>1276</v>
      </c>
      <c r="B1279" s="79" t="s">
        <v>6554</v>
      </c>
      <c r="C1279" s="80" t="s">
        <v>6555</v>
      </c>
      <c r="D1279" s="81" t="s">
        <v>15</v>
      </c>
      <c r="E1279" s="82">
        <v>0.0114</v>
      </c>
      <c r="F1279" s="78" t="s">
        <v>54</v>
      </c>
      <c r="G1279" s="83">
        <f t="shared" si="65"/>
        <v>11400</v>
      </c>
      <c r="H1279" s="78">
        <v>0</v>
      </c>
      <c r="I1279" s="78" t="s">
        <v>1143</v>
      </c>
      <c r="J1279" s="85">
        <f t="shared" si="62"/>
        <v>0</v>
      </c>
      <c r="K1279" s="86">
        <f t="shared" si="63"/>
        <v>11400</v>
      </c>
    </row>
    <row r="1280" s="71" customFormat="1" customHeight="1" spans="1:11">
      <c r="A1280" s="78">
        <v>1277</v>
      </c>
      <c r="B1280" s="79" t="s">
        <v>6556</v>
      </c>
      <c r="C1280" s="80" t="s">
        <v>6557</v>
      </c>
      <c r="D1280" s="81" t="s">
        <v>15</v>
      </c>
      <c r="E1280" s="82">
        <v>0.0123</v>
      </c>
      <c r="F1280" s="78" t="s">
        <v>54</v>
      </c>
      <c r="G1280" s="83">
        <f t="shared" si="65"/>
        <v>12300</v>
      </c>
      <c r="H1280" s="78">
        <v>0</v>
      </c>
      <c r="I1280" s="78" t="s">
        <v>1143</v>
      </c>
      <c r="J1280" s="85">
        <f t="shared" si="62"/>
        <v>0</v>
      </c>
      <c r="K1280" s="86">
        <f t="shared" si="63"/>
        <v>12300</v>
      </c>
    </row>
    <row r="1281" s="71" customFormat="1" customHeight="1" spans="1:11">
      <c r="A1281" s="78">
        <v>1278</v>
      </c>
      <c r="B1281" s="79" t="s">
        <v>6558</v>
      </c>
      <c r="C1281" s="80" t="s">
        <v>6559</v>
      </c>
      <c r="D1281" s="81" t="s">
        <v>15</v>
      </c>
      <c r="E1281" s="82">
        <v>0.01026</v>
      </c>
      <c r="F1281" s="78" t="s">
        <v>54</v>
      </c>
      <c r="G1281" s="83">
        <f t="shared" si="65"/>
        <v>10260</v>
      </c>
      <c r="H1281" s="78">
        <v>0</v>
      </c>
      <c r="I1281" s="78" t="s">
        <v>1143</v>
      </c>
      <c r="J1281" s="85">
        <f t="shared" si="62"/>
        <v>0</v>
      </c>
      <c r="K1281" s="86">
        <f t="shared" si="63"/>
        <v>10260</v>
      </c>
    </row>
    <row r="1282" s="71" customFormat="1" customHeight="1" spans="1:11">
      <c r="A1282" s="78">
        <v>1279</v>
      </c>
      <c r="B1282" s="79" t="s">
        <v>6560</v>
      </c>
      <c r="C1282" s="80" t="s">
        <v>6561</v>
      </c>
      <c r="D1282" s="81" t="s">
        <v>15</v>
      </c>
      <c r="E1282" s="82">
        <v>0.0099</v>
      </c>
      <c r="F1282" s="78" t="s">
        <v>54</v>
      </c>
      <c r="G1282" s="83">
        <f t="shared" si="65"/>
        <v>9900</v>
      </c>
      <c r="H1282" s="78">
        <v>0</v>
      </c>
      <c r="I1282" s="78" t="s">
        <v>1143</v>
      </c>
      <c r="J1282" s="85">
        <f t="shared" si="62"/>
        <v>0</v>
      </c>
      <c r="K1282" s="86">
        <f t="shared" si="63"/>
        <v>9900</v>
      </c>
    </row>
    <row r="1283" s="71" customFormat="1" customHeight="1" spans="1:11">
      <c r="A1283" s="78">
        <v>1280</v>
      </c>
      <c r="B1283" s="79" t="s">
        <v>6562</v>
      </c>
      <c r="C1283" s="80" t="s">
        <v>6563</v>
      </c>
      <c r="D1283" s="81" t="s">
        <v>15</v>
      </c>
      <c r="E1283" s="82">
        <v>0.01995</v>
      </c>
      <c r="F1283" s="78" t="s">
        <v>54</v>
      </c>
      <c r="G1283" s="83">
        <f t="shared" si="65"/>
        <v>19950</v>
      </c>
      <c r="H1283" s="78">
        <v>0</v>
      </c>
      <c r="I1283" s="78" t="s">
        <v>1143</v>
      </c>
      <c r="J1283" s="85">
        <f t="shared" si="62"/>
        <v>0</v>
      </c>
      <c r="K1283" s="86">
        <f t="shared" si="63"/>
        <v>19950</v>
      </c>
    </row>
    <row r="1284" s="71" customFormat="1" customHeight="1" spans="1:11">
      <c r="A1284" s="78">
        <v>1281</v>
      </c>
      <c r="B1284" s="79" t="s">
        <v>6564</v>
      </c>
      <c r="C1284" s="80" t="s">
        <v>6565</v>
      </c>
      <c r="D1284" s="81" t="s">
        <v>15</v>
      </c>
      <c r="E1284" s="82">
        <v>0.02052</v>
      </c>
      <c r="F1284" s="78" t="s">
        <v>54</v>
      </c>
      <c r="G1284" s="83">
        <f t="shared" si="65"/>
        <v>20000</v>
      </c>
      <c r="H1284" s="78">
        <v>0</v>
      </c>
      <c r="I1284" s="78" t="s">
        <v>1143</v>
      </c>
      <c r="J1284" s="85">
        <f t="shared" ref="J1284:J1347" si="66">ROUND(H1284*0.15,2)</f>
        <v>0</v>
      </c>
      <c r="K1284" s="86">
        <f t="shared" ref="K1284:K1347" si="67">G1284+J1284</f>
        <v>20000</v>
      </c>
    </row>
    <row r="1285" s="71" customFormat="1" customHeight="1" spans="1:11">
      <c r="A1285" s="78">
        <v>1282</v>
      </c>
      <c r="B1285" s="79" t="s">
        <v>6566</v>
      </c>
      <c r="C1285" s="80" t="s">
        <v>6567</v>
      </c>
      <c r="D1285" s="81" t="s">
        <v>15</v>
      </c>
      <c r="E1285" s="82">
        <v>0.02</v>
      </c>
      <c r="F1285" s="78" t="s">
        <v>54</v>
      </c>
      <c r="G1285" s="83">
        <f t="shared" si="65"/>
        <v>20000</v>
      </c>
      <c r="H1285" s="78">
        <v>0</v>
      </c>
      <c r="I1285" s="78" t="s">
        <v>1143</v>
      </c>
      <c r="J1285" s="85">
        <f t="shared" si="66"/>
        <v>0</v>
      </c>
      <c r="K1285" s="86">
        <f t="shared" si="67"/>
        <v>20000</v>
      </c>
    </row>
    <row r="1286" s="71" customFormat="1" customHeight="1" spans="1:11">
      <c r="A1286" s="78">
        <v>1283</v>
      </c>
      <c r="B1286" s="79" t="s">
        <v>6568</v>
      </c>
      <c r="C1286" s="80" t="s">
        <v>6569</v>
      </c>
      <c r="D1286" s="81" t="s">
        <v>15</v>
      </c>
      <c r="E1286" s="82">
        <v>0.015</v>
      </c>
      <c r="F1286" s="78" t="s">
        <v>54</v>
      </c>
      <c r="G1286" s="83">
        <f t="shared" si="65"/>
        <v>15000</v>
      </c>
      <c r="H1286" s="78">
        <v>0</v>
      </c>
      <c r="I1286" s="78" t="s">
        <v>1143</v>
      </c>
      <c r="J1286" s="85">
        <f t="shared" si="66"/>
        <v>0</v>
      </c>
      <c r="K1286" s="86">
        <f t="shared" si="67"/>
        <v>15000</v>
      </c>
    </row>
    <row r="1287" s="71" customFormat="1" customHeight="1" spans="1:11">
      <c r="A1287" s="78">
        <v>1284</v>
      </c>
      <c r="B1287" s="79" t="s">
        <v>6570</v>
      </c>
      <c r="C1287" s="80" t="s">
        <v>6571</v>
      </c>
      <c r="D1287" s="81" t="s">
        <v>15</v>
      </c>
      <c r="E1287" s="82">
        <v>0.00313</v>
      </c>
      <c r="F1287" s="78" t="s">
        <v>54</v>
      </c>
      <c r="G1287" s="83">
        <f t="shared" si="65"/>
        <v>3130</v>
      </c>
      <c r="H1287" s="78">
        <v>0</v>
      </c>
      <c r="I1287" s="78" t="s">
        <v>1143</v>
      </c>
      <c r="J1287" s="85">
        <f t="shared" si="66"/>
        <v>0</v>
      </c>
      <c r="K1287" s="86">
        <f t="shared" si="67"/>
        <v>3130</v>
      </c>
    </row>
    <row r="1288" s="71" customFormat="1" customHeight="1" spans="1:11">
      <c r="A1288" s="78">
        <v>1285</v>
      </c>
      <c r="B1288" s="79" t="s">
        <v>6572</v>
      </c>
      <c r="C1288" s="80" t="s">
        <v>6573</v>
      </c>
      <c r="D1288" s="81" t="s">
        <v>15</v>
      </c>
      <c r="E1288" s="82">
        <v>0.01593</v>
      </c>
      <c r="F1288" s="78" t="s">
        <v>54</v>
      </c>
      <c r="G1288" s="83">
        <f t="shared" si="65"/>
        <v>15930</v>
      </c>
      <c r="H1288" s="78">
        <v>0</v>
      </c>
      <c r="I1288" s="78" t="s">
        <v>1143</v>
      </c>
      <c r="J1288" s="85">
        <f t="shared" si="66"/>
        <v>0</v>
      </c>
      <c r="K1288" s="86">
        <f t="shared" si="67"/>
        <v>15930</v>
      </c>
    </row>
    <row r="1289" s="71" customFormat="1" customHeight="1" spans="1:11">
      <c r="A1289" s="78">
        <v>1286</v>
      </c>
      <c r="B1289" s="79" t="s">
        <v>6574</v>
      </c>
      <c r="C1289" s="80" t="s">
        <v>6575</v>
      </c>
      <c r="D1289" s="81" t="s">
        <v>15</v>
      </c>
      <c r="E1289" s="82">
        <v>0.0171</v>
      </c>
      <c r="F1289" s="78" t="s">
        <v>54</v>
      </c>
      <c r="G1289" s="83">
        <f t="shared" si="65"/>
        <v>17100</v>
      </c>
      <c r="H1289" s="78">
        <v>0</v>
      </c>
      <c r="I1289" s="78" t="s">
        <v>1143</v>
      </c>
      <c r="J1289" s="85">
        <f t="shared" si="66"/>
        <v>0</v>
      </c>
      <c r="K1289" s="86">
        <f t="shared" si="67"/>
        <v>17100</v>
      </c>
    </row>
    <row r="1290" s="71" customFormat="1" customHeight="1" spans="1:11">
      <c r="A1290" s="78">
        <v>1287</v>
      </c>
      <c r="B1290" s="79" t="s">
        <v>6576</v>
      </c>
      <c r="C1290" s="80" t="s">
        <v>6577</v>
      </c>
      <c r="D1290" s="81" t="s">
        <v>15</v>
      </c>
      <c r="E1290" s="82">
        <v>0.01368</v>
      </c>
      <c r="F1290" s="78" t="s">
        <v>54</v>
      </c>
      <c r="G1290" s="83">
        <f t="shared" si="65"/>
        <v>13680</v>
      </c>
      <c r="H1290" s="78">
        <v>0</v>
      </c>
      <c r="I1290" s="78" t="s">
        <v>1143</v>
      </c>
      <c r="J1290" s="85">
        <f t="shared" si="66"/>
        <v>0</v>
      </c>
      <c r="K1290" s="86">
        <f t="shared" si="67"/>
        <v>13680</v>
      </c>
    </row>
    <row r="1291" s="71" customFormat="1" customHeight="1" spans="1:11">
      <c r="A1291" s="78">
        <v>1288</v>
      </c>
      <c r="B1291" s="79" t="s">
        <v>6578</v>
      </c>
      <c r="C1291" s="80" t="s">
        <v>6579</v>
      </c>
      <c r="D1291" s="81" t="s">
        <v>15</v>
      </c>
      <c r="E1291" s="82">
        <v>0.01197</v>
      </c>
      <c r="F1291" s="78" t="s">
        <v>54</v>
      </c>
      <c r="G1291" s="83">
        <f t="shared" si="65"/>
        <v>11970</v>
      </c>
      <c r="H1291" s="78">
        <v>0</v>
      </c>
      <c r="I1291" s="78" t="s">
        <v>1143</v>
      </c>
      <c r="J1291" s="85">
        <f t="shared" si="66"/>
        <v>0</v>
      </c>
      <c r="K1291" s="86">
        <f t="shared" si="67"/>
        <v>11970</v>
      </c>
    </row>
    <row r="1292" s="71" customFormat="1" customHeight="1" spans="1:11">
      <c r="A1292" s="78">
        <v>1289</v>
      </c>
      <c r="B1292" s="79" t="s">
        <v>6580</v>
      </c>
      <c r="C1292" s="80" t="s">
        <v>6581</v>
      </c>
      <c r="D1292" s="81" t="s">
        <v>15</v>
      </c>
      <c r="E1292" s="82">
        <v>0.015675</v>
      </c>
      <c r="F1292" s="78" t="s">
        <v>54</v>
      </c>
      <c r="G1292" s="83">
        <f t="shared" si="65"/>
        <v>15675</v>
      </c>
      <c r="H1292" s="78">
        <v>0</v>
      </c>
      <c r="I1292" s="78" t="s">
        <v>1143</v>
      </c>
      <c r="J1292" s="85">
        <f t="shared" si="66"/>
        <v>0</v>
      </c>
      <c r="K1292" s="86">
        <f t="shared" si="67"/>
        <v>15675</v>
      </c>
    </row>
    <row r="1293" s="71" customFormat="1" customHeight="1" spans="1:11">
      <c r="A1293" s="78">
        <v>1290</v>
      </c>
      <c r="B1293" s="79" t="s">
        <v>6582</v>
      </c>
      <c r="C1293" s="80" t="s">
        <v>6583</v>
      </c>
      <c r="D1293" s="81" t="s">
        <v>15</v>
      </c>
      <c r="E1293" s="82">
        <v>0.017955</v>
      </c>
      <c r="F1293" s="78" t="s">
        <v>54</v>
      </c>
      <c r="G1293" s="83">
        <f t="shared" si="65"/>
        <v>17955</v>
      </c>
      <c r="H1293" s="78">
        <v>0</v>
      </c>
      <c r="I1293" s="78" t="s">
        <v>1143</v>
      </c>
      <c r="J1293" s="85">
        <f t="shared" si="66"/>
        <v>0</v>
      </c>
      <c r="K1293" s="86">
        <f t="shared" si="67"/>
        <v>17955</v>
      </c>
    </row>
    <row r="1294" s="71" customFormat="1" customHeight="1" spans="1:11">
      <c r="A1294" s="78">
        <v>1291</v>
      </c>
      <c r="B1294" s="79" t="s">
        <v>6584</v>
      </c>
      <c r="C1294" s="80" t="s">
        <v>6585</v>
      </c>
      <c r="D1294" s="81" t="s">
        <v>15</v>
      </c>
      <c r="E1294" s="82">
        <v>0.0319</v>
      </c>
      <c r="F1294" s="78" t="s">
        <v>54</v>
      </c>
      <c r="G1294" s="83">
        <f t="shared" si="65"/>
        <v>20000</v>
      </c>
      <c r="H1294" s="78">
        <v>0</v>
      </c>
      <c r="I1294" s="78" t="s">
        <v>1143</v>
      </c>
      <c r="J1294" s="85">
        <f t="shared" si="66"/>
        <v>0</v>
      </c>
      <c r="K1294" s="86">
        <f t="shared" si="67"/>
        <v>20000</v>
      </c>
    </row>
    <row r="1295" s="71" customFormat="1" customHeight="1" spans="1:11">
      <c r="A1295" s="78">
        <v>1292</v>
      </c>
      <c r="B1295" s="79" t="s">
        <v>6586</v>
      </c>
      <c r="C1295" s="80" t="s">
        <v>6587</v>
      </c>
      <c r="D1295" s="81" t="s">
        <v>15</v>
      </c>
      <c r="E1295" s="82">
        <v>0.01769</v>
      </c>
      <c r="F1295" s="78" t="s">
        <v>54</v>
      </c>
      <c r="G1295" s="83">
        <f t="shared" si="65"/>
        <v>17690</v>
      </c>
      <c r="H1295" s="78">
        <v>0</v>
      </c>
      <c r="I1295" s="78" t="s">
        <v>1143</v>
      </c>
      <c r="J1295" s="85">
        <f t="shared" si="66"/>
        <v>0</v>
      </c>
      <c r="K1295" s="86">
        <f t="shared" si="67"/>
        <v>17690</v>
      </c>
    </row>
    <row r="1296" s="71" customFormat="1" customHeight="1" spans="1:11">
      <c r="A1296" s="78">
        <v>1293</v>
      </c>
      <c r="B1296" s="79" t="s">
        <v>6588</v>
      </c>
      <c r="C1296" s="80" t="s">
        <v>6589</v>
      </c>
      <c r="D1296" s="81" t="s">
        <v>15</v>
      </c>
      <c r="E1296" s="82">
        <v>0.025</v>
      </c>
      <c r="F1296" s="78" t="s">
        <v>54</v>
      </c>
      <c r="G1296" s="83">
        <f t="shared" si="65"/>
        <v>20000</v>
      </c>
      <c r="H1296" s="78">
        <v>0</v>
      </c>
      <c r="I1296" s="78" t="s">
        <v>1143</v>
      </c>
      <c r="J1296" s="85">
        <f t="shared" si="66"/>
        <v>0</v>
      </c>
      <c r="K1296" s="86">
        <f t="shared" si="67"/>
        <v>20000</v>
      </c>
    </row>
    <row r="1297" s="71" customFormat="1" customHeight="1" spans="1:11">
      <c r="A1297" s="78">
        <v>1294</v>
      </c>
      <c r="B1297" s="79" t="s">
        <v>6590</v>
      </c>
      <c r="C1297" s="80" t="s">
        <v>6591</v>
      </c>
      <c r="D1297" s="81" t="s">
        <v>15</v>
      </c>
      <c r="E1297" s="82">
        <v>0.006</v>
      </c>
      <c r="F1297" s="78" t="s">
        <v>54</v>
      </c>
      <c r="G1297" s="83">
        <f t="shared" si="65"/>
        <v>6000</v>
      </c>
      <c r="H1297" s="78">
        <v>3753</v>
      </c>
      <c r="I1297" s="78" t="s">
        <v>1143</v>
      </c>
      <c r="J1297" s="85">
        <f t="shared" si="66"/>
        <v>562.95</v>
      </c>
      <c r="K1297" s="86">
        <f t="shared" si="67"/>
        <v>6562.95</v>
      </c>
    </row>
    <row r="1298" s="71" customFormat="1" customHeight="1" spans="1:11">
      <c r="A1298" s="78">
        <v>1295</v>
      </c>
      <c r="B1298" s="79" t="s">
        <v>6590</v>
      </c>
      <c r="C1298" s="80" t="s">
        <v>6592</v>
      </c>
      <c r="D1298" s="81" t="s">
        <v>15</v>
      </c>
      <c r="E1298" s="82">
        <v>0.006</v>
      </c>
      <c r="F1298" s="78" t="s">
        <v>54</v>
      </c>
      <c r="G1298" s="83">
        <f t="shared" si="65"/>
        <v>6000</v>
      </c>
      <c r="H1298" s="78">
        <v>3919</v>
      </c>
      <c r="I1298" s="78" t="s">
        <v>1143</v>
      </c>
      <c r="J1298" s="85">
        <f t="shared" si="66"/>
        <v>587.85</v>
      </c>
      <c r="K1298" s="86">
        <f t="shared" si="67"/>
        <v>6587.85</v>
      </c>
    </row>
    <row r="1299" s="71" customFormat="1" customHeight="1" spans="1:11">
      <c r="A1299" s="78">
        <v>1296</v>
      </c>
      <c r="B1299" s="79" t="s">
        <v>6593</v>
      </c>
      <c r="C1299" s="80" t="s">
        <v>6594</v>
      </c>
      <c r="D1299" s="81" t="s">
        <v>4286</v>
      </c>
      <c r="E1299" s="82">
        <v>0.9504</v>
      </c>
      <c r="F1299" s="78" t="s">
        <v>784</v>
      </c>
      <c r="G1299" s="83">
        <f>E1299*20000</f>
        <v>19008</v>
      </c>
      <c r="H1299" s="78">
        <v>0</v>
      </c>
      <c r="I1299" s="78" t="s">
        <v>1143</v>
      </c>
      <c r="J1299" s="85">
        <f t="shared" si="66"/>
        <v>0</v>
      </c>
      <c r="K1299" s="86">
        <f t="shared" si="67"/>
        <v>19008</v>
      </c>
    </row>
    <row r="1300" s="71" customFormat="1" customHeight="1" spans="1:11">
      <c r="A1300" s="78">
        <v>1297</v>
      </c>
      <c r="B1300" s="79" t="s">
        <v>6595</v>
      </c>
      <c r="C1300" s="80" t="s">
        <v>6596</v>
      </c>
      <c r="D1300" s="81" t="s">
        <v>15</v>
      </c>
      <c r="E1300" s="82">
        <v>0.01512</v>
      </c>
      <c r="F1300" s="78" t="s">
        <v>54</v>
      </c>
      <c r="G1300" s="83">
        <f t="shared" ref="G1300:G1363" si="68">IF(E1300*1000000&gt;20000,20000,E1300*1000000)</f>
        <v>15120</v>
      </c>
      <c r="H1300" s="78">
        <v>0</v>
      </c>
      <c r="I1300" s="78" t="s">
        <v>1143</v>
      </c>
      <c r="J1300" s="85">
        <f t="shared" si="66"/>
        <v>0</v>
      </c>
      <c r="K1300" s="86">
        <f t="shared" si="67"/>
        <v>15120</v>
      </c>
    </row>
    <row r="1301" s="71" customFormat="1" customHeight="1" spans="1:11">
      <c r="A1301" s="78">
        <v>1298</v>
      </c>
      <c r="B1301" s="79" t="s">
        <v>6597</v>
      </c>
      <c r="C1301" s="80" t="s">
        <v>6598</v>
      </c>
      <c r="D1301" s="81" t="s">
        <v>15</v>
      </c>
      <c r="E1301" s="82">
        <v>0.00476</v>
      </c>
      <c r="F1301" s="78" t="s">
        <v>54</v>
      </c>
      <c r="G1301" s="83">
        <f t="shared" si="68"/>
        <v>4760</v>
      </c>
      <c r="H1301" s="78">
        <v>0</v>
      </c>
      <c r="I1301" s="78" t="s">
        <v>1143</v>
      </c>
      <c r="J1301" s="85">
        <f t="shared" si="66"/>
        <v>0</v>
      </c>
      <c r="K1301" s="86">
        <f t="shared" si="67"/>
        <v>4760</v>
      </c>
    </row>
    <row r="1302" s="71" customFormat="1" customHeight="1" spans="1:11">
      <c r="A1302" s="78">
        <v>1299</v>
      </c>
      <c r="B1302" s="79" t="s">
        <v>6599</v>
      </c>
      <c r="C1302" s="80" t="s">
        <v>6600</v>
      </c>
      <c r="D1302" s="81" t="s">
        <v>15</v>
      </c>
      <c r="E1302" s="82">
        <v>0.00896</v>
      </c>
      <c r="F1302" s="78" t="s">
        <v>54</v>
      </c>
      <c r="G1302" s="83">
        <f t="shared" si="68"/>
        <v>8960</v>
      </c>
      <c r="H1302" s="78">
        <v>0</v>
      </c>
      <c r="I1302" s="78" t="s">
        <v>1143</v>
      </c>
      <c r="J1302" s="85">
        <f t="shared" si="66"/>
        <v>0</v>
      </c>
      <c r="K1302" s="86">
        <f t="shared" si="67"/>
        <v>8960</v>
      </c>
    </row>
    <row r="1303" s="71" customFormat="1" customHeight="1" spans="1:11">
      <c r="A1303" s="78">
        <v>1300</v>
      </c>
      <c r="B1303" s="79" t="s">
        <v>6601</v>
      </c>
      <c r="C1303" s="80" t="s">
        <v>6602</v>
      </c>
      <c r="D1303" s="81" t="s">
        <v>15</v>
      </c>
      <c r="E1303" s="82">
        <v>0.01026</v>
      </c>
      <c r="F1303" s="78" t="s">
        <v>54</v>
      </c>
      <c r="G1303" s="83">
        <f t="shared" si="68"/>
        <v>10260</v>
      </c>
      <c r="H1303" s="78">
        <v>0</v>
      </c>
      <c r="I1303" s="78" t="s">
        <v>1143</v>
      </c>
      <c r="J1303" s="85">
        <f t="shared" si="66"/>
        <v>0</v>
      </c>
      <c r="K1303" s="86">
        <f t="shared" si="67"/>
        <v>10260</v>
      </c>
    </row>
    <row r="1304" s="71" customFormat="1" customHeight="1" spans="1:11">
      <c r="A1304" s="78">
        <v>1301</v>
      </c>
      <c r="B1304" s="79" t="s">
        <v>6603</v>
      </c>
      <c r="C1304" s="80" t="s">
        <v>6604</v>
      </c>
      <c r="D1304" s="81" t="s">
        <v>15</v>
      </c>
      <c r="E1304" s="82">
        <v>0.0114</v>
      </c>
      <c r="F1304" s="78" t="s">
        <v>54</v>
      </c>
      <c r="G1304" s="83">
        <f t="shared" si="68"/>
        <v>11400</v>
      </c>
      <c r="H1304" s="78">
        <v>0</v>
      </c>
      <c r="I1304" s="78" t="s">
        <v>1143</v>
      </c>
      <c r="J1304" s="85">
        <f t="shared" si="66"/>
        <v>0</v>
      </c>
      <c r="K1304" s="86">
        <f t="shared" si="67"/>
        <v>11400</v>
      </c>
    </row>
    <row r="1305" s="71" customFormat="1" customHeight="1" spans="1:11">
      <c r="A1305" s="78">
        <v>1302</v>
      </c>
      <c r="B1305" s="79" t="s">
        <v>6605</v>
      </c>
      <c r="C1305" s="80" t="s">
        <v>6606</v>
      </c>
      <c r="D1305" s="81" t="s">
        <v>15</v>
      </c>
      <c r="E1305" s="82">
        <v>0.0104</v>
      </c>
      <c r="F1305" s="78" t="s">
        <v>54</v>
      </c>
      <c r="G1305" s="83">
        <f t="shared" si="68"/>
        <v>10400</v>
      </c>
      <c r="H1305" s="78">
        <v>4667</v>
      </c>
      <c r="I1305" s="78" t="s">
        <v>1143</v>
      </c>
      <c r="J1305" s="85">
        <f t="shared" si="66"/>
        <v>700.05</v>
      </c>
      <c r="K1305" s="86">
        <f t="shared" si="67"/>
        <v>11100.05</v>
      </c>
    </row>
    <row r="1306" s="71" customFormat="1" customHeight="1" spans="1:11">
      <c r="A1306" s="78">
        <v>1303</v>
      </c>
      <c r="B1306" s="79" t="s">
        <v>6607</v>
      </c>
      <c r="C1306" s="80" t="s">
        <v>6608</v>
      </c>
      <c r="D1306" s="81" t="s">
        <v>15</v>
      </c>
      <c r="E1306" s="82">
        <v>0.01026</v>
      </c>
      <c r="F1306" s="78" t="s">
        <v>54</v>
      </c>
      <c r="G1306" s="83">
        <f t="shared" si="68"/>
        <v>10260</v>
      </c>
      <c r="H1306" s="78">
        <v>0</v>
      </c>
      <c r="I1306" s="78" t="s">
        <v>1143</v>
      </c>
      <c r="J1306" s="85">
        <f t="shared" si="66"/>
        <v>0</v>
      </c>
      <c r="K1306" s="86">
        <f t="shared" si="67"/>
        <v>10260</v>
      </c>
    </row>
    <row r="1307" s="71" customFormat="1" customHeight="1" spans="1:11">
      <c r="A1307" s="78">
        <v>1304</v>
      </c>
      <c r="B1307" s="79" t="s">
        <v>6609</v>
      </c>
      <c r="C1307" s="80" t="s">
        <v>6610</v>
      </c>
      <c r="D1307" s="81" t="s">
        <v>15</v>
      </c>
      <c r="E1307" s="82">
        <v>0.01681</v>
      </c>
      <c r="F1307" s="78" t="s">
        <v>54</v>
      </c>
      <c r="G1307" s="83">
        <f t="shared" si="68"/>
        <v>16810</v>
      </c>
      <c r="H1307" s="78">
        <v>0</v>
      </c>
      <c r="I1307" s="78" t="s">
        <v>1143</v>
      </c>
      <c r="J1307" s="85">
        <f t="shared" si="66"/>
        <v>0</v>
      </c>
      <c r="K1307" s="86">
        <f t="shared" si="67"/>
        <v>16810</v>
      </c>
    </row>
    <row r="1308" s="71" customFormat="1" customHeight="1" spans="1:11">
      <c r="A1308" s="78">
        <v>1305</v>
      </c>
      <c r="B1308" s="79" t="s">
        <v>6611</v>
      </c>
      <c r="C1308" s="80" t="s">
        <v>6612</v>
      </c>
      <c r="D1308" s="81" t="s">
        <v>15</v>
      </c>
      <c r="E1308" s="82">
        <v>0</v>
      </c>
      <c r="F1308" s="78" t="s">
        <v>54</v>
      </c>
      <c r="G1308" s="83">
        <f t="shared" si="68"/>
        <v>0</v>
      </c>
      <c r="H1308" s="78">
        <v>5995.71</v>
      </c>
      <c r="I1308" s="78" t="s">
        <v>1143</v>
      </c>
      <c r="J1308" s="85">
        <f t="shared" si="66"/>
        <v>899.36</v>
      </c>
      <c r="K1308" s="86">
        <f t="shared" si="67"/>
        <v>899.36</v>
      </c>
    </row>
    <row r="1309" s="71" customFormat="1" customHeight="1" spans="1:11">
      <c r="A1309" s="78">
        <v>1306</v>
      </c>
      <c r="B1309" s="79" t="s">
        <v>6613</v>
      </c>
      <c r="C1309" s="80" t="s">
        <v>6614</v>
      </c>
      <c r="D1309" s="81" t="s">
        <v>15</v>
      </c>
      <c r="E1309" s="82">
        <v>0.02016</v>
      </c>
      <c r="F1309" s="78" t="s">
        <v>54</v>
      </c>
      <c r="G1309" s="83">
        <f t="shared" si="68"/>
        <v>20000</v>
      </c>
      <c r="H1309" s="78">
        <v>0</v>
      </c>
      <c r="I1309" s="78" t="s">
        <v>1143</v>
      </c>
      <c r="J1309" s="85">
        <f t="shared" si="66"/>
        <v>0</v>
      </c>
      <c r="K1309" s="86">
        <f t="shared" si="67"/>
        <v>20000</v>
      </c>
    </row>
    <row r="1310" s="71" customFormat="1" customHeight="1" spans="1:11">
      <c r="A1310" s="78">
        <v>1307</v>
      </c>
      <c r="B1310" s="79" t="s">
        <v>6615</v>
      </c>
      <c r="C1310" s="80" t="s">
        <v>6616</v>
      </c>
      <c r="D1310" s="81" t="s">
        <v>15</v>
      </c>
      <c r="E1310" s="82">
        <v>0.02768</v>
      </c>
      <c r="F1310" s="78" t="s">
        <v>54</v>
      </c>
      <c r="G1310" s="83">
        <f t="shared" si="68"/>
        <v>20000</v>
      </c>
      <c r="H1310" s="78">
        <v>0</v>
      </c>
      <c r="I1310" s="78" t="s">
        <v>1143</v>
      </c>
      <c r="J1310" s="85">
        <f t="shared" si="66"/>
        <v>0</v>
      </c>
      <c r="K1310" s="86">
        <f t="shared" si="67"/>
        <v>20000</v>
      </c>
    </row>
    <row r="1311" s="71" customFormat="1" customHeight="1" spans="1:11">
      <c r="A1311" s="78">
        <v>1308</v>
      </c>
      <c r="B1311" s="79" t="s">
        <v>6613</v>
      </c>
      <c r="C1311" s="80" t="s">
        <v>6617</v>
      </c>
      <c r="D1311" s="81" t="s">
        <v>15</v>
      </c>
      <c r="E1311" s="82">
        <v>0.014</v>
      </c>
      <c r="F1311" s="78" t="s">
        <v>54</v>
      </c>
      <c r="G1311" s="83">
        <f t="shared" si="68"/>
        <v>14000</v>
      </c>
      <c r="H1311" s="78">
        <v>0</v>
      </c>
      <c r="I1311" s="78" t="s">
        <v>1143</v>
      </c>
      <c r="J1311" s="85">
        <f t="shared" si="66"/>
        <v>0</v>
      </c>
      <c r="K1311" s="86">
        <f t="shared" si="67"/>
        <v>14000</v>
      </c>
    </row>
    <row r="1312" s="71" customFormat="1" customHeight="1" spans="1:11">
      <c r="A1312" s="78">
        <v>1309</v>
      </c>
      <c r="B1312" s="79" t="s">
        <v>6618</v>
      </c>
      <c r="C1312" s="80" t="s">
        <v>6619</v>
      </c>
      <c r="D1312" s="81" t="s">
        <v>15</v>
      </c>
      <c r="E1312" s="82">
        <v>0.01475</v>
      </c>
      <c r="F1312" s="78" t="s">
        <v>54</v>
      </c>
      <c r="G1312" s="83">
        <f t="shared" si="68"/>
        <v>14750</v>
      </c>
      <c r="H1312" s="78">
        <v>6481.95</v>
      </c>
      <c r="I1312" s="78" t="s">
        <v>1143</v>
      </c>
      <c r="J1312" s="85">
        <f t="shared" si="66"/>
        <v>972.29</v>
      </c>
      <c r="K1312" s="86">
        <f t="shared" si="67"/>
        <v>15722.29</v>
      </c>
    </row>
    <row r="1313" s="71" customFormat="1" customHeight="1" spans="1:11">
      <c r="A1313" s="78">
        <v>1310</v>
      </c>
      <c r="B1313" s="79" t="s">
        <v>6620</v>
      </c>
      <c r="C1313" s="80" t="s">
        <v>6621</v>
      </c>
      <c r="D1313" s="81" t="s">
        <v>15</v>
      </c>
      <c r="E1313" s="82">
        <v>0.023</v>
      </c>
      <c r="F1313" s="78" t="s">
        <v>54</v>
      </c>
      <c r="G1313" s="83">
        <f t="shared" si="68"/>
        <v>20000</v>
      </c>
      <c r="H1313" s="78">
        <v>16102</v>
      </c>
      <c r="I1313" s="78" t="s">
        <v>1143</v>
      </c>
      <c r="J1313" s="85">
        <f t="shared" si="66"/>
        <v>2415.3</v>
      </c>
      <c r="K1313" s="86">
        <f t="shared" si="67"/>
        <v>22415.3</v>
      </c>
    </row>
    <row r="1314" s="71" customFormat="1" customHeight="1" spans="1:11">
      <c r="A1314" s="78">
        <v>1311</v>
      </c>
      <c r="B1314" s="79" t="s">
        <v>6622</v>
      </c>
      <c r="C1314" s="80" t="s">
        <v>6623</v>
      </c>
      <c r="D1314" s="81" t="s">
        <v>15</v>
      </c>
      <c r="E1314" s="82">
        <v>0.01204</v>
      </c>
      <c r="F1314" s="78" t="s">
        <v>54</v>
      </c>
      <c r="G1314" s="83">
        <f t="shared" si="68"/>
        <v>12040</v>
      </c>
      <c r="H1314" s="78">
        <v>0</v>
      </c>
      <c r="I1314" s="78" t="s">
        <v>1143</v>
      </c>
      <c r="J1314" s="85">
        <f t="shared" si="66"/>
        <v>0</v>
      </c>
      <c r="K1314" s="86">
        <f t="shared" si="67"/>
        <v>12040</v>
      </c>
    </row>
    <row r="1315" s="71" customFormat="1" customHeight="1" spans="1:11">
      <c r="A1315" s="78">
        <v>1312</v>
      </c>
      <c r="B1315" s="79" t="s">
        <v>6624</v>
      </c>
      <c r="C1315" s="80" t="s">
        <v>6625</v>
      </c>
      <c r="D1315" s="81" t="s">
        <v>15</v>
      </c>
      <c r="E1315" s="82">
        <v>0.0116</v>
      </c>
      <c r="F1315" s="78" t="s">
        <v>54</v>
      </c>
      <c r="G1315" s="83">
        <f t="shared" si="68"/>
        <v>11600</v>
      </c>
      <c r="H1315" s="78">
        <v>1885.35</v>
      </c>
      <c r="I1315" s="78" t="s">
        <v>1143</v>
      </c>
      <c r="J1315" s="85">
        <f t="shared" si="66"/>
        <v>282.8</v>
      </c>
      <c r="K1315" s="86">
        <f t="shared" si="67"/>
        <v>11882.8</v>
      </c>
    </row>
    <row r="1316" s="71" customFormat="1" customHeight="1" spans="1:11">
      <c r="A1316" s="78">
        <v>1313</v>
      </c>
      <c r="B1316" s="79" t="s">
        <v>6626</v>
      </c>
      <c r="C1316" s="80" t="s">
        <v>6627</v>
      </c>
      <c r="D1316" s="81" t="s">
        <v>15</v>
      </c>
      <c r="E1316" s="82">
        <v>0.0151</v>
      </c>
      <c r="F1316" s="78" t="s">
        <v>54</v>
      </c>
      <c r="G1316" s="83">
        <f t="shared" si="68"/>
        <v>15100</v>
      </c>
      <c r="H1316" s="78">
        <v>2616.55</v>
      </c>
      <c r="I1316" s="78" t="s">
        <v>1143</v>
      </c>
      <c r="J1316" s="85">
        <f t="shared" si="66"/>
        <v>392.48</v>
      </c>
      <c r="K1316" s="86">
        <f t="shared" si="67"/>
        <v>15492.48</v>
      </c>
    </row>
    <row r="1317" s="71" customFormat="1" customHeight="1" spans="1:11">
      <c r="A1317" s="78">
        <v>1314</v>
      </c>
      <c r="B1317" s="79" t="s">
        <v>6628</v>
      </c>
      <c r="C1317" s="80" t="s">
        <v>6629</v>
      </c>
      <c r="D1317" s="81" t="s">
        <v>15</v>
      </c>
      <c r="E1317" s="82">
        <v>0.02001</v>
      </c>
      <c r="F1317" s="78" t="s">
        <v>54</v>
      </c>
      <c r="G1317" s="83">
        <f t="shared" si="68"/>
        <v>20000</v>
      </c>
      <c r="H1317" s="78">
        <v>2678.35</v>
      </c>
      <c r="I1317" s="78" t="s">
        <v>1143</v>
      </c>
      <c r="J1317" s="85">
        <f t="shared" si="66"/>
        <v>401.75</v>
      </c>
      <c r="K1317" s="86">
        <f t="shared" si="67"/>
        <v>20401.75</v>
      </c>
    </row>
    <row r="1318" s="71" customFormat="1" customHeight="1" spans="1:11">
      <c r="A1318" s="78">
        <v>1315</v>
      </c>
      <c r="B1318" s="79" t="s">
        <v>6630</v>
      </c>
      <c r="C1318" s="80" t="s">
        <v>6631</v>
      </c>
      <c r="D1318" s="81" t="s">
        <v>15</v>
      </c>
      <c r="E1318" s="82">
        <v>0.0042</v>
      </c>
      <c r="F1318" s="78" t="s">
        <v>54</v>
      </c>
      <c r="G1318" s="83">
        <f t="shared" si="68"/>
        <v>4200</v>
      </c>
      <c r="H1318" s="78">
        <v>0</v>
      </c>
      <c r="I1318" s="78" t="s">
        <v>1143</v>
      </c>
      <c r="J1318" s="85">
        <f t="shared" si="66"/>
        <v>0</v>
      </c>
      <c r="K1318" s="86">
        <f t="shared" si="67"/>
        <v>4200</v>
      </c>
    </row>
    <row r="1319" s="71" customFormat="1" customHeight="1" spans="1:11">
      <c r="A1319" s="78">
        <v>1316</v>
      </c>
      <c r="B1319" s="79" t="s">
        <v>6632</v>
      </c>
      <c r="C1319" s="80" t="s">
        <v>6633</v>
      </c>
      <c r="D1319" s="81" t="s">
        <v>15</v>
      </c>
      <c r="E1319" s="82">
        <v>0.0132</v>
      </c>
      <c r="F1319" s="78" t="s">
        <v>54</v>
      </c>
      <c r="G1319" s="83">
        <f t="shared" si="68"/>
        <v>13200</v>
      </c>
      <c r="H1319" s="78">
        <v>6048.5</v>
      </c>
      <c r="I1319" s="78" t="s">
        <v>1143</v>
      </c>
      <c r="J1319" s="85">
        <f t="shared" si="66"/>
        <v>907.28</v>
      </c>
      <c r="K1319" s="86">
        <f t="shared" si="67"/>
        <v>14107.28</v>
      </c>
    </row>
    <row r="1320" s="71" customFormat="1" customHeight="1" spans="1:11">
      <c r="A1320" s="78">
        <v>1317</v>
      </c>
      <c r="B1320" s="79" t="s">
        <v>6634</v>
      </c>
      <c r="C1320" s="80" t="s">
        <v>6635</v>
      </c>
      <c r="D1320" s="81" t="s">
        <v>15</v>
      </c>
      <c r="E1320" s="82">
        <v>0.01008</v>
      </c>
      <c r="F1320" s="78" t="s">
        <v>54</v>
      </c>
      <c r="G1320" s="83">
        <f t="shared" si="68"/>
        <v>10080</v>
      </c>
      <c r="H1320" s="78">
        <v>5136</v>
      </c>
      <c r="I1320" s="78" t="s">
        <v>1143</v>
      </c>
      <c r="J1320" s="85">
        <f t="shared" si="66"/>
        <v>770.4</v>
      </c>
      <c r="K1320" s="86">
        <f t="shared" si="67"/>
        <v>10850.4</v>
      </c>
    </row>
    <row r="1321" s="71" customFormat="1" customHeight="1" spans="1:11">
      <c r="A1321" s="78">
        <v>1318</v>
      </c>
      <c r="B1321" s="79" t="s">
        <v>6636</v>
      </c>
      <c r="C1321" s="80" t="s">
        <v>6637</v>
      </c>
      <c r="D1321" s="81" t="s">
        <v>15</v>
      </c>
      <c r="E1321" s="82">
        <v>0.015</v>
      </c>
      <c r="F1321" s="78" t="s">
        <v>54</v>
      </c>
      <c r="G1321" s="83">
        <f t="shared" si="68"/>
        <v>15000</v>
      </c>
      <c r="H1321" s="78">
        <v>0</v>
      </c>
      <c r="I1321" s="78" t="s">
        <v>1143</v>
      </c>
      <c r="J1321" s="85">
        <f t="shared" si="66"/>
        <v>0</v>
      </c>
      <c r="K1321" s="86">
        <f t="shared" si="67"/>
        <v>15000</v>
      </c>
    </row>
    <row r="1322" s="71" customFormat="1" customHeight="1" spans="1:11">
      <c r="A1322" s="78">
        <v>1319</v>
      </c>
      <c r="B1322" s="79" t="s">
        <v>6638</v>
      </c>
      <c r="C1322" s="80" t="s">
        <v>6639</v>
      </c>
      <c r="D1322" s="81" t="s">
        <v>15</v>
      </c>
      <c r="E1322" s="82">
        <v>0.012685</v>
      </c>
      <c r="F1322" s="78" t="s">
        <v>54</v>
      </c>
      <c r="G1322" s="83">
        <f t="shared" si="68"/>
        <v>12685</v>
      </c>
      <c r="H1322" s="78">
        <v>0</v>
      </c>
      <c r="I1322" s="78" t="s">
        <v>1143</v>
      </c>
      <c r="J1322" s="85">
        <f t="shared" si="66"/>
        <v>0</v>
      </c>
      <c r="K1322" s="86">
        <f t="shared" si="67"/>
        <v>12685</v>
      </c>
    </row>
    <row r="1323" s="71" customFormat="1" customHeight="1" spans="1:11">
      <c r="A1323" s="78">
        <v>1320</v>
      </c>
      <c r="B1323" s="79" t="s">
        <v>6640</v>
      </c>
      <c r="C1323" s="80" t="s">
        <v>6641</v>
      </c>
      <c r="D1323" s="81" t="s">
        <v>15</v>
      </c>
      <c r="E1323" s="82">
        <v>0.01624</v>
      </c>
      <c r="F1323" s="78" t="s">
        <v>54</v>
      </c>
      <c r="G1323" s="83">
        <f t="shared" si="68"/>
        <v>16240</v>
      </c>
      <c r="H1323" s="78">
        <v>0</v>
      </c>
      <c r="I1323" s="78" t="s">
        <v>1143</v>
      </c>
      <c r="J1323" s="85">
        <f t="shared" si="66"/>
        <v>0</v>
      </c>
      <c r="K1323" s="86">
        <f t="shared" si="67"/>
        <v>16240</v>
      </c>
    </row>
    <row r="1324" s="71" customFormat="1" customHeight="1" spans="1:11">
      <c r="A1324" s="78">
        <v>1321</v>
      </c>
      <c r="B1324" s="79" t="s">
        <v>6642</v>
      </c>
      <c r="C1324" s="80" t="s">
        <v>6643</v>
      </c>
      <c r="D1324" s="81" t="s">
        <v>15</v>
      </c>
      <c r="E1324" s="82">
        <v>0.01</v>
      </c>
      <c r="F1324" s="78" t="s">
        <v>54</v>
      </c>
      <c r="G1324" s="83">
        <f t="shared" si="68"/>
        <v>10000</v>
      </c>
      <c r="H1324" s="78">
        <v>8717</v>
      </c>
      <c r="I1324" s="78" t="s">
        <v>1143</v>
      </c>
      <c r="J1324" s="85">
        <f t="shared" si="66"/>
        <v>1307.55</v>
      </c>
      <c r="K1324" s="86">
        <f t="shared" si="67"/>
        <v>11307.55</v>
      </c>
    </row>
    <row r="1325" s="71" customFormat="1" customHeight="1" spans="1:11">
      <c r="A1325" s="78">
        <v>1322</v>
      </c>
      <c r="B1325" s="79" t="s">
        <v>6644</v>
      </c>
      <c r="C1325" s="80" t="s">
        <v>6645</v>
      </c>
      <c r="D1325" s="81" t="s">
        <v>15</v>
      </c>
      <c r="E1325" s="82">
        <v>0.0132</v>
      </c>
      <c r="F1325" s="78" t="s">
        <v>54</v>
      </c>
      <c r="G1325" s="83">
        <f t="shared" si="68"/>
        <v>13200</v>
      </c>
      <c r="H1325" s="78">
        <v>0</v>
      </c>
      <c r="I1325" s="78" t="s">
        <v>1143</v>
      </c>
      <c r="J1325" s="85">
        <f t="shared" si="66"/>
        <v>0</v>
      </c>
      <c r="K1325" s="86">
        <f t="shared" si="67"/>
        <v>13200</v>
      </c>
    </row>
    <row r="1326" s="71" customFormat="1" customHeight="1" spans="1:11">
      <c r="A1326" s="78">
        <v>1323</v>
      </c>
      <c r="B1326" s="79" t="s">
        <v>6646</v>
      </c>
      <c r="C1326" s="80" t="s">
        <v>6647</v>
      </c>
      <c r="D1326" s="81" t="s">
        <v>15</v>
      </c>
      <c r="E1326" s="82">
        <v>0</v>
      </c>
      <c r="F1326" s="78" t="s">
        <v>54</v>
      </c>
      <c r="G1326" s="83">
        <f t="shared" si="68"/>
        <v>0</v>
      </c>
      <c r="H1326" s="78">
        <v>7811</v>
      </c>
      <c r="I1326" s="78" t="s">
        <v>1143</v>
      </c>
      <c r="J1326" s="85">
        <f t="shared" si="66"/>
        <v>1171.65</v>
      </c>
      <c r="K1326" s="86">
        <f t="shared" si="67"/>
        <v>1171.65</v>
      </c>
    </row>
    <row r="1327" s="71" customFormat="1" customHeight="1" spans="1:11">
      <c r="A1327" s="78">
        <v>1324</v>
      </c>
      <c r="B1327" s="79" t="s">
        <v>6648</v>
      </c>
      <c r="C1327" s="80" t="s">
        <v>6649</v>
      </c>
      <c r="D1327" s="81" t="s">
        <v>15</v>
      </c>
      <c r="E1327" s="82">
        <v>0.005</v>
      </c>
      <c r="F1327" s="78" t="s">
        <v>54</v>
      </c>
      <c r="G1327" s="83">
        <f t="shared" si="68"/>
        <v>5000</v>
      </c>
      <c r="H1327" s="78">
        <v>0</v>
      </c>
      <c r="I1327" s="78" t="s">
        <v>1143</v>
      </c>
      <c r="J1327" s="85">
        <f t="shared" si="66"/>
        <v>0</v>
      </c>
      <c r="K1327" s="86">
        <f t="shared" si="67"/>
        <v>5000</v>
      </c>
    </row>
    <row r="1328" s="71" customFormat="1" customHeight="1" spans="1:11">
      <c r="A1328" s="78">
        <v>1325</v>
      </c>
      <c r="B1328" s="79" t="s">
        <v>6650</v>
      </c>
      <c r="C1328" s="80" t="s">
        <v>6651</v>
      </c>
      <c r="D1328" s="81" t="s">
        <v>15</v>
      </c>
      <c r="E1328" s="82">
        <v>0.0147</v>
      </c>
      <c r="F1328" s="78" t="s">
        <v>54</v>
      </c>
      <c r="G1328" s="83">
        <f t="shared" si="68"/>
        <v>14700</v>
      </c>
      <c r="H1328" s="78">
        <v>0</v>
      </c>
      <c r="I1328" s="78" t="s">
        <v>1143</v>
      </c>
      <c r="J1328" s="85">
        <f t="shared" si="66"/>
        <v>0</v>
      </c>
      <c r="K1328" s="86">
        <f t="shared" si="67"/>
        <v>14700</v>
      </c>
    </row>
    <row r="1329" s="71" customFormat="1" customHeight="1" spans="1:11">
      <c r="A1329" s="78">
        <v>1326</v>
      </c>
      <c r="B1329" s="79" t="s">
        <v>6652</v>
      </c>
      <c r="C1329" s="80" t="s">
        <v>6653</v>
      </c>
      <c r="D1329" s="81" t="s">
        <v>15</v>
      </c>
      <c r="E1329" s="82">
        <v>0.0099</v>
      </c>
      <c r="F1329" s="78" t="s">
        <v>54</v>
      </c>
      <c r="G1329" s="83">
        <f t="shared" si="68"/>
        <v>9900</v>
      </c>
      <c r="H1329" s="78">
        <v>0</v>
      </c>
      <c r="I1329" s="78" t="s">
        <v>1143</v>
      </c>
      <c r="J1329" s="85">
        <f t="shared" si="66"/>
        <v>0</v>
      </c>
      <c r="K1329" s="86">
        <f t="shared" si="67"/>
        <v>9900</v>
      </c>
    </row>
    <row r="1330" s="71" customFormat="1" customHeight="1" spans="1:11">
      <c r="A1330" s="78">
        <v>1327</v>
      </c>
      <c r="B1330" s="79" t="s">
        <v>5503</v>
      </c>
      <c r="C1330" s="80" t="s">
        <v>6654</v>
      </c>
      <c r="D1330" s="81" t="s">
        <v>15</v>
      </c>
      <c r="E1330" s="82">
        <v>0.0112</v>
      </c>
      <c r="F1330" s="78" t="s">
        <v>54</v>
      </c>
      <c r="G1330" s="83">
        <f t="shared" si="68"/>
        <v>11200</v>
      </c>
      <c r="H1330" s="78">
        <v>0</v>
      </c>
      <c r="I1330" s="78" t="s">
        <v>1143</v>
      </c>
      <c r="J1330" s="85">
        <f t="shared" si="66"/>
        <v>0</v>
      </c>
      <c r="K1330" s="86">
        <f t="shared" si="67"/>
        <v>11200</v>
      </c>
    </row>
    <row r="1331" s="71" customFormat="1" customHeight="1" spans="1:11">
      <c r="A1331" s="78">
        <v>1328</v>
      </c>
      <c r="B1331" s="79" t="s">
        <v>6655</v>
      </c>
      <c r="C1331" s="80" t="s">
        <v>6656</v>
      </c>
      <c r="D1331" s="81" t="s">
        <v>15</v>
      </c>
      <c r="E1331" s="82">
        <v>0.0063</v>
      </c>
      <c r="F1331" s="78" t="s">
        <v>54</v>
      </c>
      <c r="G1331" s="83">
        <f t="shared" si="68"/>
        <v>6300</v>
      </c>
      <c r="H1331" s="78">
        <v>2233</v>
      </c>
      <c r="I1331" s="78" t="s">
        <v>1143</v>
      </c>
      <c r="J1331" s="85">
        <f t="shared" si="66"/>
        <v>334.95</v>
      </c>
      <c r="K1331" s="86">
        <f t="shared" si="67"/>
        <v>6634.95</v>
      </c>
    </row>
    <row r="1332" s="71" customFormat="1" customHeight="1" spans="1:11">
      <c r="A1332" s="78">
        <v>1329</v>
      </c>
      <c r="B1332" s="79" t="s">
        <v>6657</v>
      </c>
      <c r="C1332" s="80" t="s">
        <v>6658</v>
      </c>
      <c r="D1332" s="81" t="s">
        <v>15</v>
      </c>
      <c r="E1332" s="82">
        <v>0.02352</v>
      </c>
      <c r="F1332" s="78" t="s">
        <v>54</v>
      </c>
      <c r="G1332" s="83">
        <f t="shared" si="68"/>
        <v>20000</v>
      </c>
      <c r="H1332" s="78">
        <v>0</v>
      </c>
      <c r="I1332" s="78" t="s">
        <v>1143</v>
      </c>
      <c r="J1332" s="85">
        <f t="shared" si="66"/>
        <v>0</v>
      </c>
      <c r="K1332" s="86">
        <f t="shared" si="67"/>
        <v>20000</v>
      </c>
    </row>
    <row r="1333" s="71" customFormat="1" customHeight="1" spans="1:11">
      <c r="A1333" s="78">
        <v>1330</v>
      </c>
      <c r="B1333" s="79" t="s">
        <v>6659</v>
      </c>
      <c r="C1333" s="80" t="s">
        <v>6660</v>
      </c>
      <c r="D1333" s="81" t="s">
        <v>15</v>
      </c>
      <c r="E1333" s="82">
        <v>0.0102</v>
      </c>
      <c r="F1333" s="78" t="s">
        <v>54</v>
      </c>
      <c r="G1333" s="83">
        <f t="shared" si="68"/>
        <v>10200</v>
      </c>
      <c r="H1333" s="78">
        <v>5308</v>
      </c>
      <c r="I1333" s="78" t="s">
        <v>1143</v>
      </c>
      <c r="J1333" s="85">
        <f t="shared" si="66"/>
        <v>796.2</v>
      </c>
      <c r="K1333" s="86">
        <f t="shared" si="67"/>
        <v>10996.2</v>
      </c>
    </row>
    <row r="1334" s="71" customFormat="1" customHeight="1" spans="1:11">
      <c r="A1334" s="78">
        <v>1331</v>
      </c>
      <c r="B1334" s="79" t="s">
        <v>6661</v>
      </c>
      <c r="C1334" s="80" t="s">
        <v>6662</v>
      </c>
      <c r="D1334" s="81" t="s">
        <v>15</v>
      </c>
      <c r="E1334" s="82">
        <v>0.01102</v>
      </c>
      <c r="F1334" s="78" t="s">
        <v>54</v>
      </c>
      <c r="G1334" s="83">
        <f t="shared" si="68"/>
        <v>11020</v>
      </c>
      <c r="H1334" s="78">
        <v>6789.37</v>
      </c>
      <c r="I1334" s="78" t="s">
        <v>1143</v>
      </c>
      <c r="J1334" s="85">
        <f t="shared" si="66"/>
        <v>1018.41</v>
      </c>
      <c r="K1334" s="86">
        <f t="shared" si="67"/>
        <v>12038.41</v>
      </c>
    </row>
    <row r="1335" s="71" customFormat="1" customHeight="1" spans="1:11">
      <c r="A1335" s="78">
        <v>1332</v>
      </c>
      <c r="B1335" s="79" t="s">
        <v>6663</v>
      </c>
      <c r="C1335" s="80" t="s">
        <v>6664</v>
      </c>
      <c r="D1335" s="81" t="s">
        <v>15</v>
      </c>
      <c r="E1335" s="82">
        <v>0.01421</v>
      </c>
      <c r="F1335" s="78" t="s">
        <v>54</v>
      </c>
      <c r="G1335" s="83">
        <f t="shared" si="68"/>
        <v>14210</v>
      </c>
      <c r="H1335" s="78">
        <v>0</v>
      </c>
      <c r="I1335" s="78" t="s">
        <v>1143</v>
      </c>
      <c r="J1335" s="85">
        <f t="shared" si="66"/>
        <v>0</v>
      </c>
      <c r="K1335" s="86">
        <f t="shared" si="67"/>
        <v>14210</v>
      </c>
    </row>
    <row r="1336" s="71" customFormat="1" customHeight="1" spans="1:11">
      <c r="A1336" s="78">
        <v>1333</v>
      </c>
      <c r="B1336" s="79" t="s">
        <v>6665</v>
      </c>
      <c r="C1336" s="80" t="s">
        <v>6666</v>
      </c>
      <c r="D1336" s="81" t="s">
        <v>15</v>
      </c>
      <c r="E1336" s="82">
        <v>0.01316</v>
      </c>
      <c r="F1336" s="78" t="s">
        <v>54</v>
      </c>
      <c r="G1336" s="83">
        <f t="shared" si="68"/>
        <v>13160</v>
      </c>
      <c r="H1336" s="78">
        <v>7388</v>
      </c>
      <c r="I1336" s="78" t="s">
        <v>1143</v>
      </c>
      <c r="J1336" s="85">
        <f t="shared" si="66"/>
        <v>1108.2</v>
      </c>
      <c r="K1336" s="86">
        <f t="shared" si="67"/>
        <v>14268.2</v>
      </c>
    </row>
    <row r="1337" s="71" customFormat="1" customHeight="1" spans="1:11">
      <c r="A1337" s="78">
        <v>1334</v>
      </c>
      <c r="B1337" s="79" t="s">
        <v>6667</v>
      </c>
      <c r="C1337" s="80" t="s">
        <v>6668</v>
      </c>
      <c r="D1337" s="81" t="s">
        <v>15</v>
      </c>
      <c r="E1337" s="82">
        <v>0.01416</v>
      </c>
      <c r="F1337" s="78" t="s">
        <v>54</v>
      </c>
      <c r="G1337" s="83">
        <f t="shared" si="68"/>
        <v>14160</v>
      </c>
      <c r="H1337" s="78">
        <v>10684</v>
      </c>
      <c r="I1337" s="78" t="s">
        <v>1143</v>
      </c>
      <c r="J1337" s="85">
        <f t="shared" si="66"/>
        <v>1602.6</v>
      </c>
      <c r="K1337" s="86">
        <f t="shared" si="67"/>
        <v>15762.6</v>
      </c>
    </row>
    <row r="1338" s="71" customFormat="1" customHeight="1" spans="1:11">
      <c r="A1338" s="78">
        <v>1335</v>
      </c>
      <c r="B1338" s="79" t="s">
        <v>6669</v>
      </c>
      <c r="C1338" s="80" t="s">
        <v>6670</v>
      </c>
      <c r="D1338" s="81" t="s">
        <v>15</v>
      </c>
      <c r="E1338" s="82">
        <v>0.003</v>
      </c>
      <c r="F1338" s="78" t="s">
        <v>54</v>
      </c>
      <c r="G1338" s="83">
        <f t="shared" si="68"/>
        <v>3000</v>
      </c>
      <c r="H1338" s="78">
        <v>0</v>
      </c>
      <c r="I1338" s="78" t="s">
        <v>1143</v>
      </c>
      <c r="J1338" s="85">
        <f t="shared" si="66"/>
        <v>0</v>
      </c>
      <c r="K1338" s="86">
        <f t="shared" si="67"/>
        <v>3000</v>
      </c>
    </row>
    <row r="1339" s="71" customFormat="1" customHeight="1" spans="1:11">
      <c r="A1339" s="78">
        <v>1336</v>
      </c>
      <c r="B1339" s="79" t="s">
        <v>6671</v>
      </c>
      <c r="C1339" s="80" t="s">
        <v>6672</v>
      </c>
      <c r="D1339" s="81" t="s">
        <v>15</v>
      </c>
      <c r="E1339" s="82">
        <v>0.01593</v>
      </c>
      <c r="F1339" s="78" t="s">
        <v>54</v>
      </c>
      <c r="G1339" s="83">
        <f t="shared" si="68"/>
        <v>15930</v>
      </c>
      <c r="H1339" s="78">
        <v>4345</v>
      </c>
      <c r="I1339" s="78" t="s">
        <v>1143</v>
      </c>
      <c r="J1339" s="85">
        <f t="shared" si="66"/>
        <v>651.75</v>
      </c>
      <c r="K1339" s="86">
        <f t="shared" si="67"/>
        <v>16581.75</v>
      </c>
    </row>
    <row r="1340" s="71" customFormat="1" customHeight="1" spans="1:11">
      <c r="A1340" s="78">
        <v>1337</v>
      </c>
      <c r="B1340" s="79" t="s">
        <v>6673</v>
      </c>
      <c r="C1340" s="80" t="s">
        <v>6674</v>
      </c>
      <c r="D1340" s="81" t="s">
        <v>15</v>
      </c>
      <c r="E1340" s="82">
        <v>0.01044</v>
      </c>
      <c r="F1340" s="78" t="s">
        <v>54</v>
      </c>
      <c r="G1340" s="83">
        <f t="shared" si="68"/>
        <v>10440</v>
      </c>
      <c r="H1340" s="78">
        <v>0</v>
      </c>
      <c r="I1340" s="78" t="s">
        <v>1143</v>
      </c>
      <c r="J1340" s="85">
        <f t="shared" si="66"/>
        <v>0</v>
      </c>
      <c r="K1340" s="86">
        <f t="shared" si="67"/>
        <v>10440</v>
      </c>
    </row>
    <row r="1341" s="71" customFormat="1" customHeight="1" spans="1:11">
      <c r="A1341" s="78">
        <v>1338</v>
      </c>
      <c r="B1341" s="79" t="s">
        <v>6675</v>
      </c>
      <c r="C1341" s="80" t="s">
        <v>6676</v>
      </c>
      <c r="D1341" s="81" t="s">
        <v>15</v>
      </c>
      <c r="E1341" s="82">
        <v>0.01166</v>
      </c>
      <c r="F1341" s="78" t="s">
        <v>54</v>
      </c>
      <c r="G1341" s="83">
        <f t="shared" si="68"/>
        <v>11660</v>
      </c>
      <c r="H1341" s="78">
        <v>0</v>
      </c>
      <c r="I1341" s="78" t="s">
        <v>1143</v>
      </c>
      <c r="J1341" s="85">
        <f t="shared" si="66"/>
        <v>0</v>
      </c>
      <c r="K1341" s="86">
        <f t="shared" si="67"/>
        <v>11660</v>
      </c>
    </row>
    <row r="1342" s="71" customFormat="1" customHeight="1" spans="1:11">
      <c r="A1342" s="78">
        <v>1339</v>
      </c>
      <c r="B1342" s="79" t="s">
        <v>6677</v>
      </c>
      <c r="C1342" s="80" t="s">
        <v>6678</v>
      </c>
      <c r="D1342" s="81" t="s">
        <v>15</v>
      </c>
      <c r="E1342" s="82">
        <v>0.01288</v>
      </c>
      <c r="F1342" s="78" t="s">
        <v>54</v>
      </c>
      <c r="G1342" s="83">
        <f t="shared" si="68"/>
        <v>12880</v>
      </c>
      <c r="H1342" s="78">
        <v>0</v>
      </c>
      <c r="I1342" s="78" t="s">
        <v>1143</v>
      </c>
      <c r="J1342" s="85">
        <f t="shared" si="66"/>
        <v>0</v>
      </c>
      <c r="K1342" s="86">
        <f t="shared" si="67"/>
        <v>12880</v>
      </c>
    </row>
    <row r="1343" s="71" customFormat="1" customHeight="1" spans="1:11">
      <c r="A1343" s="78">
        <v>1340</v>
      </c>
      <c r="B1343" s="79" t="s">
        <v>6679</v>
      </c>
      <c r="C1343" s="80" t="s">
        <v>6680</v>
      </c>
      <c r="D1343" s="81" t="s">
        <v>15</v>
      </c>
      <c r="E1343" s="82">
        <v>0.0126</v>
      </c>
      <c r="F1343" s="78" t="s">
        <v>54</v>
      </c>
      <c r="G1343" s="83">
        <f t="shared" si="68"/>
        <v>12600</v>
      </c>
      <c r="H1343" s="78">
        <v>6281</v>
      </c>
      <c r="I1343" s="78" t="s">
        <v>1143</v>
      </c>
      <c r="J1343" s="85">
        <f t="shared" si="66"/>
        <v>942.15</v>
      </c>
      <c r="K1343" s="86">
        <f t="shared" si="67"/>
        <v>13542.15</v>
      </c>
    </row>
    <row r="1344" s="71" customFormat="1" customHeight="1" spans="1:11">
      <c r="A1344" s="78">
        <v>1341</v>
      </c>
      <c r="B1344" s="79" t="s">
        <v>6681</v>
      </c>
      <c r="C1344" s="80" t="s">
        <v>6682</v>
      </c>
      <c r="D1344" s="81" t="s">
        <v>15</v>
      </c>
      <c r="E1344" s="82">
        <v>0.009</v>
      </c>
      <c r="F1344" s="78" t="s">
        <v>54</v>
      </c>
      <c r="G1344" s="83">
        <f t="shared" si="68"/>
        <v>9000</v>
      </c>
      <c r="H1344" s="78">
        <f>11347.35-1352.53</f>
        <v>9994.82</v>
      </c>
      <c r="I1344" s="78" t="s">
        <v>1143</v>
      </c>
      <c r="J1344" s="85">
        <f t="shared" si="66"/>
        <v>1499.22</v>
      </c>
      <c r="K1344" s="86">
        <f t="shared" si="67"/>
        <v>10499.22</v>
      </c>
    </row>
    <row r="1345" s="71" customFormat="1" customHeight="1" spans="1:11">
      <c r="A1345" s="78">
        <v>1342</v>
      </c>
      <c r="B1345" s="79" t="s">
        <v>6683</v>
      </c>
      <c r="C1345" s="80" t="s">
        <v>6684</v>
      </c>
      <c r="D1345" s="81" t="s">
        <v>15</v>
      </c>
      <c r="E1345" s="82">
        <v>0.012</v>
      </c>
      <c r="F1345" s="78" t="s">
        <v>54</v>
      </c>
      <c r="G1345" s="83">
        <f t="shared" si="68"/>
        <v>12000</v>
      </c>
      <c r="H1345" s="78">
        <v>13025.71</v>
      </c>
      <c r="I1345" s="78" t="s">
        <v>1143</v>
      </c>
      <c r="J1345" s="85">
        <f t="shared" si="66"/>
        <v>1953.86</v>
      </c>
      <c r="K1345" s="86">
        <f t="shared" si="67"/>
        <v>13953.86</v>
      </c>
    </row>
    <row r="1346" s="71" customFormat="1" customHeight="1" spans="1:11">
      <c r="A1346" s="78">
        <v>1343</v>
      </c>
      <c r="B1346" s="79" t="s">
        <v>6685</v>
      </c>
      <c r="C1346" s="80" t="s">
        <v>6686</v>
      </c>
      <c r="D1346" s="81" t="s">
        <v>15</v>
      </c>
      <c r="E1346" s="82">
        <v>0.008</v>
      </c>
      <c r="F1346" s="78" t="s">
        <v>54</v>
      </c>
      <c r="G1346" s="83">
        <f t="shared" si="68"/>
        <v>8000</v>
      </c>
      <c r="H1346" s="78">
        <v>3963</v>
      </c>
      <c r="I1346" s="78" t="s">
        <v>1143</v>
      </c>
      <c r="J1346" s="85">
        <f t="shared" si="66"/>
        <v>594.45</v>
      </c>
      <c r="K1346" s="86">
        <f t="shared" si="67"/>
        <v>8594.45</v>
      </c>
    </row>
    <row r="1347" s="71" customFormat="1" customHeight="1" spans="1:11">
      <c r="A1347" s="78">
        <v>1344</v>
      </c>
      <c r="B1347" s="79" t="s">
        <v>6687</v>
      </c>
      <c r="C1347" s="80" t="s">
        <v>6688</v>
      </c>
      <c r="D1347" s="81" t="s">
        <v>15</v>
      </c>
      <c r="E1347" s="82">
        <v>0.0204</v>
      </c>
      <c r="F1347" s="78" t="s">
        <v>54</v>
      </c>
      <c r="G1347" s="83">
        <f t="shared" si="68"/>
        <v>20000</v>
      </c>
      <c r="H1347" s="78">
        <v>0</v>
      </c>
      <c r="I1347" s="78" t="s">
        <v>1143</v>
      </c>
      <c r="J1347" s="85">
        <f t="shared" si="66"/>
        <v>0</v>
      </c>
      <c r="K1347" s="86">
        <f t="shared" si="67"/>
        <v>20000</v>
      </c>
    </row>
    <row r="1348" s="71" customFormat="1" customHeight="1" spans="1:11">
      <c r="A1348" s="78">
        <v>1345</v>
      </c>
      <c r="B1348" s="79" t="s">
        <v>6689</v>
      </c>
      <c r="C1348" s="80" t="s">
        <v>6690</v>
      </c>
      <c r="D1348" s="81" t="s">
        <v>15</v>
      </c>
      <c r="E1348" s="82">
        <v>0.02</v>
      </c>
      <c r="F1348" s="78" t="s">
        <v>54</v>
      </c>
      <c r="G1348" s="83">
        <f t="shared" si="68"/>
        <v>20000</v>
      </c>
      <c r="H1348" s="78">
        <f>11677-1954</f>
        <v>9723</v>
      </c>
      <c r="I1348" s="78" t="s">
        <v>1143</v>
      </c>
      <c r="J1348" s="85">
        <f t="shared" ref="J1348:J1411" si="69">ROUND(H1348*0.15,2)</f>
        <v>1458.45</v>
      </c>
      <c r="K1348" s="86">
        <f t="shared" ref="K1348:K1411" si="70">G1348+J1348</f>
        <v>21458.45</v>
      </c>
    </row>
    <row r="1349" s="71" customFormat="1" customHeight="1" spans="1:11">
      <c r="A1349" s="78">
        <v>1346</v>
      </c>
      <c r="B1349" s="79" t="s">
        <v>6691</v>
      </c>
      <c r="C1349" s="80" t="s">
        <v>6692</v>
      </c>
      <c r="D1349" s="81" t="s">
        <v>15</v>
      </c>
      <c r="E1349" s="82">
        <v>0.01239</v>
      </c>
      <c r="F1349" s="78" t="s">
        <v>54</v>
      </c>
      <c r="G1349" s="83">
        <f t="shared" si="68"/>
        <v>12390</v>
      </c>
      <c r="H1349" s="78">
        <v>8078</v>
      </c>
      <c r="I1349" s="78" t="s">
        <v>1143</v>
      </c>
      <c r="J1349" s="85">
        <f t="shared" si="69"/>
        <v>1211.7</v>
      </c>
      <c r="K1349" s="86">
        <f t="shared" si="70"/>
        <v>13601.7</v>
      </c>
    </row>
    <row r="1350" s="71" customFormat="1" customHeight="1" spans="1:11">
      <c r="A1350" s="78">
        <v>1347</v>
      </c>
      <c r="B1350" s="79" t="s">
        <v>6693</v>
      </c>
      <c r="C1350" s="80" t="s">
        <v>6694</v>
      </c>
      <c r="D1350" s="81" t="s">
        <v>15</v>
      </c>
      <c r="E1350" s="82">
        <v>0.005</v>
      </c>
      <c r="F1350" s="78" t="s">
        <v>54</v>
      </c>
      <c r="G1350" s="83">
        <f t="shared" si="68"/>
        <v>5000</v>
      </c>
      <c r="H1350" s="78">
        <v>5925</v>
      </c>
      <c r="I1350" s="78" t="s">
        <v>1143</v>
      </c>
      <c r="J1350" s="85">
        <f t="shared" si="69"/>
        <v>888.75</v>
      </c>
      <c r="K1350" s="86">
        <f t="shared" si="70"/>
        <v>5888.75</v>
      </c>
    </row>
    <row r="1351" s="71" customFormat="1" customHeight="1" spans="1:11">
      <c r="A1351" s="78">
        <v>1348</v>
      </c>
      <c r="B1351" s="79" t="s">
        <v>6695</v>
      </c>
      <c r="C1351" s="80" t="s">
        <v>6696</v>
      </c>
      <c r="D1351" s="81" t="s">
        <v>15</v>
      </c>
      <c r="E1351" s="82">
        <v>0.00952</v>
      </c>
      <c r="F1351" s="78" t="s">
        <v>54</v>
      </c>
      <c r="G1351" s="83">
        <f t="shared" si="68"/>
        <v>9520</v>
      </c>
      <c r="H1351" s="78">
        <v>0</v>
      </c>
      <c r="I1351" s="78" t="s">
        <v>1143</v>
      </c>
      <c r="J1351" s="85">
        <f t="shared" si="69"/>
        <v>0</v>
      </c>
      <c r="K1351" s="86">
        <f t="shared" si="70"/>
        <v>9520</v>
      </c>
    </row>
    <row r="1352" s="71" customFormat="1" customHeight="1" spans="1:11">
      <c r="A1352" s="78">
        <v>1349</v>
      </c>
      <c r="B1352" s="79" t="s">
        <v>6697</v>
      </c>
      <c r="C1352" s="80" t="s">
        <v>6698</v>
      </c>
      <c r="D1352" s="81" t="s">
        <v>15</v>
      </c>
      <c r="E1352" s="82">
        <v>0.01305</v>
      </c>
      <c r="F1352" s="78" t="s">
        <v>54</v>
      </c>
      <c r="G1352" s="83">
        <f t="shared" si="68"/>
        <v>13050</v>
      </c>
      <c r="H1352" s="78">
        <v>0</v>
      </c>
      <c r="I1352" s="78" t="s">
        <v>1143</v>
      </c>
      <c r="J1352" s="85">
        <f t="shared" si="69"/>
        <v>0</v>
      </c>
      <c r="K1352" s="86">
        <f t="shared" si="70"/>
        <v>13050</v>
      </c>
    </row>
    <row r="1353" s="71" customFormat="1" customHeight="1" spans="1:11">
      <c r="A1353" s="78">
        <v>1350</v>
      </c>
      <c r="B1353" s="79" t="s">
        <v>6699</v>
      </c>
      <c r="C1353" s="80" t="s">
        <v>6700</v>
      </c>
      <c r="D1353" s="81" t="s">
        <v>15</v>
      </c>
      <c r="E1353" s="82">
        <v>0.0056</v>
      </c>
      <c r="F1353" s="78" t="s">
        <v>54</v>
      </c>
      <c r="G1353" s="83">
        <f t="shared" si="68"/>
        <v>5600</v>
      </c>
      <c r="H1353" s="78">
        <v>3645</v>
      </c>
      <c r="I1353" s="78" t="s">
        <v>1143</v>
      </c>
      <c r="J1353" s="85">
        <f t="shared" si="69"/>
        <v>546.75</v>
      </c>
      <c r="K1353" s="86">
        <f t="shared" si="70"/>
        <v>6146.75</v>
      </c>
    </row>
    <row r="1354" s="71" customFormat="1" customHeight="1" spans="1:11">
      <c r="A1354" s="78">
        <v>1351</v>
      </c>
      <c r="B1354" s="79" t="s">
        <v>6701</v>
      </c>
      <c r="C1354" s="80" t="s">
        <v>6702</v>
      </c>
      <c r="D1354" s="81" t="s">
        <v>15</v>
      </c>
      <c r="E1354" s="82">
        <v>0.01003</v>
      </c>
      <c r="F1354" s="78" t="s">
        <v>54</v>
      </c>
      <c r="G1354" s="83">
        <f t="shared" si="68"/>
        <v>10030</v>
      </c>
      <c r="H1354" s="78">
        <v>0</v>
      </c>
      <c r="I1354" s="78" t="s">
        <v>1143</v>
      </c>
      <c r="J1354" s="85">
        <f t="shared" si="69"/>
        <v>0</v>
      </c>
      <c r="K1354" s="86">
        <f t="shared" si="70"/>
        <v>10030</v>
      </c>
    </row>
    <row r="1355" s="71" customFormat="1" customHeight="1" spans="1:11">
      <c r="A1355" s="78">
        <v>1352</v>
      </c>
      <c r="B1355" s="79" t="s">
        <v>6175</v>
      </c>
      <c r="C1355" s="80" t="s">
        <v>6703</v>
      </c>
      <c r="D1355" s="81" t="s">
        <v>15</v>
      </c>
      <c r="E1355" s="82">
        <v>0.01827</v>
      </c>
      <c r="F1355" s="78" t="s">
        <v>54</v>
      </c>
      <c r="G1355" s="83">
        <f t="shared" si="68"/>
        <v>18270</v>
      </c>
      <c r="H1355" s="78">
        <v>0</v>
      </c>
      <c r="I1355" s="78" t="s">
        <v>1143</v>
      </c>
      <c r="J1355" s="85">
        <f t="shared" si="69"/>
        <v>0</v>
      </c>
      <c r="K1355" s="86">
        <f t="shared" si="70"/>
        <v>18270</v>
      </c>
    </row>
    <row r="1356" s="71" customFormat="1" customHeight="1" spans="1:11">
      <c r="A1356" s="78">
        <v>1353</v>
      </c>
      <c r="B1356" s="79" t="s">
        <v>6704</v>
      </c>
      <c r="C1356" s="80" t="s">
        <v>6705</v>
      </c>
      <c r="D1356" s="81" t="s">
        <v>15</v>
      </c>
      <c r="E1356" s="82">
        <v>0.0116</v>
      </c>
      <c r="F1356" s="78" t="s">
        <v>54</v>
      </c>
      <c r="G1356" s="83">
        <f t="shared" si="68"/>
        <v>11600</v>
      </c>
      <c r="H1356" s="78">
        <v>0</v>
      </c>
      <c r="I1356" s="78" t="s">
        <v>1143</v>
      </c>
      <c r="J1356" s="85">
        <f t="shared" si="69"/>
        <v>0</v>
      </c>
      <c r="K1356" s="86">
        <f t="shared" si="70"/>
        <v>11600</v>
      </c>
    </row>
    <row r="1357" s="71" customFormat="1" customHeight="1" spans="1:11">
      <c r="A1357" s="78">
        <v>1354</v>
      </c>
      <c r="B1357" s="79" t="s">
        <v>6706</v>
      </c>
      <c r="C1357" s="80" t="s">
        <v>6707</v>
      </c>
      <c r="D1357" s="81" t="s">
        <v>15</v>
      </c>
      <c r="E1357" s="82">
        <v>0.00896</v>
      </c>
      <c r="F1357" s="78" t="s">
        <v>54</v>
      </c>
      <c r="G1357" s="83">
        <f t="shared" si="68"/>
        <v>8960</v>
      </c>
      <c r="H1357" s="78">
        <v>0</v>
      </c>
      <c r="I1357" s="78" t="s">
        <v>1143</v>
      </c>
      <c r="J1357" s="85">
        <f t="shared" si="69"/>
        <v>0</v>
      </c>
      <c r="K1357" s="86">
        <f t="shared" si="70"/>
        <v>8960</v>
      </c>
    </row>
    <row r="1358" s="71" customFormat="1" customHeight="1" spans="1:11">
      <c r="A1358" s="78">
        <v>1355</v>
      </c>
      <c r="B1358" s="79" t="s">
        <v>6708</v>
      </c>
      <c r="C1358" s="80" t="s">
        <v>6709</v>
      </c>
      <c r="D1358" s="81" t="s">
        <v>15</v>
      </c>
      <c r="E1358" s="82">
        <v>0.0116</v>
      </c>
      <c r="F1358" s="78" t="s">
        <v>54</v>
      </c>
      <c r="G1358" s="83">
        <f t="shared" si="68"/>
        <v>11600</v>
      </c>
      <c r="H1358" s="78">
        <v>0</v>
      </c>
      <c r="I1358" s="78" t="s">
        <v>1143</v>
      </c>
      <c r="J1358" s="85">
        <f t="shared" si="69"/>
        <v>0</v>
      </c>
      <c r="K1358" s="86">
        <f t="shared" si="70"/>
        <v>11600</v>
      </c>
    </row>
    <row r="1359" s="71" customFormat="1" customHeight="1" spans="1:11">
      <c r="A1359" s="78">
        <v>1356</v>
      </c>
      <c r="B1359" s="79" t="s">
        <v>6710</v>
      </c>
      <c r="C1359" s="80" t="s">
        <v>6711</v>
      </c>
      <c r="D1359" s="81" t="s">
        <v>15</v>
      </c>
      <c r="E1359" s="82">
        <v>0.00504</v>
      </c>
      <c r="F1359" s="78" t="s">
        <v>54</v>
      </c>
      <c r="G1359" s="83">
        <f t="shared" si="68"/>
        <v>5040</v>
      </c>
      <c r="H1359" s="78">
        <v>2292.12</v>
      </c>
      <c r="I1359" s="78" t="s">
        <v>1143</v>
      </c>
      <c r="J1359" s="85">
        <f t="shared" si="69"/>
        <v>343.82</v>
      </c>
      <c r="K1359" s="86">
        <f t="shared" si="70"/>
        <v>5383.82</v>
      </c>
    </row>
    <row r="1360" s="71" customFormat="1" customHeight="1" spans="1:11">
      <c r="A1360" s="78">
        <v>1357</v>
      </c>
      <c r="B1360" s="79" t="s">
        <v>6712</v>
      </c>
      <c r="C1360" s="80" t="s">
        <v>6713</v>
      </c>
      <c r="D1360" s="81" t="s">
        <v>15</v>
      </c>
      <c r="E1360" s="82">
        <v>0.02124</v>
      </c>
      <c r="F1360" s="78" t="s">
        <v>54</v>
      </c>
      <c r="G1360" s="83">
        <f t="shared" si="68"/>
        <v>20000</v>
      </c>
      <c r="H1360" s="78">
        <v>0</v>
      </c>
      <c r="I1360" s="78" t="s">
        <v>1143</v>
      </c>
      <c r="J1360" s="85">
        <f t="shared" si="69"/>
        <v>0</v>
      </c>
      <c r="K1360" s="86">
        <f t="shared" si="70"/>
        <v>20000</v>
      </c>
    </row>
    <row r="1361" s="71" customFormat="1" customHeight="1" spans="1:11">
      <c r="A1361" s="78">
        <v>1358</v>
      </c>
      <c r="B1361" s="79" t="s">
        <v>5331</v>
      </c>
      <c r="C1361" s="80" t="s">
        <v>6135</v>
      </c>
      <c r="D1361" s="81" t="s">
        <v>15</v>
      </c>
      <c r="E1361" s="82">
        <v>0.00812</v>
      </c>
      <c r="F1361" s="78" t="s">
        <v>54</v>
      </c>
      <c r="G1361" s="83">
        <f t="shared" si="68"/>
        <v>8120</v>
      </c>
      <c r="H1361" s="78">
        <v>0</v>
      </c>
      <c r="I1361" s="78" t="s">
        <v>1143</v>
      </c>
      <c r="J1361" s="85">
        <f t="shared" si="69"/>
        <v>0</v>
      </c>
      <c r="K1361" s="86">
        <f t="shared" si="70"/>
        <v>8120</v>
      </c>
    </row>
    <row r="1362" s="71" customFormat="1" customHeight="1" spans="1:11">
      <c r="A1362" s="78">
        <v>1359</v>
      </c>
      <c r="B1362" s="79" t="s">
        <v>6714</v>
      </c>
      <c r="C1362" s="80" t="s">
        <v>6715</v>
      </c>
      <c r="D1362" s="81" t="s">
        <v>15</v>
      </c>
      <c r="E1362" s="82">
        <v>0.01596</v>
      </c>
      <c r="F1362" s="78" t="s">
        <v>54</v>
      </c>
      <c r="G1362" s="83">
        <f t="shared" si="68"/>
        <v>15960</v>
      </c>
      <c r="H1362" s="78">
        <v>0</v>
      </c>
      <c r="I1362" s="78" t="s">
        <v>1143</v>
      </c>
      <c r="J1362" s="85">
        <f t="shared" si="69"/>
        <v>0</v>
      </c>
      <c r="K1362" s="86">
        <f t="shared" si="70"/>
        <v>15960</v>
      </c>
    </row>
    <row r="1363" s="71" customFormat="1" customHeight="1" spans="1:11">
      <c r="A1363" s="78">
        <v>1360</v>
      </c>
      <c r="B1363" s="79" t="s">
        <v>6716</v>
      </c>
      <c r="C1363" s="80" t="s">
        <v>6717</v>
      </c>
      <c r="D1363" s="81" t="s">
        <v>15</v>
      </c>
      <c r="E1363" s="82">
        <v>0.0174</v>
      </c>
      <c r="F1363" s="78" t="s">
        <v>54</v>
      </c>
      <c r="G1363" s="83">
        <f t="shared" si="68"/>
        <v>17400</v>
      </c>
      <c r="H1363" s="78">
        <v>0</v>
      </c>
      <c r="I1363" s="78" t="s">
        <v>1143</v>
      </c>
      <c r="J1363" s="85">
        <f t="shared" si="69"/>
        <v>0</v>
      </c>
      <c r="K1363" s="86">
        <f t="shared" si="70"/>
        <v>17400</v>
      </c>
    </row>
    <row r="1364" s="71" customFormat="1" customHeight="1" spans="1:11">
      <c r="A1364" s="78">
        <v>1361</v>
      </c>
      <c r="B1364" s="79" t="s">
        <v>6718</v>
      </c>
      <c r="C1364" s="80" t="s">
        <v>6719</v>
      </c>
      <c r="D1364" s="81" t="s">
        <v>15</v>
      </c>
      <c r="E1364" s="82">
        <v>0.01</v>
      </c>
      <c r="F1364" s="78" t="s">
        <v>54</v>
      </c>
      <c r="G1364" s="83">
        <f t="shared" ref="G1364:G1427" si="71">IF(E1364*1000000&gt;20000,20000,E1364*1000000)</f>
        <v>10000</v>
      </c>
      <c r="H1364" s="78">
        <v>12049</v>
      </c>
      <c r="I1364" s="78" t="s">
        <v>1143</v>
      </c>
      <c r="J1364" s="85">
        <f t="shared" si="69"/>
        <v>1807.35</v>
      </c>
      <c r="K1364" s="86">
        <f t="shared" si="70"/>
        <v>11807.35</v>
      </c>
    </row>
    <row r="1365" s="71" customFormat="1" customHeight="1" spans="1:11">
      <c r="A1365" s="78">
        <v>1362</v>
      </c>
      <c r="B1365" s="79" t="s">
        <v>6720</v>
      </c>
      <c r="C1365" s="80" t="s">
        <v>6721</v>
      </c>
      <c r="D1365" s="81" t="s">
        <v>15</v>
      </c>
      <c r="E1365" s="82">
        <v>0.0232</v>
      </c>
      <c r="F1365" s="78" t="s">
        <v>54</v>
      </c>
      <c r="G1365" s="83">
        <f t="shared" si="71"/>
        <v>20000</v>
      </c>
      <c r="H1365" s="78">
        <v>12808</v>
      </c>
      <c r="I1365" s="78" t="s">
        <v>1143</v>
      </c>
      <c r="J1365" s="85">
        <f t="shared" si="69"/>
        <v>1921.2</v>
      </c>
      <c r="K1365" s="86">
        <f t="shared" si="70"/>
        <v>21921.2</v>
      </c>
    </row>
    <row r="1366" s="71" customFormat="1" customHeight="1" spans="1:11">
      <c r="A1366" s="78">
        <v>1363</v>
      </c>
      <c r="B1366" s="79" t="s">
        <v>6722</v>
      </c>
      <c r="C1366" s="80" t="s">
        <v>6723</v>
      </c>
      <c r="D1366" s="81" t="s">
        <v>15</v>
      </c>
      <c r="E1366" s="82">
        <v>0</v>
      </c>
      <c r="F1366" s="78" t="s">
        <v>54</v>
      </c>
      <c r="G1366" s="83">
        <f t="shared" si="71"/>
        <v>0</v>
      </c>
      <c r="H1366" s="78">
        <v>4871</v>
      </c>
      <c r="I1366" s="78" t="s">
        <v>1143</v>
      </c>
      <c r="J1366" s="85">
        <f t="shared" si="69"/>
        <v>730.65</v>
      </c>
      <c r="K1366" s="86">
        <f t="shared" si="70"/>
        <v>730.65</v>
      </c>
    </row>
    <row r="1367" s="71" customFormat="1" customHeight="1" spans="1:11">
      <c r="A1367" s="78">
        <v>1364</v>
      </c>
      <c r="B1367" s="79" t="s">
        <v>3049</v>
      </c>
      <c r="C1367" s="80" t="s">
        <v>6724</v>
      </c>
      <c r="D1367" s="81" t="s">
        <v>15</v>
      </c>
      <c r="E1367" s="82">
        <v>0.02006</v>
      </c>
      <c r="F1367" s="78" t="s">
        <v>54</v>
      </c>
      <c r="G1367" s="83">
        <f t="shared" si="71"/>
        <v>20000</v>
      </c>
      <c r="H1367" s="78">
        <v>12944.01</v>
      </c>
      <c r="I1367" s="78" t="s">
        <v>1143</v>
      </c>
      <c r="J1367" s="85">
        <f t="shared" si="69"/>
        <v>1941.6</v>
      </c>
      <c r="K1367" s="86">
        <f t="shared" si="70"/>
        <v>21941.6</v>
      </c>
    </row>
    <row r="1368" s="71" customFormat="1" customHeight="1" spans="1:11">
      <c r="A1368" s="78">
        <v>1365</v>
      </c>
      <c r="B1368" s="79" t="s">
        <v>6725</v>
      </c>
      <c r="C1368" s="80" t="s">
        <v>6726</v>
      </c>
      <c r="D1368" s="81" t="s">
        <v>15</v>
      </c>
      <c r="E1368" s="82">
        <v>0.007965</v>
      </c>
      <c r="F1368" s="78" t="s">
        <v>54</v>
      </c>
      <c r="G1368" s="83">
        <f t="shared" si="71"/>
        <v>7965</v>
      </c>
      <c r="H1368" s="78">
        <v>0</v>
      </c>
      <c r="I1368" s="78" t="s">
        <v>1143</v>
      </c>
      <c r="J1368" s="85">
        <f t="shared" si="69"/>
        <v>0</v>
      </c>
      <c r="K1368" s="86">
        <f t="shared" si="70"/>
        <v>7965</v>
      </c>
    </row>
    <row r="1369" s="71" customFormat="1" customHeight="1" spans="1:11">
      <c r="A1369" s="78">
        <v>1366</v>
      </c>
      <c r="B1369" s="79" t="s">
        <v>6727</v>
      </c>
      <c r="C1369" s="80" t="s">
        <v>6728</v>
      </c>
      <c r="D1369" s="81" t="s">
        <v>15</v>
      </c>
      <c r="E1369" s="82">
        <v>0.02291</v>
      </c>
      <c r="F1369" s="78" t="s">
        <v>54</v>
      </c>
      <c r="G1369" s="83">
        <f t="shared" si="71"/>
        <v>20000</v>
      </c>
      <c r="H1369" s="78">
        <v>0</v>
      </c>
      <c r="I1369" s="78" t="s">
        <v>1143</v>
      </c>
      <c r="J1369" s="85">
        <f t="shared" si="69"/>
        <v>0</v>
      </c>
      <c r="K1369" s="86">
        <f t="shared" si="70"/>
        <v>20000</v>
      </c>
    </row>
    <row r="1370" s="71" customFormat="1" customHeight="1" spans="1:11">
      <c r="A1370" s="78">
        <v>1367</v>
      </c>
      <c r="B1370" s="79" t="s">
        <v>6729</v>
      </c>
      <c r="C1370" s="80" t="s">
        <v>6730</v>
      </c>
      <c r="D1370" s="81" t="s">
        <v>15</v>
      </c>
      <c r="E1370" s="82">
        <v>0.0108</v>
      </c>
      <c r="F1370" s="78" t="s">
        <v>54</v>
      </c>
      <c r="G1370" s="83">
        <f t="shared" si="71"/>
        <v>10800</v>
      </c>
      <c r="H1370" s="78">
        <v>5857</v>
      </c>
      <c r="I1370" s="78" t="s">
        <v>1143</v>
      </c>
      <c r="J1370" s="85">
        <f t="shared" si="69"/>
        <v>878.55</v>
      </c>
      <c r="K1370" s="86">
        <f t="shared" si="70"/>
        <v>11678.55</v>
      </c>
    </row>
    <row r="1371" s="71" customFormat="1" customHeight="1" spans="1:11">
      <c r="A1371" s="78">
        <v>1368</v>
      </c>
      <c r="B1371" s="79" t="s">
        <v>6731</v>
      </c>
      <c r="C1371" s="80" t="s">
        <v>6732</v>
      </c>
      <c r="D1371" s="81" t="s">
        <v>15</v>
      </c>
      <c r="E1371" s="82">
        <v>0.0132</v>
      </c>
      <c r="F1371" s="78" t="s">
        <v>54</v>
      </c>
      <c r="G1371" s="83">
        <f t="shared" si="71"/>
        <v>13200</v>
      </c>
      <c r="H1371" s="78">
        <v>0</v>
      </c>
      <c r="I1371" s="78" t="s">
        <v>1143</v>
      </c>
      <c r="J1371" s="85">
        <f t="shared" si="69"/>
        <v>0</v>
      </c>
      <c r="K1371" s="86">
        <f t="shared" si="70"/>
        <v>13200</v>
      </c>
    </row>
    <row r="1372" s="71" customFormat="1" customHeight="1" spans="1:11">
      <c r="A1372" s="78">
        <v>1369</v>
      </c>
      <c r="B1372" s="79" t="s">
        <v>6733</v>
      </c>
      <c r="C1372" s="80" t="s">
        <v>6734</v>
      </c>
      <c r="D1372" s="81" t="s">
        <v>15</v>
      </c>
      <c r="E1372" s="82">
        <v>0.02156</v>
      </c>
      <c r="F1372" s="78" t="s">
        <v>54</v>
      </c>
      <c r="G1372" s="83">
        <f t="shared" si="71"/>
        <v>20000</v>
      </c>
      <c r="H1372" s="78">
        <v>0</v>
      </c>
      <c r="I1372" s="78" t="s">
        <v>1143</v>
      </c>
      <c r="J1372" s="85">
        <f t="shared" si="69"/>
        <v>0</v>
      </c>
      <c r="K1372" s="86">
        <f t="shared" si="70"/>
        <v>20000</v>
      </c>
    </row>
    <row r="1373" s="71" customFormat="1" customHeight="1" spans="1:11">
      <c r="A1373" s="78">
        <v>1370</v>
      </c>
      <c r="B1373" s="79" t="s">
        <v>6735</v>
      </c>
      <c r="C1373" s="80" t="s">
        <v>6736</v>
      </c>
      <c r="D1373" s="81" t="s">
        <v>15</v>
      </c>
      <c r="E1373" s="82">
        <v>0.01914</v>
      </c>
      <c r="F1373" s="78" t="s">
        <v>54</v>
      </c>
      <c r="G1373" s="83">
        <f t="shared" si="71"/>
        <v>19140</v>
      </c>
      <c r="H1373" s="78">
        <v>0</v>
      </c>
      <c r="I1373" s="78" t="s">
        <v>1143</v>
      </c>
      <c r="J1373" s="85">
        <f t="shared" si="69"/>
        <v>0</v>
      </c>
      <c r="K1373" s="86">
        <f t="shared" si="70"/>
        <v>19140</v>
      </c>
    </row>
    <row r="1374" s="71" customFormat="1" customHeight="1" spans="1:11">
      <c r="A1374" s="78">
        <v>1371</v>
      </c>
      <c r="B1374" s="79" t="s">
        <v>6737</v>
      </c>
      <c r="C1374" s="80" t="s">
        <v>6738</v>
      </c>
      <c r="D1374" s="81" t="s">
        <v>15</v>
      </c>
      <c r="E1374" s="82">
        <v>0.01218</v>
      </c>
      <c r="F1374" s="78" t="s">
        <v>54</v>
      </c>
      <c r="G1374" s="83">
        <f t="shared" si="71"/>
        <v>12180</v>
      </c>
      <c r="H1374" s="78">
        <v>0</v>
      </c>
      <c r="I1374" s="78" t="s">
        <v>1143</v>
      </c>
      <c r="J1374" s="85">
        <f t="shared" si="69"/>
        <v>0</v>
      </c>
      <c r="K1374" s="86">
        <f t="shared" si="70"/>
        <v>12180</v>
      </c>
    </row>
    <row r="1375" s="71" customFormat="1" customHeight="1" spans="1:11">
      <c r="A1375" s="78">
        <v>1372</v>
      </c>
      <c r="B1375" s="79" t="s">
        <v>6739</v>
      </c>
      <c r="C1375" s="80" t="s">
        <v>6740</v>
      </c>
      <c r="D1375" s="81" t="s">
        <v>15</v>
      </c>
      <c r="E1375" s="82">
        <v>0.01176</v>
      </c>
      <c r="F1375" s="78" t="s">
        <v>54</v>
      </c>
      <c r="G1375" s="83">
        <f t="shared" si="71"/>
        <v>11760</v>
      </c>
      <c r="H1375" s="78">
        <v>8196</v>
      </c>
      <c r="I1375" s="78" t="s">
        <v>1143</v>
      </c>
      <c r="J1375" s="85">
        <f t="shared" si="69"/>
        <v>1229.4</v>
      </c>
      <c r="K1375" s="86">
        <f t="shared" si="70"/>
        <v>12989.4</v>
      </c>
    </row>
    <row r="1376" s="71" customFormat="1" customHeight="1" spans="1:11">
      <c r="A1376" s="78">
        <v>1373</v>
      </c>
      <c r="B1376" s="79" t="s">
        <v>6741</v>
      </c>
      <c r="C1376" s="80" t="s">
        <v>6742</v>
      </c>
      <c r="D1376" s="81" t="s">
        <v>15</v>
      </c>
      <c r="E1376" s="82">
        <v>0.009</v>
      </c>
      <c r="F1376" s="78" t="s">
        <v>54</v>
      </c>
      <c r="G1376" s="83">
        <f t="shared" si="71"/>
        <v>9000</v>
      </c>
      <c r="H1376" s="78">
        <v>5616</v>
      </c>
      <c r="I1376" s="78" t="s">
        <v>1143</v>
      </c>
      <c r="J1376" s="85">
        <f t="shared" si="69"/>
        <v>842.4</v>
      </c>
      <c r="K1376" s="86">
        <f t="shared" si="70"/>
        <v>9842.4</v>
      </c>
    </row>
    <row r="1377" s="71" customFormat="1" customHeight="1" spans="1:11">
      <c r="A1377" s="78">
        <v>1374</v>
      </c>
      <c r="B1377" s="79" t="s">
        <v>6743</v>
      </c>
      <c r="C1377" s="80" t="s">
        <v>6744</v>
      </c>
      <c r="D1377" s="81" t="s">
        <v>15</v>
      </c>
      <c r="E1377" s="82">
        <v>0.011</v>
      </c>
      <c r="F1377" s="78" t="s">
        <v>54</v>
      </c>
      <c r="G1377" s="83">
        <f t="shared" si="71"/>
        <v>11000</v>
      </c>
      <c r="H1377" s="78">
        <v>7118</v>
      </c>
      <c r="I1377" s="78" t="s">
        <v>1143</v>
      </c>
      <c r="J1377" s="85">
        <f t="shared" si="69"/>
        <v>1067.7</v>
      </c>
      <c r="K1377" s="86">
        <f t="shared" si="70"/>
        <v>12067.7</v>
      </c>
    </row>
    <row r="1378" s="71" customFormat="1" customHeight="1" spans="1:11">
      <c r="A1378" s="78">
        <v>1375</v>
      </c>
      <c r="B1378" s="79" t="s">
        <v>6745</v>
      </c>
      <c r="C1378" s="80" t="s">
        <v>6746</v>
      </c>
      <c r="D1378" s="81" t="s">
        <v>15</v>
      </c>
      <c r="E1378" s="82">
        <v>0.0072</v>
      </c>
      <c r="F1378" s="78" t="s">
        <v>54</v>
      </c>
      <c r="G1378" s="83">
        <f t="shared" si="71"/>
        <v>7200</v>
      </c>
      <c r="H1378" s="78">
        <v>0</v>
      </c>
      <c r="I1378" s="78" t="s">
        <v>1143</v>
      </c>
      <c r="J1378" s="85">
        <f t="shared" si="69"/>
        <v>0</v>
      </c>
      <c r="K1378" s="86">
        <f t="shared" si="70"/>
        <v>7200</v>
      </c>
    </row>
    <row r="1379" s="71" customFormat="1" customHeight="1" spans="1:11">
      <c r="A1379" s="78">
        <v>1376</v>
      </c>
      <c r="B1379" s="79" t="s">
        <v>6747</v>
      </c>
      <c r="C1379" s="80" t="s">
        <v>6748</v>
      </c>
      <c r="D1379" s="81" t="s">
        <v>15</v>
      </c>
      <c r="E1379" s="82">
        <v>0</v>
      </c>
      <c r="F1379" s="78" t="s">
        <v>54</v>
      </c>
      <c r="G1379" s="83">
        <f t="shared" si="71"/>
        <v>0</v>
      </c>
      <c r="H1379" s="78">
        <v>17947</v>
      </c>
      <c r="I1379" s="78" t="s">
        <v>1143</v>
      </c>
      <c r="J1379" s="85">
        <f t="shared" si="69"/>
        <v>2692.05</v>
      </c>
      <c r="K1379" s="86">
        <f t="shared" si="70"/>
        <v>2692.05</v>
      </c>
    </row>
    <row r="1380" s="71" customFormat="1" customHeight="1" spans="1:11">
      <c r="A1380" s="78">
        <v>1377</v>
      </c>
      <c r="B1380" s="79" t="s">
        <v>6749</v>
      </c>
      <c r="C1380" s="80" t="s">
        <v>6750</v>
      </c>
      <c r="D1380" s="81" t="s">
        <v>15</v>
      </c>
      <c r="E1380" s="82">
        <v>0.0048</v>
      </c>
      <c r="F1380" s="78" t="s">
        <v>54</v>
      </c>
      <c r="G1380" s="83">
        <f t="shared" si="71"/>
        <v>4800</v>
      </c>
      <c r="H1380" s="78">
        <v>3151</v>
      </c>
      <c r="I1380" s="78" t="s">
        <v>1143</v>
      </c>
      <c r="J1380" s="85">
        <f t="shared" si="69"/>
        <v>472.65</v>
      </c>
      <c r="K1380" s="86">
        <f t="shared" si="70"/>
        <v>5272.65</v>
      </c>
    </row>
    <row r="1381" s="71" customFormat="1" customHeight="1" spans="1:11">
      <c r="A1381" s="78">
        <v>1378</v>
      </c>
      <c r="B1381" s="79" t="s">
        <v>6751</v>
      </c>
      <c r="C1381" s="80" t="s">
        <v>6752</v>
      </c>
      <c r="D1381" s="81" t="s">
        <v>15</v>
      </c>
      <c r="E1381" s="82">
        <v>0.0056</v>
      </c>
      <c r="F1381" s="78" t="s">
        <v>54</v>
      </c>
      <c r="G1381" s="83">
        <f t="shared" si="71"/>
        <v>5600</v>
      </c>
      <c r="H1381" s="78">
        <v>0</v>
      </c>
      <c r="I1381" s="78" t="s">
        <v>1143</v>
      </c>
      <c r="J1381" s="85">
        <f t="shared" si="69"/>
        <v>0</v>
      </c>
      <c r="K1381" s="86">
        <f t="shared" si="70"/>
        <v>5600</v>
      </c>
    </row>
    <row r="1382" s="71" customFormat="1" customHeight="1" spans="1:11">
      <c r="A1382" s="78">
        <v>1379</v>
      </c>
      <c r="B1382" s="79" t="s">
        <v>4810</v>
      </c>
      <c r="C1382" s="80" t="s">
        <v>6753</v>
      </c>
      <c r="D1382" s="81" t="s">
        <v>15</v>
      </c>
      <c r="E1382" s="82">
        <v>0.0116</v>
      </c>
      <c r="F1382" s="78" t="s">
        <v>54</v>
      </c>
      <c r="G1382" s="83">
        <f t="shared" si="71"/>
        <v>11600</v>
      </c>
      <c r="H1382" s="78">
        <v>0</v>
      </c>
      <c r="I1382" s="78" t="s">
        <v>1143</v>
      </c>
      <c r="J1382" s="85">
        <f t="shared" si="69"/>
        <v>0</v>
      </c>
      <c r="K1382" s="86">
        <f t="shared" si="70"/>
        <v>11600</v>
      </c>
    </row>
    <row r="1383" s="71" customFormat="1" customHeight="1" spans="1:11">
      <c r="A1383" s="78">
        <v>1380</v>
      </c>
      <c r="B1383" s="79" t="s">
        <v>6754</v>
      </c>
      <c r="C1383" s="80" t="s">
        <v>6755</v>
      </c>
      <c r="D1383" s="81" t="s">
        <v>15</v>
      </c>
      <c r="E1383" s="82">
        <v>0.015</v>
      </c>
      <c r="F1383" s="78" t="s">
        <v>54</v>
      </c>
      <c r="G1383" s="83">
        <f t="shared" si="71"/>
        <v>15000</v>
      </c>
      <c r="H1383" s="78">
        <v>0</v>
      </c>
      <c r="I1383" s="78" t="s">
        <v>1143</v>
      </c>
      <c r="J1383" s="85">
        <f t="shared" si="69"/>
        <v>0</v>
      </c>
      <c r="K1383" s="86">
        <f t="shared" si="70"/>
        <v>15000</v>
      </c>
    </row>
    <row r="1384" s="71" customFormat="1" customHeight="1" spans="1:11">
      <c r="A1384" s="78">
        <v>1381</v>
      </c>
      <c r="B1384" s="79" t="s">
        <v>6756</v>
      </c>
      <c r="C1384" s="80" t="s">
        <v>6757</v>
      </c>
      <c r="D1384" s="81" t="s">
        <v>15</v>
      </c>
      <c r="E1384" s="82">
        <v>0.01363</v>
      </c>
      <c r="F1384" s="78" t="s">
        <v>54</v>
      </c>
      <c r="G1384" s="83">
        <f t="shared" si="71"/>
        <v>13630</v>
      </c>
      <c r="H1384" s="78">
        <v>0</v>
      </c>
      <c r="I1384" s="78" t="s">
        <v>1143</v>
      </c>
      <c r="J1384" s="85">
        <f t="shared" si="69"/>
        <v>0</v>
      </c>
      <c r="K1384" s="86">
        <f t="shared" si="70"/>
        <v>13630</v>
      </c>
    </row>
    <row r="1385" s="71" customFormat="1" customHeight="1" spans="1:11">
      <c r="A1385" s="78">
        <v>1382</v>
      </c>
      <c r="B1385" s="79" t="s">
        <v>6758</v>
      </c>
      <c r="C1385" s="80" t="s">
        <v>6759</v>
      </c>
      <c r="D1385" s="81" t="s">
        <v>15</v>
      </c>
      <c r="E1385" s="82">
        <v>0.0174</v>
      </c>
      <c r="F1385" s="78" t="s">
        <v>54</v>
      </c>
      <c r="G1385" s="83">
        <f t="shared" si="71"/>
        <v>17400</v>
      </c>
      <c r="H1385" s="78">
        <v>0</v>
      </c>
      <c r="I1385" s="78" t="s">
        <v>1143</v>
      </c>
      <c r="J1385" s="85">
        <f t="shared" si="69"/>
        <v>0</v>
      </c>
      <c r="K1385" s="86">
        <f t="shared" si="70"/>
        <v>17400</v>
      </c>
    </row>
    <row r="1386" s="71" customFormat="1" customHeight="1" spans="1:11">
      <c r="A1386" s="78">
        <v>1383</v>
      </c>
      <c r="B1386" s="79" t="s">
        <v>6689</v>
      </c>
      <c r="C1386" s="80" t="s">
        <v>6760</v>
      </c>
      <c r="D1386" s="81" t="s">
        <v>15</v>
      </c>
      <c r="E1386" s="82">
        <v>0.02</v>
      </c>
      <c r="F1386" s="78" t="s">
        <v>54</v>
      </c>
      <c r="G1386" s="83">
        <f t="shared" si="71"/>
        <v>20000</v>
      </c>
      <c r="H1386" s="78">
        <f>11677-1946</f>
        <v>9731</v>
      </c>
      <c r="I1386" s="78" t="s">
        <v>1143</v>
      </c>
      <c r="J1386" s="85">
        <f t="shared" si="69"/>
        <v>1459.65</v>
      </c>
      <c r="K1386" s="86">
        <f t="shared" si="70"/>
        <v>21459.65</v>
      </c>
    </row>
    <row r="1387" s="71" customFormat="1" customHeight="1" spans="1:11">
      <c r="A1387" s="78">
        <v>1384</v>
      </c>
      <c r="B1387" s="79" t="s">
        <v>6761</v>
      </c>
      <c r="C1387" s="80" t="s">
        <v>6762</v>
      </c>
      <c r="D1387" s="81" t="s">
        <v>15</v>
      </c>
      <c r="E1387" s="82">
        <v>0.02</v>
      </c>
      <c r="F1387" s="78" t="s">
        <v>54</v>
      </c>
      <c r="G1387" s="83">
        <f t="shared" si="71"/>
        <v>20000</v>
      </c>
      <c r="H1387" s="78">
        <f>7492-2497</f>
        <v>4995</v>
      </c>
      <c r="I1387" s="78" t="s">
        <v>1143</v>
      </c>
      <c r="J1387" s="85">
        <f t="shared" si="69"/>
        <v>749.25</v>
      </c>
      <c r="K1387" s="86">
        <f t="shared" si="70"/>
        <v>20749.25</v>
      </c>
    </row>
    <row r="1388" s="71" customFormat="1" customHeight="1" spans="1:11">
      <c r="A1388" s="78">
        <v>1385</v>
      </c>
      <c r="B1388" s="79" t="s">
        <v>6763</v>
      </c>
      <c r="C1388" s="80" t="s">
        <v>6764</v>
      </c>
      <c r="D1388" s="81" t="s">
        <v>15</v>
      </c>
      <c r="E1388" s="82">
        <v>0.02065</v>
      </c>
      <c r="F1388" s="78" t="s">
        <v>54</v>
      </c>
      <c r="G1388" s="83">
        <f t="shared" si="71"/>
        <v>20000</v>
      </c>
      <c r="H1388" s="78">
        <v>0</v>
      </c>
      <c r="I1388" s="78" t="s">
        <v>1143</v>
      </c>
      <c r="J1388" s="85">
        <f t="shared" si="69"/>
        <v>0</v>
      </c>
      <c r="K1388" s="86">
        <f t="shared" si="70"/>
        <v>20000</v>
      </c>
    </row>
    <row r="1389" s="71" customFormat="1" customHeight="1" spans="1:11">
      <c r="A1389" s="78">
        <v>1386</v>
      </c>
      <c r="B1389" s="79" t="s">
        <v>6765</v>
      </c>
      <c r="C1389" s="80" t="s">
        <v>6766</v>
      </c>
      <c r="D1389" s="81" t="s">
        <v>15</v>
      </c>
      <c r="E1389" s="82">
        <v>0</v>
      </c>
      <c r="F1389" s="78" t="s">
        <v>54</v>
      </c>
      <c r="G1389" s="83">
        <f t="shared" si="71"/>
        <v>0</v>
      </c>
      <c r="H1389" s="78">
        <v>9731</v>
      </c>
      <c r="I1389" s="78" t="s">
        <v>1143</v>
      </c>
      <c r="J1389" s="85">
        <f t="shared" si="69"/>
        <v>1459.65</v>
      </c>
      <c r="K1389" s="86">
        <f t="shared" si="70"/>
        <v>1459.65</v>
      </c>
    </row>
    <row r="1390" s="71" customFormat="1" customHeight="1" spans="1:11">
      <c r="A1390" s="78">
        <v>1387</v>
      </c>
      <c r="B1390" s="79" t="s">
        <v>6767</v>
      </c>
      <c r="C1390" s="80" t="s">
        <v>6768</v>
      </c>
      <c r="D1390" s="81" t="s">
        <v>15</v>
      </c>
      <c r="E1390" s="82">
        <v>0.022</v>
      </c>
      <c r="F1390" s="78" t="s">
        <v>54</v>
      </c>
      <c r="G1390" s="83">
        <f t="shared" si="71"/>
        <v>20000</v>
      </c>
      <c r="H1390" s="78">
        <v>16685</v>
      </c>
      <c r="I1390" s="78" t="s">
        <v>1143</v>
      </c>
      <c r="J1390" s="85">
        <f t="shared" si="69"/>
        <v>2502.75</v>
      </c>
      <c r="K1390" s="86">
        <f t="shared" si="70"/>
        <v>22502.75</v>
      </c>
    </row>
    <row r="1391" s="71" customFormat="1" customHeight="1" spans="1:11">
      <c r="A1391" s="78">
        <v>1388</v>
      </c>
      <c r="B1391" s="79" t="s">
        <v>6769</v>
      </c>
      <c r="C1391" s="80" t="s">
        <v>6770</v>
      </c>
      <c r="D1391" s="81" t="s">
        <v>15</v>
      </c>
      <c r="E1391" s="82">
        <v>0.012</v>
      </c>
      <c r="F1391" s="78" t="s">
        <v>54</v>
      </c>
      <c r="G1391" s="83">
        <f t="shared" si="71"/>
        <v>12000</v>
      </c>
      <c r="H1391" s="78">
        <v>0</v>
      </c>
      <c r="I1391" s="78" t="s">
        <v>1143</v>
      </c>
      <c r="J1391" s="85">
        <f t="shared" si="69"/>
        <v>0</v>
      </c>
      <c r="K1391" s="86">
        <f t="shared" si="70"/>
        <v>12000</v>
      </c>
    </row>
    <row r="1392" s="71" customFormat="1" customHeight="1" spans="1:11">
      <c r="A1392" s="78">
        <v>1389</v>
      </c>
      <c r="B1392" s="79" t="s">
        <v>6771</v>
      </c>
      <c r="C1392" s="80" t="s">
        <v>6772</v>
      </c>
      <c r="D1392" s="81" t="s">
        <v>15</v>
      </c>
      <c r="E1392" s="82">
        <v>0.0107</v>
      </c>
      <c r="F1392" s="78" t="s">
        <v>54</v>
      </c>
      <c r="G1392" s="83">
        <f t="shared" si="71"/>
        <v>10700</v>
      </c>
      <c r="H1392" s="78">
        <v>6420</v>
      </c>
      <c r="I1392" s="78" t="s">
        <v>1143</v>
      </c>
      <c r="J1392" s="85">
        <f t="shared" si="69"/>
        <v>963</v>
      </c>
      <c r="K1392" s="86">
        <f t="shared" si="70"/>
        <v>11663</v>
      </c>
    </row>
    <row r="1393" s="71" customFormat="1" customHeight="1" spans="1:11">
      <c r="A1393" s="78">
        <v>1390</v>
      </c>
      <c r="B1393" s="79" t="s">
        <v>6773</v>
      </c>
      <c r="C1393" s="80" t="s">
        <v>6774</v>
      </c>
      <c r="D1393" s="81" t="s">
        <v>15</v>
      </c>
      <c r="E1393" s="82">
        <v>0.02478</v>
      </c>
      <c r="F1393" s="78" t="s">
        <v>54</v>
      </c>
      <c r="G1393" s="83">
        <f t="shared" si="71"/>
        <v>20000</v>
      </c>
      <c r="H1393" s="78">
        <v>14883</v>
      </c>
      <c r="I1393" s="78" t="s">
        <v>1143</v>
      </c>
      <c r="J1393" s="85">
        <f t="shared" si="69"/>
        <v>2232.45</v>
      </c>
      <c r="K1393" s="86">
        <f t="shared" si="70"/>
        <v>22232.45</v>
      </c>
    </row>
    <row r="1394" s="71" customFormat="1" customHeight="1" spans="1:11">
      <c r="A1394" s="78">
        <v>1391</v>
      </c>
      <c r="B1394" s="79" t="s">
        <v>6775</v>
      </c>
      <c r="C1394" s="80" t="s">
        <v>6776</v>
      </c>
      <c r="D1394" s="81" t="s">
        <v>15</v>
      </c>
      <c r="E1394" s="82">
        <v>0.0081</v>
      </c>
      <c r="F1394" s="78" t="s">
        <v>54</v>
      </c>
      <c r="G1394" s="83">
        <f t="shared" si="71"/>
        <v>8100</v>
      </c>
      <c r="H1394" s="78">
        <v>5108</v>
      </c>
      <c r="I1394" s="78" t="s">
        <v>1143</v>
      </c>
      <c r="J1394" s="85">
        <f t="shared" si="69"/>
        <v>766.2</v>
      </c>
      <c r="K1394" s="86">
        <f t="shared" si="70"/>
        <v>8866.2</v>
      </c>
    </row>
    <row r="1395" s="71" customFormat="1" customHeight="1" spans="1:11">
      <c r="A1395" s="78">
        <v>1392</v>
      </c>
      <c r="B1395" s="79" t="s">
        <v>6777</v>
      </c>
      <c r="C1395" s="80" t="s">
        <v>6778</v>
      </c>
      <c r="D1395" s="81" t="s">
        <v>15</v>
      </c>
      <c r="E1395" s="82">
        <v>0.012</v>
      </c>
      <c r="F1395" s="78" t="s">
        <v>54</v>
      </c>
      <c r="G1395" s="83">
        <f t="shared" si="71"/>
        <v>12000</v>
      </c>
      <c r="H1395" s="78">
        <v>0</v>
      </c>
      <c r="I1395" s="78" t="s">
        <v>1143</v>
      </c>
      <c r="J1395" s="85">
        <f t="shared" si="69"/>
        <v>0</v>
      </c>
      <c r="K1395" s="86">
        <f t="shared" si="70"/>
        <v>12000</v>
      </c>
    </row>
    <row r="1396" s="71" customFormat="1" customHeight="1" spans="1:11">
      <c r="A1396" s="78">
        <v>1393</v>
      </c>
      <c r="B1396" s="79" t="s">
        <v>6779</v>
      </c>
      <c r="C1396" s="80" t="s">
        <v>6780</v>
      </c>
      <c r="D1396" s="81" t="s">
        <v>15</v>
      </c>
      <c r="E1396" s="82">
        <v>0.01316</v>
      </c>
      <c r="F1396" s="78" t="s">
        <v>54</v>
      </c>
      <c r="G1396" s="83">
        <f t="shared" si="71"/>
        <v>13160</v>
      </c>
      <c r="H1396" s="78">
        <v>0</v>
      </c>
      <c r="I1396" s="78" t="s">
        <v>1143</v>
      </c>
      <c r="J1396" s="85">
        <f t="shared" si="69"/>
        <v>0</v>
      </c>
      <c r="K1396" s="86">
        <f t="shared" si="70"/>
        <v>13160</v>
      </c>
    </row>
    <row r="1397" s="71" customFormat="1" customHeight="1" spans="1:11">
      <c r="A1397" s="78">
        <v>1394</v>
      </c>
      <c r="B1397" s="79" t="s">
        <v>6781</v>
      </c>
      <c r="C1397" s="80" t="s">
        <v>6782</v>
      </c>
      <c r="D1397" s="81" t="s">
        <v>15</v>
      </c>
      <c r="E1397" s="82">
        <v>0.0147</v>
      </c>
      <c r="F1397" s="78" t="s">
        <v>54</v>
      </c>
      <c r="G1397" s="83">
        <f t="shared" si="71"/>
        <v>14700</v>
      </c>
      <c r="H1397" s="78">
        <v>0</v>
      </c>
      <c r="I1397" s="78" t="s">
        <v>1143</v>
      </c>
      <c r="J1397" s="85">
        <f t="shared" si="69"/>
        <v>0</v>
      </c>
      <c r="K1397" s="86">
        <f t="shared" si="70"/>
        <v>14700</v>
      </c>
    </row>
    <row r="1398" s="71" customFormat="1" customHeight="1" spans="1:11">
      <c r="A1398" s="78">
        <v>1395</v>
      </c>
      <c r="B1398" s="79" t="s">
        <v>6783</v>
      </c>
      <c r="C1398" s="80" t="s">
        <v>6784</v>
      </c>
      <c r="D1398" s="81" t="s">
        <v>15</v>
      </c>
      <c r="E1398" s="82">
        <v>0</v>
      </c>
      <c r="F1398" s="78" t="s">
        <v>54</v>
      </c>
      <c r="G1398" s="83">
        <f t="shared" si="71"/>
        <v>0</v>
      </c>
      <c r="H1398" s="78">
        <v>27241.56</v>
      </c>
      <c r="I1398" s="78" t="s">
        <v>1143</v>
      </c>
      <c r="J1398" s="85">
        <f t="shared" si="69"/>
        <v>4086.23</v>
      </c>
      <c r="K1398" s="86">
        <f t="shared" si="70"/>
        <v>4086.23</v>
      </c>
    </row>
    <row r="1399" s="71" customFormat="1" customHeight="1" spans="1:11">
      <c r="A1399" s="78">
        <v>1396</v>
      </c>
      <c r="B1399" s="79" t="s">
        <v>6785</v>
      </c>
      <c r="C1399" s="80" t="s">
        <v>6786</v>
      </c>
      <c r="D1399" s="81" t="s">
        <v>15</v>
      </c>
      <c r="E1399" s="82">
        <v>0.0159</v>
      </c>
      <c r="F1399" s="78" t="s">
        <v>54</v>
      </c>
      <c r="G1399" s="83">
        <f t="shared" si="71"/>
        <v>15900</v>
      </c>
      <c r="H1399" s="78">
        <v>0</v>
      </c>
      <c r="I1399" s="78" t="s">
        <v>1143</v>
      </c>
      <c r="J1399" s="85">
        <f t="shared" si="69"/>
        <v>0</v>
      </c>
      <c r="K1399" s="86">
        <f t="shared" si="70"/>
        <v>15900</v>
      </c>
    </row>
    <row r="1400" s="71" customFormat="1" customHeight="1" spans="1:11">
      <c r="A1400" s="78">
        <v>1397</v>
      </c>
      <c r="B1400" s="79" t="s">
        <v>6787</v>
      </c>
      <c r="C1400" s="80" t="s">
        <v>6788</v>
      </c>
      <c r="D1400" s="81" t="s">
        <v>15</v>
      </c>
      <c r="E1400" s="82">
        <v>0.0115</v>
      </c>
      <c r="F1400" s="78" t="s">
        <v>54</v>
      </c>
      <c r="G1400" s="83">
        <f t="shared" si="71"/>
        <v>11500</v>
      </c>
      <c r="H1400" s="78">
        <v>0</v>
      </c>
      <c r="I1400" s="78" t="s">
        <v>1143</v>
      </c>
      <c r="J1400" s="85">
        <f t="shared" si="69"/>
        <v>0</v>
      </c>
      <c r="K1400" s="86">
        <f t="shared" si="70"/>
        <v>11500</v>
      </c>
    </row>
    <row r="1401" s="71" customFormat="1" customHeight="1" spans="1:11">
      <c r="A1401" s="78">
        <v>1398</v>
      </c>
      <c r="B1401" s="79" t="s">
        <v>6789</v>
      </c>
      <c r="C1401" s="80" t="s">
        <v>6790</v>
      </c>
      <c r="D1401" s="81" t="s">
        <v>15</v>
      </c>
      <c r="E1401" s="82">
        <v>0.00944</v>
      </c>
      <c r="F1401" s="78" t="s">
        <v>54</v>
      </c>
      <c r="G1401" s="83">
        <f t="shared" si="71"/>
        <v>9440</v>
      </c>
      <c r="H1401" s="78">
        <v>0</v>
      </c>
      <c r="I1401" s="78" t="s">
        <v>1143</v>
      </c>
      <c r="J1401" s="85">
        <f t="shared" si="69"/>
        <v>0</v>
      </c>
      <c r="K1401" s="86">
        <f t="shared" si="70"/>
        <v>9440</v>
      </c>
    </row>
    <row r="1402" s="71" customFormat="1" customHeight="1" spans="1:11">
      <c r="A1402" s="78">
        <v>1399</v>
      </c>
      <c r="B1402" s="79" t="s">
        <v>6791</v>
      </c>
      <c r="C1402" s="80" t="s">
        <v>6792</v>
      </c>
      <c r="D1402" s="81" t="s">
        <v>15</v>
      </c>
      <c r="E1402" s="82">
        <v>0.011</v>
      </c>
      <c r="F1402" s="78" t="s">
        <v>54</v>
      </c>
      <c r="G1402" s="83">
        <f t="shared" si="71"/>
        <v>11000</v>
      </c>
      <c r="H1402" s="78">
        <v>11440</v>
      </c>
      <c r="I1402" s="78" t="s">
        <v>1143</v>
      </c>
      <c r="J1402" s="85">
        <f t="shared" si="69"/>
        <v>1716</v>
      </c>
      <c r="K1402" s="86">
        <f t="shared" si="70"/>
        <v>12716</v>
      </c>
    </row>
    <row r="1403" s="71" customFormat="1" customHeight="1" spans="1:11">
      <c r="A1403" s="78">
        <v>1400</v>
      </c>
      <c r="B1403" s="79" t="s">
        <v>6793</v>
      </c>
      <c r="C1403" s="80" t="s">
        <v>6794</v>
      </c>
      <c r="D1403" s="81" t="s">
        <v>15</v>
      </c>
      <c r="E1403" s="82">
        <v>0.0078</v>
      </c>
      <c r="F1403" s="78" t="s">
        <v>54</v>
      </c>
      <c r="G1403" s="83">
        <f t="shared" si="71"/>
        <v>7800</v>
      </c>
      <c r="H1403" s="78">
        <v>0</v>
      </c>
      <c r="I1403" s="78" t="s">
        <v>1143</v>
      </c>
      <c r="J1403" s="85">
        <f t="shared" si="69"/>
        <v>0</v>
      </c>
      <c r="K1403" s="86">
        <f t="shared" si="70"/>
        <v>7800</v>
      </c>
    </row>
    <row r="1404" s="71" customFormat="1" customHeight="1" spans="1:11">
      <c r="A1404" s="78">
        <v>1401</v>
      </c>
      <c r="B1404" s="79" t="s">
        <v>6795</v>
      </c>
      <c r="C1404" s="80" t="s">
        <v>6796</v>
      </c>
      <c r="D1404" s="81" t="s">
        <v>15</v>
      </c>
      <c r="E1404" s="82">
        <v>0</v>
      </c>
      <c r="F1404" s="78" t="s">
        <v>54</v>
      </c>
      <c r="G1404" s="83">
        <f t="shared" si="71"/>
        <v>0</v>
      </c>
      <c r="H1404" s="78">
        <v>4513</v>
      </c>
      <c r="I1404" s="78" t="s">
        <v>1143</v>
      </c>
      <c r="J1404" s="85">
        <f t="shared" si="69"/>
        <v>676.95</v>
      </c>
      <c r="K1404" s="86">
        <f t="shared" si="70"/>
        <v>676.95</v>
      </c>
    </row>
    <row r="1405" s="71" customFormat="1" customHeight="1" spans="1:11">
      <c r="A1405" s="78">
        <v>1402</v>
      </c>
      <c r="B1405" s="79" t="s">
        <v>6797</v>
      </c>
      <c r="C1405" s="80" t="s">
        <v>6798</v>
      </c>
      <c r="D1405" s="81" t="s">
        <v>15</v>
      </c>
      <c r="E1405" s="82">
        <v>0.0145</v>
      </c>
      <c r="F1405" s="78" t="s">
        <v>54</v>
      </c>
      <c r="G1405" s="83">
        <f t="shared" si="71"/>
        <v>14500</v>
      </c>
      <c r="H1405" s="78">
        <v>0</v>
      </c>
      <c r="I1405" s="78" t="s">
        <v>1143</v>
      </c>
      <c r="J1405" s="85">
        <f t="shared" si="69"/>
        <v>0</v>
      </c>
      <c r="K1405" s="86">
        <f t="shared" si="70"/>
        <v>14500</v>
      </c>
    </row>
    <row r="1406" s="71" customFormat="1" customHeight="1" spans="1:11">
      <c r="A1406" s="78">
        <v>1403</v>
      </c>
      <c r="B1406" s="79" t="s">
        <v>6799</v>
      </c>
      <c r="C1406" s="80" t="s">
        <v>6800</v>
      </c>
      <c r="D1406" s="81" t="s">
        <v>15</v>
      </c>
      <c r="E1406" s="82">
        <v>0.0059</v>
      </c>
      <c r="F1406" s="78" t="s">
        <v>54</v>
      </c>
      <c r="G1406" s="83">
        <f t="shared" si="71"/>
        <v>5900</v>
      </c>
      <c r="H1406" s="78">
        <v>0</v>
      </c>
      <c r="I1406" s="78" t="s">
        <v>1143</v>
      </c>
      <c r="J1406" s="85">
        <f t="shared" si="69"/>
        <v>0</v>
      </c>
      <c r="K1406" s="86">
        <f t="shared" si="70"/>
        <v>5900</v>
      </c>
    </row>
    <row r="1407" s="71" customFormat="1" customHeight="1" spans="1:11">
      <c r="A1407" s="78">
        <v>1404</v>
      </c>
      <c r="B1407" s="79" t="s">
        <v>715</v>
      </c>
      <c r="C1407" s="80" t="s">
        <v>6801</v>
      </c>
      <c r="D1407" s="81" t="s">
        <v>15</v>
      </c>
      <c r="E1407" s="82">
        <v>0.005</v>
      </c>
      <c r="F1407" s="78" t="s">
        <v>54</v>
      </c>
      <c r="G1407" s="83">
        <f t="shared" si="71"/>
        <v>5000</v>
      </c>
      <c r="H1407" s="78">
        <v>3968</v>
      </c>
      <c r="I1407" s="78" t="s">
        <v>1143</v>
      </c>
      <c r="J1407" s="85">
        <f t="shared" si="69"/>
        <v>595.2</v>
      </c>
      <c r="K1407" s="86">
        <f t="shared" si="70"/>
        <v>5595.2</v>
      </c>
    </row>
    <row r="1408" s="71" customFormat="1" customHeight="1" spans="1:11">
      <c r="A1408" s="78">
        <v>1405</v>
      </c>
      <c r="B1408" s="79" t="s">
        <v>6802</v>
      </c>
      <c r="C1408" s="80" t="s">
        <v>6803</v>
      </c>
      <c r="D1408" s="81" t="s">
        <v>15</v>
      </c>
      <c r="E1408" s="82">
        <v>0</v>
      </c>
      <c r="F1408" s="78" t="s">
        <v>54</v>
      </c>
      <c r="G1408" s="83">
        <f t="shared" si="71"/>
        <v>0</v>
      </c>
      <c r="H1408" s="78">
        <v>4101</v>
      </c>
      <c r="I1408" s="78" t="s">
        <v>1143</v>
      </c>
      <c r="J1408" s="85">
        <f t="shared" si="69"/>
        <v>615.15</v>
      </c>
      <c r="K1408" s="86">
        <f t="shared" si="70"/>
        <v>615.15</v>
      </c>
    </row>
    <row r="1409" s="71" customFormat="1" customHeight="1" spans="1:11">
      <c r="A1409" s="78">
        <v>1406</v>
      </c>
      <c r="B1409" s="79" t="s">
        <v>6804</v>
      </c>
      <c r="C1409" s="80" t="s">
        <v>6805</v>
      </c>
      <c r="D1409" s="81" t="s">
        <v>15</v>
      </c>
      <c r="E1409" s="82">
        <v>0.01624</v>
      </c>
      <c r="F1409" s="78" t="s">
        <v>54</v>
      </c>
      <c r="G1409" s="83">
        <f t="shared" si="71"/>
        <v>16240</v>
      </c>
      <c r="H1409" s="78">
        <v>0</v>
      </c>
      <c r="I1409" s="78" t="s">
        <v>1143</v>
      </c>
      <c r="J1409" s="85">
        <f t="shared" si="69"/>
        <v>0</v>
      </c>
      <c r="K1409" s="86">
        <f t="shared" si="70"/>
        <v>16240</v>
      </c>
    </row>
    <row r="1410" s="71" customFormat="1" customHeight="1" spans="1:11">
      <c r="A1410" s="78">
        <v>1407</v>
      </c>
      <c r="B1410" s="79" t="s">
        <v>6806</v>
      </c>
      <c r="C1410" s="80" t="s">
        <v>6807</v>
      </c>
      <c r="D1410" s="81" t="s">
        <v>15</v>
      </c>
      <c r="E1410" s="82">
        <v>0.0168</v>
      </c>
      <c r="F1410" s="78" t="s">
        <v>54</v>
      </c>
      <c r="G1410" s="83">
        <f t="shared" si="71"/>
        <v>16800</v>
      </c>
      <c r="H1410" s="78">
        <v>0</v>
      </c>
      <c r="I1410" s="78" t="s">
        <v>1143</v>
      </c>
      <c r="J1410" s="85">
        <f t="shared" si="69"/>
        <v>0</v>
      </c>
      <c r="K1410" s="86">
        <f t="shared" si="70"/>
        <v>16800</v>
      </c>
    </row>
    <row r="1411" s="71" customFormat="1" customHeight="1" spans="1:11">
      <c r="A1411" s="78">
        <v>1408</v>
      </c>
      <c r="B1411" s="79" t="s">
        <v>6808</v>
      </c>
      <c r="C1411" s="80" t="s">
        <v>6809</v>
      </c>
      <c r="D1411" s="81" t="s">
        <v>15</v>
      </c>
      <c r="E1411" s="82">
        <v>0.0198</v>
      </c>
      <c r="F1411" s="78" t="s">
        <v>54</v>
      </c>
      <c r="G1411" s="83">
        <f t="shared" si="71"/>
        <v>19800</v>
      </c>
      <c r="H1411" s="78">
        <v>0</v>
      </c>
      <c r="I1411" s="78" t="s">
        <v>1143</v>
      </c>
      <c r="J1411" s="85">
        <f t="shared" si="69"/>
        <v>0</v>
      </c>
      <c r="K1411" s="86">
        <f t="shared" si="70"/>
        <v>19800</v>
      </c>
    </row>
    <row r="1412" s="71" customFormat="1" customHeight="1" spans="1:11">
      <c r="A1412" s="78">
        <v>1409</v>
      </c>
      <c r="B1412" s="79" t="s">
        <v>6810</v>
      </c>
      <c r="C1412" s="80" t="s">
        <v>6811</v>
      </c>
      <c r="D1412" s="81" t="s">
        <v>15</v>
      </c>
      <c r="E1412" s="82">
        <v>0.01327</v>
      </c>
      <c r="F1412" s="78" t="s">
        <v>54</v>
      </c>
      <c r="G1412" s="83">
        <f t="shared" si="71"/>
        <v>13270</v>
      </c>
      <c r="H1412" s="78">
        <v>0</v>
      </c>
      <c r="I1412" s="78" t="s">
        <v>1143</v>
      </c>
      <c r="J1412" s="85">
        <f t="shared" ref="J1412:J1475" si="72">ROUND(H1412*0.15,2)</f>
        <v>0</v>
      </c>
      <c r="K1412" s="86">
        <f t="shared" ref="K1412:K1475" si="73">G1412+J1412</f>
        <v>13270</v>
      </c>
    </row>
    <row r="1413" s="71" customFormat="1" customHeight="1" spans="1:11">
      <c r="A1413" s="78">
        <v>1410</v>
      </c>
      <c r="B1413" s="79" t="s">
        <v>6812</v>
      </c>
      <c r="C1413" s="80" t="s">
        <v>6813</v>
      </c>
      <c r="D1413" s="81" t="s">
        <v>15</v>
      </c>
      <c r="E1413" s="82">
        <v>0.02001</v>
      </c>
      <c r="F1413" s="78" t="s">
        <v>54</v>
      </c>
      <c r="G1413" s="83">
        <f t="shared" si="71"/>
        <v>20000</v>
      </c>
      <c r="H1413" s="78">
        <v>0</v>
      </c>
      <c r="I1413" s="78" t="s">
        <v>1143</v>
      </c>
      <c r="J1413" s="85">
        <f t="shared" si="72"/>
        <v>0</v>
      </c>
      <c r="K1413" s="86">
        <f t="shared" si="73"/>
        <v>20000</v>
      </c>
    </row>
    <row r="1414" s="71" customFormat="1" customHeight="1" spans="1:11">
      <c r="A1414" s="78">
        <v>1411</v>
      </c>
      <c r="B1414" s="79" t="s">
        <v>6814</v>
      </c>
      <c r="C1414" s="80" t="s">
        <v>6815</v>
      </c>
      <c r="D1414" s="81" t="s">
        <v>15</v>
      </c>
      <c r="E1414" s="82">
        <v>0.011</v>
      </c>
      <c r="F1414" s="78" t="s">
        <v>54</v>
      </c>
      <c r="G1414" s="83">
        <f t="shared" si="71"/>
        <v>11000</v>
      </c>
      <c r="H1414" s="78">
        <v>7465</v>
      </c>
      <c r="I1414" s="78" t="s">
        <v>1143</v>
      </c>
      <c r="J1414" s="85">
        <f t="shared" si="72"/>
        <v>1119.75</v>
      </c>
      <c r="K1414" s="86">
        <f t="shared" si="73"/>
        <v>12119.75</v>
      </c>
    </row>
    <row r="1415" s="71" customFormat="1" customHeight="1" spans="1:11">
      <c r="A1415" s="78">
        <v>1412</v>
      </c>
      <c r="B1415" s="79" t="s">
        <v>6816</v>
      </c>
      <c r="C1415" s="80" t="s">
        <v>6817</v>
      </c>
      <c r="D1415" s="81" t="s">
        <v>15</v>
      </c>
      <c r="E1415" s="82">
        <v>0.0109</v>
      </c>
      <c r="F1415" s="78" t="s">
        <v>54</v>
      </c>
      <c r="G1415" s="83">
        <f t="shared" si="71"/>
        <v>10900</v>
      </c>
      <c r="H1415" s="78">
        <v>6529</v>
      </c>
      <c r="I1415" s="78" t="s">
        <v>1143</v>
      </c>
      <c r="J1415" s="85">
        <f t="shared" si="72"/>
        <v>979.35</v>
      </c>
      <c r="K1415" s="86">
        <f t="shared" si="73"/>
        <v>11879.35</v>
      </c>
    </row>
    <row r="1416" s="71" customFormat="1" customHeight="1" spans="1:11">
      <c r="A1416" s="78">
        <v>1413</v>
      </c>
      <c r="B1416" s="79" t="s">
        <v>6818</v>
      </c>
      <c r="C1416" s="80" t="s">
        <v>6819</v>
      </c>
      <c r="D1416" s="81" t="s">
        <v>15</v>
      </c>
      <c r="E1416" s="82">
        <v>0.03</v>
      </c>
      <c r="F1416" s="78" t="s">
        <v>54</v>
      </c>
      <c r="G1416" s="83">
        <f t="shared" si="71"/>
        <v>20000</v>
      </c>
      <c r="H1416" s="78">
        <v>0</v>
      </c>
      <c r="I1416" s="78" t="s">
        <v>1143</v>
      </c>
      <c r="J1416" s="85">
        <f t="shared" si="72"/>
        <v>0</v>
      </c>
      <c r="K1416" s="86">
        <f t="shared" si="73"/>
        <v>20000</v>
      </c>
    </row>
    <row r="1417" s="71" customFormat="1" customHeight="1" spans="1:11">
      <c r="A1417" s="78">
        <v>1414</v>
      </c>
      <c r="B1417" s="79" t="s">
        <v>6820</v>
      </c>
      <c r="C1417" s="80" t="s">
        <v>6821</v>
      </c>
      <c r="D1417" s="81" t="s">
        <v>15</v>
      </c>
      <c r="E1417" s="82">
        <v>0.01392</v>
      </c>
      <c r="F1417" s="78" t="s">
        <v>54</v>
      </c>
      <c r="G1417" s="83">
        <f t="shared" si="71"/>
        <v>13920</v>
      </c>
      <c r="H1417" s="78">
        <v>0</v>
      </c>
      <c r="I1417" s="78" t="s">
        <v>1143</v>
      </c>
      <c r="J1417" s="85">
        <f t="shared" si="72"/>
        <v>0</v>
      </c>
      <c r="K1417" s="86">
        <f t="shared" si="73"/>
        <v>13920</v>
      </c>
    </row>
    <row r="1418" s="71" customFormat="1" customHeight="1" spans="1:11">
      <c r="A1418" s="78">
        <v>1415</v>
      </c>
      <c r="B1418" s="79" t="s">
        <v>6822</v>
      </c>
      <c r="C1418" s="80" t="s">
        <v>6823</v>
      </c>
      <c r="D1418" s="81" t="s">
        <v>15</v>
      </c>
      <c r="E1418" s="82">
        <v>0.0504</v>
      </c>
      <c r="F1418" s="78" t="s">
        <v>54</v>
      </c>
      <c r="G1418" s="83">
        <f t="shared" si="71"/>
        <v>20000</v>
      </c>
      <c r="H1418" s="78">
        <v>0</v>
      </c>
      <c r="I1418" s="78" t="s">
        <v>1143</v>
      </c>
      <c r="J1418" s="85">
        <f t="shared" si="72"/>
        <v>0</v>
      </c>
      <c r="K1418" s="86">
        <f t="shared" si="73"/>
        <v>20000</v>
      </c>
    </row>
    <row r="1419" s="71" customFormat="1" customHeight="1" spans="1:11">
      <c r="A1419" s="78">
        <v>1416</v>
      </c>
      <c r="B1419" s="79" t="s">
        <v>6824</v>
      </c>
      <c r="C1419" s="80" t="s">
        <v>6825</v>
      </c>
      <c r="D1419" s="81" t="s">
        <v>15</v>
      </c>
      <c r="E1419" s="82">
        <v>0.0098</v>
      </c>
      <c r="F1419" s="78" t="s">
        <v>54</v>
      </c>
      <c r="G1419" s="83">
        <f t="shared" si="71"/>
        <v>9800</v>
      </c>
      <c r="H1419" s="78">
        <v>0</v>
      </c>
      <c r="I1419" s="78" t="s">
        <v>1143</v>
      </c>
      <c r="J1419" s="85">
        <f t="shared" si="72"/>
        <v>0</v>
      </c>
      <c r="K1419" s="86">
        <f t="shared" si="73"/>
        <v>9800</v>
      </c>
    </row>
    <row r="1420" s="71" customFormat="1" customHeight="1" spans="1:11">
      <c r="A1420" s="78">
        <v>1417</v>
      </c>
      <c r="B1420" s="79" t="s">
        <v>6826</v>
      </c>
      <c r="C1420" s="80" t="s">
        <v>6827</v>
      </c>
      <c r="D1420" s="81" t="s">
        <v>15</v>
      </c>
      <c r="E1420" s="82">
        <v>0.01327</v>
      </c>
      <c r="F1420" s="78" t="s">
        <v>54</v>
      </c>
      <c r="G1420" s="83">
        <f t="shared" si="71"/>
        <v>13270</v>
      </c>
      <c r="H1420" s="78">
        <v>0</v>
      </c>
      <c r="I1420" s="78" t="s">
        <v>1143</v>
      </c>
      <c r="J1420" s="85">
        <f t="shared" si="72"/>
        <v>0</v>
      </c>
      <c r="K1420" s="86">
        <f t="shared" si="73"/>
        <v>13270</v>
      </c>
    </row>
    <row r="1421" s="71" customFormat="1" customHeight="1" spans="1:11">
      <c r="A1421" s="78">
        <v>1418</v>
      </c>
      <c r="B1421" s="79" t="s">
        <v>6828</v>
      </c>
      <c r="C1421" s="80" t="s">
        <v>6829</v>
      </c>
      <c r="D1421" s="81" t="s">
        <v>15</v>
      </c>
      <c r="E1421" s="82">
        <v>0.0112</v>
      </c>
      <c r="F1421" s="78" t="s">
        <v>54</v>
      </c>
      <c r="G1421" s="83">
        <f t="shared" si="71"/>
        <v>11200</v>
      </c>
      <c r="H1421" s="78">
        <v>6571</v>
      </c>
      <c r="I1421" s="78" t="s">
        <v>1143</v>
      </c>
      <c r="J1421" s="85">
        <f t="shared" si="72"/>
        <v>985.65</v>
      </c>
      <c r="K1421" s="86">
        <f t="shared" si="73"/>
        <v>12185.65</v>
      </c>
    </row>
    <row r="1422" s="71" customFormat="1" customHeight="1" spans="1:11">
      <c r="A1422" s="78">
        <v>1419</v>
      </c>
      <c r="B1422" s="79" t="s">
        <v>6830</v>
      </c>
      <c r="C1422" s="80" t="s">
        <v>6831</v>
      </c>
      <c r="D1422" s="81" t="s">
        <v>15</v>
      </c>
      <c r="E1422" s="82">
        <v>0.0144</v>
      </c>
      <c r="F1422" s="78" t="s">
        <v>54</v>
      </c>
      <c r="G1422" s="83">
        <f t="shared" si="71"/>
        <v>14400</v>
      </c>
      <c r="H1422" s="78">
        <v>6618</v>
      </c>
      <c r="I1422" s="78" t="s">
        <v>1143</v>
      </c>
      <c r="J1422" s="85">
        <f t="shared" si="72"/>
        <v>992.7</v>
      </c>
      <c r="K1422" s="86">
        <f t="shared" si="73"/>
        <v>15392.7</v>
      </c>
    </row>
    <row r="1423" s="71" customFormat="1" customHeight="1" spans="1:11">
      <c r="A1423" s="78">
        <v>1420</v>
      </c>
      <c r="B1423" s="79" t="s">
        <v>6832</v>
      </c>
      <c r="C1423" s="80" t="s">
        <v>6833</v>
      </c>
      <c r="D1423" s="81" t="s">
        <v>15</v>
      </c>
      <c r="E1423" s="82">
        <v>0</v>
      </c>
      <c r="F1423" s="78" t="s">
        <v>54</v>
      </c>
      <c r="G1423" s="83">
        <f t="shared" si="71"/>
        <v>0</v>
      </c>
      <c r="H1423" s="78">
        <v>18549</v>
      </c>
      <c r="I1423" s="78" t="s">
        <v>1143</v>
      </c>
      <c r="J1423" s="85">
        <f t="shared" si="72"/>
        <v>2782.35</v>
      </c>
      <c r="K1423" s="86">
        <f t="shared" si="73"/>
        <v>2782.35</v>
      </c>
    </row>
    <row r="1424" s="71" customFormat="1" customHeight="1" spans="1:11">
      <c r="A1424" s="78">
        <v>1421</v>
      </c>
      <c r="B1424" s="79" t="s">
        <v>6834</v>
      </c>
      <c r="C1424" s="80" t="s">
        <v>6835</v>
      </c>
      <c r="D1424" s="81" t="s">
        <v>15</v>
      </c>
      <c r="E1424" s="82">
        <v>0.006</v>
      </c>
      <c r="F1424" s="78" t="s">
        <v>54</v>
      </c>
      <c r="G1424" s="83">
        <f t="shared" si="71"/>
        <v>6000</v>
      </c>
      <c r="H1424" s="78">
        <v>2632</v>
      </c>
      <c r="I1424" s="78" t="s">
        <v>1143</v>
      </c>
      <c r="J1424" s="85">
        <f t="shared" si="72"/>
        <v>394.8</v>
      </c>
      <c r="K1424" s="86">
        <f t="shared" si="73"/>
        <v>6394.8</v>
      </c>
    </row>
    <row r="1425" s="71" customFormat="1" customHeight="1" spans="1:11">
      <c r="A1425" s="78">
        <v>1422</v>
      </c>
      <c r="B1425" s="79" t="s">
        <v>6836</v>
      </c>
      <c r="C1425" s="80" t="s">
        <v>6837</v>
      </c>
      <c r="D1425" s="81" t="s">
        <v>15</v>
      </c>
      <c r="E1425" s="82">
        <v>0.02268</v>
      </c>
      <c r="F1425" s="78" t="s">
        <v>54</v>
      </c>
      <c r="G1425" s="83">
        <f t="shared" si="71"/>
        <v>20000</v>
      </c>
      <c r="H1425" s="78">
        <v>12564</v>
      </c>
      <c r="I1425" s="78" t="s">
        <v>1143</v>
      </c>
      <c r="J1425" s="85">
        <f t="shared" si="72"/>
        <v>1884.6</v>
      </c>
      <c r="K1425" s="86">
        <f t="shared" si="73"/>
        <v>21884.6</v>
      </c>
    </row>
    <row r="1426" s="71" customFormat="1" customHeight="1" spans="1:11">
      <c r="A1426" s="78">
        <v>1423</v>
      </c>
      <c r="B1426" s="79" t="s">
        <v>6838</v>
      </c>
      <c r="C1426" s="80" t="s">
        <v>6839</v>
      </c>
      <c r="D1426" s="81" t="s">
        <v>15</v>
      </c>
      <c r="E1426" s="82">
        <v>0.015</v>
      </c>
      <c r="F1426" s="78" t="s">
        <v>54</v>
      </c>
      <c r="G1426" s="83">
        <f t="shared" si="71"/>
        <v>15000</v>
      </c>
      <c r="H1426" s="78">
        <v>0</v>
      </c>
      <c r="I1426" s="78" t="s">
        <v>1143</v>
      </c>
      <c r="J1426" s="85">
        <f t="shared" si="72"/>
        <v>0</v>
      </c>
      <c r="K1426" s="86">
        <f t="shared" si="73"/>
        <v>15000</v>
      </c>
    </row>
    <row r="1427" s="71" customFormat="1" customHeight="1" spans="1:11">
      <c r="A1427" s="78">
        <v>1424</v>
      </c>
      <c r="B1427" s="79" t="s">
        <v>6840</v>
      </c>
      <c r="C1427" s="80" t="s">
        <v>6841</v>
      </c>
      <c r="D1427" s="81" t="s">
        <v>15</v>
      </c>
      <c r="E1427" s="82">
        <v>0.0112</v>
      </c>
      <c r="F1427" s="78" t="s">
        <v>54</v>
      </c>
      <c r="G1427" s="83">
        <f t="shared" si="71"/>
        <v>11200</v>
      </c>
      <c r="H1427" s="78">
        <v>1430</v>
      </c>
      <c r="I1427" s="78" t="s">
        <v>1143</v>
      </c>
      <c r="J1427" s="85">
        <f t="shared" si="72"/>
        <v>214.5</v>
      </c>
      <c r="K1427" s="86">
        <f t="shared" si="73"/>
        <v>11414.5</v>
      </c>
    </row>
    <row r="1428" s="71" customFormat="1" customHeight="1" spans="1:11">
      <c r="A1428" s="78">
        <v>1425</v>
      </c>
      <c r="B1428" s="79" t="s">
        <v>6842</v>
      </c>
      <c r="C1428" s="80" t="s">
        <v>6843</v>
      </c>
      <c r="D1428" s="81" t="s">
        <v>15</v>
      </c>
      <c r="E1428" s="82">
        <v>0.0112</v>
      </c>
      <c r="F1428" s="78" t="s">
        <v>54</v>
      </c>
      <c r="G1428" s="83">
        <f t="shared" ref="G1428:G1491" si="74">IF(E1428*1000000&gt;20000,20000,E1428*1000000)</f>
        <v>11200</v>
      </c>
      <c r="H1428" s="78">
        <v>0</v>
      </c>
      <c r="I1428" s="78" t="s">
        <v>1143</v>
      </c>
      <c r="J1428" s="85">
        <f t="shared" si="72"/>
        <v>0</v>
      </c>
      <c r="K1428" s="86">
        <f t="shared" si="73"/>
        <v>11200</v>
      </c>
    </row>
    <row r="1429" s="71" customFormat="1" customHeight="1" spans="1:11">
      <c r="A1429" s="78">
        <v>1426</v>
      </c>
      <c r="B1429" s="79" t="s">
        <v>6844</v>
      </c>
      <c r="C1429" s="80" t="s">
        <v>6845</v>
      </c>
      <c r="D1429" s="81" t="s">
        <v>15</v>
      </c>
      <c r="E1429" s="82">
        <v>0.0051</v>
      </c>
      <c r="F1429" s="78" t="s">
        <v>54</v>
      </c>
      <c r="G1429" s="83">
        <f t="shared" si="74"/>
        <v>5100</v>
      </c>
      <c r="H1429" s="78">
        <v>1099</v>
      </c>
      <c r="I1429" s="78" t="s">
        <v>1143</v>
      </c>
      <c r="J1429" s="85">
        <f t="shared" si="72"/>
        <v>164.85</v>
      </c>
      <c r="K1429" s="86">
        <f t="shared" si="73"/>
        <v>5264.85</v>
      </c>
    </row>
    <row r="1430" s="71" customFormat="1" customHeight="1" spans="1:11">
      <c r="A1430" s="78">
        <v>1427</v>
      </c>
      <c r="B1430" s="79" t="s">
        <v>6846</v>
      </c>
      <c r="C1430" s="80" t="s">
        <v>6847</v>
      </c>
      <c r="D1430" s="81" t="s">
        <v>15</v>
      </c>
      <c r="E1430" s="82">
        <v>0.005</v>
      </c>
      <c r="F1430" s="78" t="s">
        <v>54</v>
      </c>
      <c r="G1430" s="83">
        <f t="shared" si="74"/>
        <v>5000</v>
      </c>
      <c r="H1430" s="78">
        <v>0</v>
      </c>
      <c r="I1430" s="78" t="s">
        <v>1143</v>
      </c>
      <c r="J1430" s="85">
        <f t="shared" si="72"/>
        <v>0</v>
      </c>
      <c r="K1430" s="86">
        <f t="shared" si="73"/>
        <v>5000</v>
      </c>
    </row>
    <row r="1431" s="71" customFormat="1" customHeight="1" spans="1:11">
      <c r="A1431" s="78">
        <v>1428</v>
      </c>
      <c r="B1431" s="79" t="s">
        <v>6848</v>
      </c>
      <c r="C1431" s="80" t="s">
        <v>6849</v>
      </c>
      <c r="D1431" s="81" t="s">
        <v>15</v>
      </c>
      <c r="E1431" s="82">
        <v>0.012</v>
      </c>
      <c r="F1431" s="78" t="s">
        <v>54</v>
      </c>
      <c r="G1431" s="83">
        <f t="shared" si="74"/>
        <v>12000</v>
      </c>
      <c r="H1431" s="78">
        <v>0</v>
      </c>
      <c r="I1431" s="78" t="s">
        <v>1143</v>
      </c>
      <c r="J1431" s="85">
        <f t="shared" si="72"/>
        <v>0</v>
      </c>
      <c r="K1431" s="86">
        <f t="shared" si="73"/>
        <v>12000</v>
      </c>
    </row>
    <row r="1432" s="71" customFormat="1" customHeight="1" spans="1:11">
      <c r="A1432" s="78">
        <v>1429</v>
      </c>
      <c r="B1432" s="79" t="s">
        <v>6850</v>
      </c>
      <c r="C1432" s="80" t="s">
        <v>6851</v>
      </c>
      <c r="D1432" s="81" t="s">
        <v>15</v>
      </c>
      <c r="E1432" s="82">
        <v>0.00986</v>
      </c>
      <c r="F1432" s="78" t="s">
        <v>54</v>
      </c>
      <c r="G1432" s="83">
        <f t="shared" si="74"/>
        <v>9860</v>
      </c>
      <c r="H1432" s="78">
        <v>0</v>
      </c>
      <c r="I1432" s="78" t="s">
        <v>1143</v>
      </c>
      <c r="J1432" s="85">
        <f t="shared" si="72"/>
        <v>0</v>
      </c>
      <c r="K1432" s="86">
        <f t="shared" si="73"/>
        <v>9860</v>
      </c>
    </row>
    <row r="1433" s="71" customFormat="1" customHeight="1" spans="1:11">
      <c r="A1433" s="78">
        <v>1430</v>
      </c>
      <c r="B1433" s="79" t="s">
        <v>6810</v>
      </c>
      <c r="C1433" s="80" t="s">
        <v>6852</v>
      </c>
      <c r="D1433" s="81" t="s">
        <v>15</v>
      </c>
      <c r="E1433" s="82">
        <v>0.01623</v>
      </c>
      <c r="F1433" s="78" t="s">
        <v>54</v>
      </c>
      <c r="G1433" s="83">
        <f t="shared" si="74"/>
        <v>16230</v>
      </c>
      <c r="H1433" s="78">
        <v>0</v>
      </c>
      <c r="I1433" s="78" t="s">
        <v>1143</v>
      </c>
      <c r="J1433" s="85">
        <f t="shared" si="72"/>
        <v>0</v>
      </c>
      <c r="K1433" s="86">
        <f t="shared" si="73"/>
        <v>16230</v>
      </c>
    </row>
    <row r="1434" s="71" customFormat="1" customHeight="1" spans="1:11">
      <c r="A1434" s="78">
        <v>1431</v>
      </c>
      <c r="B1434" s="79" t="s">
        <v>6853</v>
      </c>
      <c r="C1434" s="80" t="s">
        <v>6854</v>
      </c>
      <c r="D1434" s="81" t="s">
        <v>15</v>
      </c>
      <c r="E1434" s="82">
        <v>0.014</v>
      </c>
      <c r="F1434" s="78" t="s">
        <v>54</v>
      </c>
      <c r="G1434" s="83">
        <f t="shared" si="74"/>
        <v>14000</v>
      </c>
      <c r="H1434" s="78">
        <f>7881-1313</f>
        <v>6568</v>
      </c>
      <c r="I1434" s="78" t="s">
        <v>1143</v>
      </c>
      <c r="J1434" s="85">
        <f t="shared" si="72"/>
        <v>985.2</v>
      </c>
      <c r="K1434" s="86">
        <f t="shared" si="73"/>
        <v>14985.2</v>
      </c>
    </row>
    <row r="1435" s="71" customFormat="1" customHeight="1" spans="1:11">
      <c r="A1435" s="78">
        <v>1432</v>
      </c>
      <c r="B1435" s="79" t="s">
        <v>6855</v>
      </c>
      <c r="C1435" s="80" t="s">
        <v>6856</v>
      </c>
      <c r="D1435" s="81" t="s">
        <v>15</v>
      </c>
      <c r="E1435" s="82">
        <v>0.013</v>
      </c>
      <c r="F1435" s="78" t="s">
        <v>54</v>
      </c>
      <c r="G1435" s="83">
        <f t="shared" si="74"/>
        <v>13000</v>
      </c>
      <c r="H1435" s="78">
        <v>6166</v>
      </c>
      <c r="I1435" s="78" t="s">
        <v>1143</v>
      </c>
      <c r="J1435" s="85">
        <f t="shared" si="72"/>
        <v>924.9</v>
      </c>
      <c r="K1435" s="86">
        <f t="shared" si="73"/>
        <v>13924.9</v>
      </c>
    </row>
    <row r="1436" s="71" customFormat="1" customHeight="1" spans="1:11">
      <c r="A1436" s="78">
        <v>1433</v>
      </c>
      <c r="B1436" s="79" t="s">
        <v>6857</v>
      </c>
      <c r="C1436" s="80" t="s">
        <v>6858</v>
      </c>
      <c r="D1436" s="81" t="s">
        <v>15</v>
      </c>
      <c r="E1436" s="82">
        <v>0.013</v>
      </c>
      <c r="F1436" s="78" t="s">
        <v>54</v>
      </c>
      <c r="G1436" s="83">
        <f t="shared" si="74"/>
        <v>13000</v>
      </c>
      <c r="H1436" s="78">
        <v>8264</v>
      </c>
      <c r="I1436" s="78" t="s">
        <v>1143</v>
      </c>
      <c r="J1436" s="85">
        <f t="shared" si="72"/>
        <v>1239.6</v>
      </c>
      <c r="K1436" s="86">
        <f t="shared" si="73"/>
        <v>14239.6</v>
      </c>
    </row>
    <row r="1437" s="71" customFormat="1" customHeight="1" spans="1:11">
      <c r="A1437" s="78">
        <v>1434</v>
      </c>
      <c r="B1437" s="79" t="s">
        <v>6859</v>
      </c>
      <c r="C1437" s="80" t="s">
        <v>6860</v>
      </c>
      <c r="D1437" s="81" t="s">
        <v>15</v>
      </c>
      <c r="E1437" s="82">
        <v>0.0117</v>
      </c>
      <c r="F1437" s="78" t="s">
        <v>54</v>
      </c>
      <c r="G1437" s="83">
        <f t="shared" si="74"/>
        <v>11700</v>
      </c>
      <c r="H1437" s="78">
        <v>0</v>
      </c>
      <c r="I1437" s="78" t="s">
        <v>1143</v>
      </c>
      <c r="J1437" s="85">
        <f t="shared" si="72"/>
        <v>0</v>
      </c>
      <c r="K1437" s="86">
        <f t="shared" si="73"/>
        <v>11700</v>
      </c>
    </row>
    <row r="1438" s="71" customFormat="1" customHeight="1" spans="1:11">
      <c r="A1438" s="78">
        <v>1435</v>
      </c>
      <c r="B1438" s="79" t="s">
        <v>6861</v>
      </c>
      <c r="C1438" s="80" t="s">
        <v>6862</v>
      </c>
      <c r="D1438" s="81" t="s">
        <v>15</v>
      </c>
      <c r="E1438" s="82">
        <v>0.011</v>
      </c>
      <c r="F1438" s="78" t="s">
        <v>54</v>
      </c>
      <c r="G1438" s="83">
        <f t="shared" si="74"/>
        <v>11000</v>
      </c>
      <c r="H1438" s="78">
        <v>10905</v>
      </c>
      <c r="I1438" s="78" t="s">
        <v>1143</v>
      </c>
      <c r="J1438" s="85">
        <f t="shared" si="72"/>
        <v>1635.75</v>
      </c>
      <c r="K1438" s="86">
        <f t="shared" si="73"/>
        <v>12635.75</v>
      </c>
    </row>
    <row r="1439" s="71" customFormat="1" customHeight="1" spans="1:11">
      <c r="A1439" s="78">
        <v>1436</v>
      </c>
      <c r="B1439" s="79" t="s">
        <v>6863</v>
      </c>
      <c r="C1439" s="80" t="s">
        <v>6864</v>
      </c>
      <c r="D1439" s="81" t="s">
        <v>15</v>
      </c>
      <c r="E1439" s="82">
        <v>0.01092</v>
      </c>
      <c r="F1439" s="78" t="s">
        <v>54</v>
      </c>
      <c r="G1439" s="83">
        <f t="shared" si="74"/>
        <v>10920</v>
      </c>
      <c r="H1439" s="78">
        <v>0</v>
      </c>
      <c r="I1439" s="78" t="s">
        <v>1143</v>
      </c>
      <c r="J1439" s="85">
        <f t="shared" si="72"/>
        <v>0</v>
      </c>
      <c r="K1439" s="86">
        <f t="shared" si="73"/>
        <v>10920</v>
      </c>
    </row>
    <row r="1440" s="71" customFormat="1" customHeight="1" spans="1:11">
      <c r="A1440" s="78">
        <v>1437</v>
      </c>
      <c r="B1440" s="79" t="s">
        <v>6865</v>
      </c>
      <c r="C1440" s="80" t="s">
        <v>6866</v>
      </c>
      <c r="D1440" s="81" t="s">
        <v>15</v>
      </c>
      <c r="E1440" s="82">
        <v>0.01062</v>
      </c>
      <c r="F1440" s="78" t="s">
        <v>54</v>
      </c>
      <c r="G1440" s="83">
        <f t="shared" si="74"/>
        <v>10620</v>
      </c>
      <c r="H1440" s="78">
        <v>0</v>
      </c>
      <c r="I1440" s="78" t="s">
        <v>1143</v>
      </c>
      <c r="J1440" s="85">
        <f t="shared" si="72"/>
        <v>0</v>
      </c>
      <c r="K1440" s="86">
        <f t="shared" si="73"/>
        <v>10620</v>
      </c>
    </row>
    <row r="1441" s="71" customFormat="1" customHeight="1" spans="1:11">
      <c r="A1441" s="78">
        <v>1438</v>
      </c>
      <c r="B1441" s="79" t="s">
        <v>6867</v>
      </c>
      <c r="C1441" s="80" t="s">
        <v>6868</v>
      </c>
      <c r="D1441" s="81" t="s">
        <v>15</v>
      </c>
      <c r="E1441" s="82">
        <v>0.01416</v>
      </c>
      <c r="F1441" s="78" t="s">
        <v>54</v>
      </c>
      <c r="G1441" s="83">
        <f t="shared" si="74"/>
        <v>14160</v>
      </c>
      <c r="H1441" s="78">
        <v>0</v>
      </c>
      <c r="I1441" s="78" t="s">
        <v>1143</v>
      </c>
      <c r="J1441" s="85">
        <f t="shared" si="72"/>
        <v>0</v>
      </c>
      <c r="K1441" s="86">
        <f t="shared" si="73"/>
        <v>14160</v>
      </c>
    </row>
    <row r="1442" s="71" customFormat="1" customHeight="1" spans="1:11">
      <c r="A1442" s="78">
        <v>1439</v>
      </c>
      <c r="B1442" s="79" t="s">
        <v>6869</v>
      </c>
      <c r="C1442" s="80" t="s">
        <v>6870</v>
      </c>
      <c r="D1442" s="81" t="s">
        <v>15</v>
      </c>
      <c r="E1442" s="82">
        <v>0.0096</v>
      </c>
      <c r="F1442" s="78" t="s">
        <v>54</v>
      </c>
      <c r="G1442" s="83">
        <f t="shared" si="74"/>
        <v>9600</v>
      </c>
      <c r="H1442" s="78">
        <v>0</v>
      </c>
      <c r="I1442" s="78" t="s">
        <v>1143</v>
      </c>
      <c r="J1442" s="85">
        <f t="shared" si="72"/>
        <v>0</v>
      </c>
      <c r="K1442" s="86">
        <f t="shared" si="73"/>
        <v>9600</v>
      </c>
    </row>
    <row r="1443" s="71" customFormat="1" customHeight="1" spans="1:11">
      <c r="A1443" s="78">
        <v>1440</v>
      </c>
      <c r="B1443" s="79" t="s">
        <v>6871</v>
      </c>
      <c r="C1443" s="80" t="s">
        <v>6782</v>
      </c>
      <c r="D1443" s="81" t="s">
        <v>15</v>
      </c>
      <c r="E1443" s="82">
        <v>0.0126</v>
      </c>
      <c r="F1443" s="78" t="s">
        <v>54</v>
      </c>
      <c r="G1443" s="83">
        <f t="shared" si="74"/>
        <v>12600</v>
      </c>
      <c r="H1443" s="78">
        <v>0</v>
      </c>
      <c r="I1443" s="78" t="s">
        <v>1143</v>
      </c>
      <c r="J1443" s="85">
        <f t="shared" si="72"/>
        <v>0</v>
      </c>
      <c r="K1443" s="86">
        <f t="shared" si="73"/>
        <v>12600</v>
      </c>
    </row>
    <row r="1444" s="71" customFormat="1" customHeight="1" spans="1:11">
      <c r="A1444" s="78">
        <v>1441</v>
      </c>
      <c r="B1444" s="79" t="s">
        <v>6872</v>
      </c>
      <c r="C1444" s="80" t="s">
        <v>6873</v>
      </c>
      <c r="D1444" s="81" t="s">
        <v>15</v>
      </c>
      <c r="E1444" s="82">
        <v>0.0145</v>
      </c>
      <c r="F1444" s="78" t="s">
        <v>54</v>
      </c>
      <c r="G1444" s="83">
        <f t="shared" si="74"/>
        <v>14500</v>
      </c>
      <c r="H1444" s="78">
        <v>0</v>
      </c>
      <c r="I1444" s="78" t="s">
        <v>1143</v>
      </c>
      <c r="J1444" s="85">
        <f t="shared" si="72"/>
        <v>0</v>
      </c>
      <c r="K1444" s="86">
        <f t="shared" si="73"/>
        <v>14500</v>
      </c>
    </row>
    <row r="1445" s="71" customFormat="1" customHeight="1" spans="1:11">
      <c r="A1445" s="78">
        <v>1442</v>
      </c>
      <c r="B1445" s="79" t="s">
        <v>6874</v>
      </c>
      <c r="C1445" s="80" t="s">
        <v>6875</v>
      </c>
      <c r="D1445" s="81" t="s">
        <v>15</v>
      </c>
      <c r="E1445" s="82">
        <v>0.01512</v>
      </c>
      <c r="F1445" s="78" t="s">
        <v>54</v>
      </c>
      <c r="G1445" s="83">
        <f t="shared" si="74"/>
        <v>15120</v>
      </c>
      <c r="H1445" s="78">
        <v>0</v>
      </c>
      <c r="I1445" s="78" t="s">
        <v>1143</v>
      </c>
      <c r="J1445" s="85">
        <f t="shared" si="72"/>
        <v>0</v>
      </c>
      <c r="K1445" s="86">
        <f t="shared" si="73"/>
        <v>15120</v>
      </c>
    </row>
    <row r="1446" s="71" customFormat="1" customHeight="1" spans="1:11">
      <c r="A1446" s="78">
        <v>1443</v>
      </c>
      <c r="B1446" s="79" t="s">
        <v>166</v>
      </c>
      <c r="C1446" s="80" t="s">
        <v>6876</v>
      </c>
      <c r="D1446" s="81" t="s">
        <v>15</v>
      </c>
      <c r="E1446" s="82">
        <v>0.00896</v>
      </c>
      <c r="F1446" s="78" t="s">
        <v>54</v>
      </c>
      <c r="G1446" s="83">
        <f t="shared" si="74"/>
        <v>8960</v>
      </c>
      <c r="H1446" s="78">
        <v>5110</v>
      </c>
      <c r="I1446" s="78" t="s">
        <v>1143</v>
      </c>
      <c r="J1446" s="85">
        <f t="shared" si="72"/>
        <v>766.5</v>
      </c>
      <c r="K1446" s="86">
        <f t="shared" si="73"/>
        <v>9726.5</v>
      </c>
    </row>
    <row r="1447" s="71" customFormat="1" customHeight="1" spans="1:11">
      <c r="A1447" s="78">
        <v>1444</v>
      </c>
      <c r="B1447" s="79" t="s">
        <v>6877</v>
      </c>
      <c r="C1447" s="80" t="s">
        <v>6878</v>
      </c>
      <c r="D1447" s="81" t="s">
        <v>15</v>
      </c>
      <c r="E1447" s="82">
        <v>0.009</v>
      </c>
      <c r="F1447" s="78" t="s">
        <v>54</v>
      </c>
      <c r="G1447" s="83">
        <f t="shared" si="74"/>
        <v>9000</v>
      </c>
      <c r="H1447" s="78">
        <v>0</v>
      </c>
      <c r="I1447" s="78" t="s">
        <v>1143</v>
      </c>
      <c r="J1447" s="85">
        <f t="shared" si="72"/>
        <v>0</v>
      </c>
      <c r="K1447" s="86">
        <f t="shared" si="73"/>
        <v>9000</v>
      </c>
    </row>
    <row r="1448" s="71" customFormat="1" customHeight="1" spans="1:11">
      <c r="A1448" s="78">
        <v>1445</v>
      </c>
      <c r="B1448" s="79" t="s">
        <v>6134</v>
      </c>
      <c r="C1448" s="80" t="s">
        <v>6879</v>
      </c>
      <c r="D1448" s="81" t="s">
        <v>15</v>
      </c>
      <c r="E1448" s="82">
        <v>0.01344</v>
      </c>
      <c r="F1448" s="78" t="s">
        <v>54</v>
      </c>
      <c r="G1448" s="83">
        <f t="shared" si="74"/>
        <v>13440</v>
      </c>
      <c r="H1448" s="78">
        <v>0</v>
      </c>
      <c r="I1448" s="78" t="s">
        <v>1143</v>
      </c>
      <c r="J1448" s="85">
        <f t="shared" si="72"/>
        <v>0</v>
      </c>
      <c r="K1448" s="86">
        <f t="shared" si="73"/>
        <v>13440</v>
      </c>
    </row>
    <row r="1449" s="71" customFormat="1" customHeight="1" spans="1:11">
      <c r="A1449" s="78">
        <v>1446</v>
      </c>
      <c r="B1449" s="79" t="s">
        <v>6880</v>
      </c>
      <c r="C1449" s="80" t="s">
        <v>6881</v>
      </c>
      <c r="D1449" s="81" t="s">
        <v>15</v>
      </c>
      <c r="E1449" s="82">
        <v>0</v>
      </c>
      <c r="F1449" s="78" t="s">
        <v>54</v>
      </c>
      <c r="G1449" s="83">
        <f t="shared" si="74"/>
        <v>0</v>
      </c>
      <c r="H1449" s="78">
        <v>13539</v>
      </c>
      <c r="I1449" s="78" t="s">
        <v>1143</v>
      </c>
      <c r="J1449" s="85">
        <f t="shared" si="72"/>
        <v>2030.85</v>
      </c>
      <c r="K1449" s="86">
        <f t="shared" si="73"/>
        <v>2030.85</v>
      </c>
    </row>
    <row r="1450" s="71" customFormat="1" customHeight="1" spans="1:11">
      <c r="A1450" s="78">
        <v>1447</v>
      </c>
      <c r="B1450" s="79" t="s">
        <v>6882</v>
      </c>
      <c r="C1450" s="80" t="s">
        <v>6883</v>
      </c>
      <c r="D1450" s="81" t="s">
        <v>15</v>
      </c>
      <c r="E1450" s="82">
        <v>0.01008</v>
      </c>
      <c r="F1450" s="78" t="s">
        <v>54</v>
      </c>
      <c r="G1450" s="83">
        <f t="shared" si="74"/>
        <v>10080</v>
      </c>
      <c r="H1450" s="78">
        <v>0</v>
      </c>
      <c r="I1450" s="78" t="s">
        <v>1143</v>
      </c>
      <c r="J1450" s="85">
        <f t="shared" si="72"/>
        <v>0</v>
      </c>
      <c r="K1450" s="86">
        <f t="shared" si="73"/>
        <v>10080</v>
      </c>
    </row>
    <row r="1451" s="71" customFormat="1" customHeight="1" spans="1:11">
      <c r="A1451" s="78">
        <v>1448</v>
      </c>
      <c r="B1451" s="79" t="s">
        <v>6884</v>
      </c>
      <c r="C1451" s="80" t="s">
        <v>6885</v>
      </c>
      <c r="D1451" s="81" t="s">
        <v>15</v>
      </c>
      <c r="E1451" s="82">
        <v>0.01416</v>
      </c>
      <c r="F1451" s="78" t="s">
        <v>54</v>
      </c>
      <c r="G1451" s="83">
        <f t="shared" si="74"/>
        <v>14160</v>
      </c>
      <c r="H1451" s="78">
        <v>0</v>
      </c>
      <c r="I1451" s="78" t="s">
        <v>1143</v>
      </c>
      <c r="J1451" s="85">
        <f t="shared" si="72"/>
        <v>0</v>
      </c>
      <c r="K1451" s="86">
        <f t="shared" si="73"/>
        <v>14160</v>
      </c>
    </row>
    <row r="1452" s="71" customFormat="1" customHeight="1" spans="1:11">
      <c r="A1452" s="78">
        <v>1449</v>
      </c>
      <c r="B1452" s="79" t="s">
        <v>6884</v>
      </c>
      <c r="C1452" s="80" t="s">
        <v>6886</v>
      </c>
      <c r="D1452" s="81" t="s">
        <v>15</v>
      </c>
      <c r="E1452" s="82">
        <v>0.0145</v>
      </c>
      <c r="F1452" s="78" t="s">
        <v>54</v>
      </c>
      <c r="G1452" s="83">
        <f t="shared" si="74"/>
        <v>14500</v>
      </c>
      <c r="H1452" s="78">
        <v>0</v>
      </c>
      <c r="I1452" s="78" t="s">
        <v>1143</v>
      </c>
      <c r="J1452" s="85">
        <f t="shared" si="72"/>
        <v>0</v>
      </c>
      <c r="K1452" s="86">
        <f t="shared" si="73"/>
        <v>14500</v>
      </c>
    </row>
    <row r="1453" s="71" customFormat="1" customHeight="1" spans="1:11">
      <c r="A1453" s="78">
        <v>1450</v>
      </c>
      <c r="B1453" s="79" t="s">
        <v>6887</v>
      </c>
      <c r="C1453" s="80" t="s">
        <v>6888</v>
      </c>
      <c r="D1453" s="81" t="s">
        <v>15</v>
      </c>
      <c r="E1453" s="82">
        <v>0.00812</v>
      </c>
      <c r="F1453" s="78" t="s">
        <v>54</v>
      </c>
      <c r="G1453" s="83">
        <f t="shared" si="74"/>
        <v>8120</v>
      </c>
      <c r="H1453" s="78">
        <v>0</v>
      </c>
      <c r="I1453" s="78" t="s">
        <v>1143</v>
      </c>
      <c r="J1453" s="85">
        <f t="shared" si="72"/>
        <v>0</v>
      </c>
      <c r="K1453" s="86">
        <f t="shared" si="73"/>
        <v>8120</v>
      </c>
    </row>
    <row r="1454" s="71" customFormat="1" customHeight="1" spans="1:11">
      <c r="A1454" s="78">
        <v>1451</v>
      </c>
      <c r="B1454" s="79" t="s">
        <v>6889</v>
      </c>
      <c r="C1454" s="80" t="s">
        <v>6890</v>
      </c>
      <c r="D1454" s="81" t="s">
        <v>15</v>
      </c>
      <c r="E1454" s="82">
        <v>0</v>
      </c>
      <c r="F1454" s="78" t="s">
        <v>54</v>
      </c>
      <c r="G1454" s="83">
        <f t="shared" si="74"/>
        <v>0</v>
      </c>
      <c r="H1454" s="78">
        <v>10827</v>
      </c>
      <c r="I1454" s="78" t="s">
        <v>1143</v>
      </c>
      <c r="J1454" s="85">
        <f t="shared" si="72"/>
        <v>1624.05</v>
      </c>
      <c r="K1454" s="86">
        <f t="shared" si="73"/>
        <v>1624.05</v>
      </c>
    </row>
    <row r="1455" s="71" customFormat="1" customHeight="1" spans="1:11">
      <c r="A1455" s="78">
        <v>1452</v>
      </c>
      <c r="B1455" s="79" t="s">
        <v>6891</v>
      </c>
      <c r="C1455" s="80" t="s">
        <v>6892</v>
      </c>
      <c r="D1455" s="81" t="s">
        <v>15</v>
      </c>
      <c r="E1455" s="82">
        <v>0.011</v>
      </c>
      <c r="F1455" s="78" t="s">
        <v>54</v>
      </c>
      <c r="G1455" s="83">
        <f t="shared" si="74"/>
        <v>11000</v>
      </c>
      <c r="H1455" s="78">
        <v>8192</v>
      </c>
      <c r="I1455" s="78" t="s">
        <v>1143</v>
      </c>
      <c r="J1455" s="85">
        <f t="shared" si="72"/>
        <v>1228.8</v>
      </c>
      <c r="K1455" s="86">
        <f t="shared" si="73"/>
        <v>12228.8</v>
      </c>
    </row>
    <row r="1456" s="71" customFormat="1" customHeight="1" spans="1:11">
      <c r="A1456" s="78">
        <v>1453</v>
      </c>
      <c r="B1456" s="79" t="s">
        <v>6893</v>
      </c>
      <c r="C1456" s="80" t="s">
        <v>6894</v>
      </c>
      <c r="D1456" s="81" t="s">
        <v>15</v>
      </c>
      <c r="E1456" s="82">
        <v>0.0075</v>
      </c>
      <c r="F1456" s="78" t="s">
        <v>54</v>
      </c>
      <c r="G1456" s="83">
        <f t="shared" si="74"/>
        <v>7500</v>
      </c>
      <c r="H1456" s="78">
        <v>0</v>
      </c>
      <c r="I1456" s="78" t="s">
        <v>1143</v>
      </c>
      <c r="J1456" s="85">
        <f t="shared" si="72"/>
        <v>0</v>
      </c>
      <c r="K1456" s="86">
        <f t="shared" si="73"/>
        <v>7500</v>
      </c>
    </row>
    <row r="1457" s="71" customFormat="1" customHeight="1" spans="1:11">
      <c r="A1457" s="78">
        <v>1454</v>
      </c>
      <c r="B1457" s="79" t="s">
        <v>6895</v>
      </c>
      <c r="C1457" s="80" t="s">
        <v>6896</v>
      </c>
      <c r="D1457" s="81" t="s">
        <v>15</v>
      </c>
      <c r="E1457" s="82">
        <v>0.0099</v>
      </c>
      <c r="F1457" s="78" t="s">
        <v>54</v>
      </c>
      <c r="G1457" s="83">
        <f t="shared" si="74"/>
        <v>9900</v>
      </c>
      <c r="H1457" s="78">
        <v>0</v>
      </c>
      <c r="I1457" s="78" t="s">
        <v>1143</v>
      </c>
      <c r="J1457" s="85">
        <f t="shared" si="72"/>
        <v>0</v>
      </c>
      <c r="K1457" s="86">
        <f t="shared" si="73"/>
        <v>9900</v>
      </c>
    </row>
    <row r="1458" s="71" customFormat="1" customHeight="1" spans="1:11">
      <c r="A1458" s="78">
        <v>1455</v>
      </c>
      <c r="B1458" s="79" t="s">
        <v>6897</v>
      </c>
      <c r="C1458" s="80" t="s">
        <v>6898</v>
      </c>
      <c r="D1458" s="81" t="s">
        <v>15</v>
      </c>
      <c r="E1458" s="82">
        <v>0</v>
      </c>
      <c r="F1458" s="78" t="s">
        <v>54</v>
      </c>
      <c r="G1458" s="83">
        <f t="shared" si="74"/>
        <v>0</v>
      </c>
      <c r="H1458" s="78">
        <v>4157.46</v>
      </c>
      <c r="I1458" s="78" t="s">
        <v>1143</v>
      </c>
      <c r="J1458" s="85">
        <f t="shared" si="72"/>
        <v>623.62</v>
      </c>
      <c r="K1458" s="86">
        <f t="shared" si="73"/>
        <v>623.62</v>
      </c>
    </row>
    <row r="1459" s="71" customFormat="1" customHeight="1" spans="1:11">
      <c r="A1459" s="78">
        <v>1456</v>
      </c>
      <c r="B1459" s="79" t="s">
        <v>6899</v>
      </c>
      <c r="C1459" s="80" t="s">
        <v>6900</v>
      </c>
      <c r="D1459" s="81" t="s">
        <v>15</v>
      </c>
      <c r="E1459" s="82">
        <v>0.0138</v>
      </c>
      <c r="F1459" s="78" t="s">
        <v>54</v>
      </c>
      <c r="G1459" s="83">
        <f t="shared" si="74"/>
        <v>13800</v>
      </c>
      <c r="H1459" s="78">
        <v>0</v>
      </c>
      <c r="I1459" s="78" t="s">
        <v>1143</v>
      </c>
      <c r="J1459" s="85">
        <f t="shared" si="72"/>
        <v>0</v>
      </c>
      <c r="K1459" s="86">
        <f t="shared" si="73"/>
        <v>13800</v>
      </c>
    </row>
    <row r="1460" s="71" customFormat="1" customHeight="1" spans="1:11">
      <c r="A1460" s="78">
        <v>1457</v>
      </c>
      <c r="B1460" s="79" t="s">
        <v>6901</v>
      </c>
      <c r="C1460" s="80" t="s">
        <v>6902</v>
      </c>
      <c r="D1460" s="81" t="s">
        <v>15</v>
      </c>
      <c r="E1460" s="82">
        <v>0.012</v>
      </c>
      <c r="F1460" s="78" t="s">
        <v>54</v>
      </c>
      <c r="G1460" s="83">
        <f t="shared" si="74"/>
        <v>12000</v>
      </c>
      <c r="H1460" s="78">
        <v>6991</v>
      </c>
      <c r="I1460" s="78" t="s">
        <v>1143</v>
      </c>
      <c r="J1460" s="85">
        <f t="shared" si="72"/>
        <v>1048.65</v>
      </c>
      <c r="K1460" s="86">
        <f t="shared" si="73"/>
        <v>13048.65</v>
      </c>
    </row>
    <row r="1461" s="71" customFormat="1" customHeight="1" spans="1:11">
      <c r="A1461" s="78">
        <v>1458</v>
      </c>
      <c r="B1461" s="79" t="s">
        <v>6903</v>
      </c>
      <c r="C1461" s="80" t="s">
        <v>6904</v>
      </c>
      <c r="D1461" s="81" t="s">
        <v>15</v>
      </c>
      <c r="E1461" s="82">
        <v>0</v>
      </c>
      <c r="F1461" s="78" t="s">
        <v>54</v>
      </c>
      <c r="G1461" s="83">
        <f t="shared" si="74"/>
        <v>0</v>
      </c>
      <c r="H1461" s="78">
        <v>5237</v>
      </c>
      <c r="I1461" s="78" t="s">
        <v>1143</v>
      </c>
      <c r="J1461" s="85">
        <f t="shared" si="72"/>
        <v>785.55</v>
      </c>
      <c r="K1461" s="86">
        <f t="shared" si="73"/>
        <v>785.55</v>
      </c>
    </row>
    <row r="1462" s="71" customFormat="1" customHeight="1" spans="1:11">
      <c r="A1462" s="78">
        <v>1459</v>
      </c>
      <c r="B1462" s="79" t="s">
        <v>6905</v>
      </c>
      <c r="C1462" s="80" t="s">
        <v>6906</v>
      </c>
      <c r="D1462" s="81" t="s">
        <v>15</v>
      </c>
      <c r="E1462" s="82">
        <v>0.01008</v>
      </c>
      <c r="F1462" s="78" t="s">
        <v>54</v>
      </c>
      <c r="G1462" s="83">
        <f t="shared" si="74"/>
        <v>10080</v>
      </c>
      <c r="H1462" s="78">
        <f>6124-1021</f>
        <v>5103</v>
      </c>
      <c r="I1462" s="78" t="s">
        <v>1143</v>
      </c>
      <c r="J1462" s="85">
        <f t="shared" si="72"/>
        <v>765.45</v>
      </c>
      <c r="K1462" s="86">
        <f t="shared" si="73"/>
        <v>10845.45</v>
      </c>
    </row>
    <row r="1463" s="71" customFormat="1" customHeight="1" spans="1:11">
      <c r="A1463" s="78">
        <v>1460</v>
      </c>
      <c r="B1463" s="79" t="s">
        <v>6907</v>
      </c>
      <c r="C1463" s="80" t="s">
        <v>6908</v>
      </c>
      <c r="D1463" s="81" t="s">
        <v>15</v>
      </c>
      <c r="E1463" s="82">
        <v>0.008</v>
      </c>
      <c r="F1463" s="78" t="s">
        <v>54</v>
      </c>
      <c r="G1463" s="83">
        <f t="shared" si="74"/>
        <v>8000</v>
      </c>
      <c r="H1463" s="78">
        <v>8133</v>
      </c>
      <c r="I1463" s="78" t="s">
        <v>1143</v>
      </c>
      <c r="J1463" s="85">
        <f t="shared" si="72"/>
        <v>1219.95</v>
      </c>
      <c r="K1463" s="86">
        <f t="shared" si="73"/>
        <v>9219.95</v>
      </c>
    </row>
    <row r="1464" s="71" customFormat="1" customHeight="1" spans="1:11">
      <c r="A1464" s="78">
        <v>1461</v>
      </c>
      <c r="B1464" s="79" t="s">
        <v>6909</v>
      </c>
      <c r="C1464" s="80" t="s">
        <v>6910</v>
      </c>
      <c r="D1464" s="81" t="s">
        <v>15</v>
      </c>
      <c r="E1464" s="82">
        <v>0.0102</v>
      </c>
      <c r="F1464" s="78" t="s">
        <v>54</v>
      </c>
      <c r="G1464" s="83">
        <f t="shared" si="74"/>
        <v>10200</v>
      </c>
      <c r="H1464" s="78">
        <v>0</v>
      </c>
      <c r="I1464" s="78" t="s">
        <v>1143</v>
      </c>
      <c r="J1464" s="85">
        <f t="shared" si="72"/>
        <v>0</v>
      </c>
      <c r="K1464" s="86">
        <f t="shared" si="73"/>
        <v>10200</v>
      </c>
    </row>
    <row r="1465" s="71" customFormat="1" customHeight="1" spans="1:11">
      <c r="A1465" s="78">
        <v>1462</v>
      </c>
      <c r="B1465" s="79" t="s">
        <v>6911</v>
      </c>
      <c r="C1465" s="80" t="s">
        <v>6912</v>
      </c>
      <c r="D1465" s="81" t="s">
        <v>15</v>
      </c>
      <c r="E1465" s="82">
        <v>0.01344</v>
      </c>
      <c r="F1465" s="78" t="s">
        <v>54</v>
      </c>
      <c r="G1465" s="83">
        <f t="shared" si="74"/>
        <v>13440</v>
      </c>
      <c r="H1465" s="78">
        <v>0</v>
      </c>
      <c r="I1465" s="78" t="s">
        <v>1143</v>
      </c>
      <c r="J1465" s="85">
        <f t="shared" si="72"/>
        <v>0</v>
      </c>
      <c r="K1465" s="86">
        <f t="shared" si="73"/>
        <v>13440</v>
      </c>
    </row>
    <row r="1466" s="71" customFormat="1" customHeight="1" spans="1:11">
      <c r="A1466" s="78">
        <v>1463</v>
      </c>
      <c r="B1466" s="79" t="s">
        <v>6913</v>
      </c>
      <c r="C1466" s="80" t="s">
        <v>6914</v>
      </c>
      <c r="D1466" s="81" t="s">
        <v>15</v>
      </c>
      <c r="E1466" s="82">
        <v>0.01534</v>
      </c>
      <c r="F1466" s="78" t="s">
        <v>54</v>
      </c>
      <c r="G1466" s="83">
        <f t="shared" si="74"/>
        <v>15340</v>
      </c>
      <c r="H1466" s="78">
        <v>0</v>
      </c>
      <c r="I1466" s="78" t="s">
        <v>1143</v>
      </c>
      <c r="J1466" s="85">
        <f t="shared" si="72"/>
        <v>0</v>
      </c>
      <c r="K1466" s="86">
        <f t="shared" si="73"/>
        <v>15340</v>
      </c>
    </row>
    <row r="1467" s="71" customFormat="1" customHeight="1" spans="1:11">
      <c r="A1467" s="78">
        <v>1464</v>
      </c>
      <c r="B1467" s="79" t="s">
        <v>6915</v>
      </c>
      <c r="C1467" s="80" t="s">
        <v>6916</v>
      </c>
      <c r="D1467" s="81" t="s">
        <v>15</v>
      </c>
      <c r="E1467" s="82">
        <v>0.0087</v>
      </c>
      <c r="F1467" s="78" t="s">
        <v>54</v>
      </c>
      <c r="G1467" s="83">
        <f t="shared" si="74"/>
        <v>8700</v>
      </c>
      <c r="H1467" s="78">
        <v>0</v>
      </c>
      <c r="I1467" s="78" t="s">
        <v>1143</v>
      </c>
      <c r="J1467" s="85">
        <f t="shared" si="72"/>
        <v>0</v>
      </c>
      <c r="K1467" s="86">
        <f t="shared" si="73"/>
        <v>8700</v>
      </c>
    </row>
    <row r="1468" s="71" customFormat="1" customHeight="1" spans="1:11">
      <c r="A1468" s="78">
        <v>1465</v>
      </c>
      <c r="B1468" s="79" t="s">
        <v>6917</v>
      </c>
      <c r="C1468" s="80" t="s">
        <v>6918</v>
      </c>
      <c r="D1468" s="81" t="s">
        <v>15</v>
      </c>
      <c r="E1468" s="82">
        <v>0.01848</v>
      </c>
      <c r="F1468" s="78" t="s">
        <v>54</v>
      </c>
      <c r="G1468" s="83">
        <f t="shared" si="74"/>
        <v>18480</v>
      </c>
      <c r="H1468" s="78">
        <v>8571</v>
      </c>
      <c r="I1468" s="78" t="s">
        <v>1143</v>
      </c>
      <c r="J1468" s="85">
        <f t="shared" si="72"/>
        <v>1285.65</v>
      </c>
      <c r="K1468" s="86">
        <f t="shared" si="73"/>
        <v>19765.65</v>
      </c>
    </row>
    <row r="1469" s="71" customFormat="1" customHeight="1" spans="1:11">
      <c r="A1469" s="78">
        <v>1466</v>
      </c>
      <c r="B1469" s="79" t="s">
        <v>6919</v>
      </c>
      <c r="C1469" s="80" t="s">
        <v>6920</v>
      </c>
      <c r="D1469" s="81" t="s">
        <v>15</v>
      </c>
      <c r="E1469" s="82">
        <v>0.0168</v>
      </c>
      <c r="F1469" s="78" t="s">
        <v>54</v>
      </c>
      <c r="G1469" s="83">
        <f t="shared" si="74"/>
        <v>16800</v>
      </c>
      <c r="H1469" s="78">
        <v>0</v>
      </c>
      <c r="I1469" s="78" t="s">
        <v>1143</v>
      </c>
      <c r="J1469" s="85">
        <f t="shared" si="72"/>
        <v>0</v>
      </c>
      <c r="K1469" s="86">
        <f t="shared" si="73"/>
        <v>16800</v>
      </c>
    </row>
    <row r="1470" s="71" customFormat="1" customHeight="1" spans="1:11">
      <c r="A1470" s="78">
        <v>1467</v>
      </c>
      <c r="B1470" s="79" t="s">
        <v>6921</v>
      </c>
      <c r="C1470" s="80" t="s">
        <v>6922</v>
      </c>
      <c r="D1470" s="81" t="s">
        <v>15</v>
      </c>
      <c r="E1470" s="82">
        <v>0.0096</v>
      </c>
      <c r="F1470" s="78" t="s">
        <v>54</v>
      </c>
      <c r="G1470" s="83">
        <f t="shared" si="74"/>
        <v>9600</v>
      </c>
      <c r="H1470" s="78">
        <v>5362</v>
      </c>
      <c r="I1470" s="78" t="s">
        <v>1143</v>
      </c>
      <c r="J1470" s="85">
        <f t="shared" si="72"/>
        <v>804.3</v>
      </c>
      <c r="K1470" s="86">
        <f t="shared" si="73"/>
        <v>10404.3</v>
      </c>
    </row>
    <row r="1471" s="71" customFormat="1" customHeight="1" spans="1:11">
      <c r="A1471" s="78">
        <v>1468</v>
      </c>
      <c r="B1471" s="79" t="s">
        <v>6923</v>
      </c>
      <c r="C1471" s="80" t="s">
        <v>6924</v>
      </c>
      <c r="D1471" s="81" t="s">
        <v>15</v>
      </c>
      <c r="E1471" s="82">
        <v>0.0183</v>
      </c>
      <c r="F1471" s="78" t="s">
        <v>54</v>
      </c>
      <c r="G1471" s="83">
        <f t="shared" si="74"/>
        <v>18300</v>
      </c>
      <c r="H1471" s="78">
        <v>0</v>
      </c>
      <c r="I1471" s="78" t="s">
        <v>1143</v>
      </c>
      <c r="J1471" s="85">
        <f t="shared" si="72"/>
        <v>0</v>
      </c>
      <c r="K1471" s="86">
        <f t="shared" si="73"/>
        <v>18300</v>
      </c>
    </row>
    <row r="1472" s="71" customFormat="1" customHeight="1" spans="1:11">
      <c r="A1472" s="78">
        <v>1469</v>
      </c>
      <c r="B1472" s="79" t="s">
        <v>6925</v>
      </c>
      <c r="C1472" s="80" t="s">
        <v>6926</v>
      </c>
      <c r="D1472" s="81" t="s">
        <v>15</v>
      </c>
      <c r="E1472" s="82">
        <v>0.0033</v>
      </c>
      <c r="F1472" s="78" t="s">
        <v>54</v>
      </c>
      <c r="G1472" s="83">
        <f t="shared" si="74"/>
        <v>3300</v>
      </c>
      <c r="H1472" s="78">
        <v>0</v>
      </c>
      <c r="I1472" s="78" t="s">
        <v>1143</v>
      </c>
      <c r="J1472" s="85">
        <f t="shared" si="72"/>
        <v>0</v>
      </c>
      <c r="K1472" s="86">
        <f t="shared" si="73"/>
        <v>3300</v>
      </c>
    </row>
    <row r="1473" s="71" customFormat="1" customHeight="1" spans="1:11">
      <c r="A1473" s="78">
        <v>1470</v>
      </c>
      <c r="B1473" s="79" t="s">
        <v>6927</v>
      </c>
      <c r="C1473" s="80" t="s">
        <v>6928</v>
      </c>
      <c r="D1473" s="81" t="s">
        <v>15</v>
      </c>
      <c r="E1473" s="82">
        <v>0.01131</v>
      </c>
      <c r="F1473" s="78" t="s">
        <v>54</v>
      </c>
      <c r="G1473" s="83">
        <f t="shared" si="74"/>
        <v>11310</v>
      </c>
      <c r="H1473" s="78">
        <v>0</v>
      </c>
      <c r="I1473" s="78" t="s">
        <v>1143</v>
      </c>
      <c r="J1473" s="85">
        <f t="shared" si="72"/>
        <v>0</v>
      </c>
      <c r="K1473" s="86">
        <f t="shared" si="73"/>
        <v>11310</v>
      </c>
    </row>
    <row r="1474" s="71" customFormat="1" customHeight="1" spans="1:11">
      <c r="A1474" s="78">
        <v>1471</v>
      </c>
      <c r="B1474" s="79" t="s">
        <v>6929</v>
      </c>
      <c r="C1474" s="80" t="s">
        <v>6930</v>
      </c>
      <c r="D1474" s="81" t="s">
        <v>15</v>
      </c>
      <c r="E1474" s="82">
        <v>0.01015</v>
      </c>
      <c r="F1474" s="78" t="s">
        <v>54</v>
      </c>
      <c r="G1474" s="83">
        <f t="shared" si="74"/>
        <v>10150</v>
      </c>
      <c r="H1474" s="78">
        <v>0</v>
      </c>
      <c r="I1474" s="78" t="s">
        <v>1143</v>
      </c>
      <c r="J1474" s="85">
        <f t="shared" si="72"/>
        <v>0</v>
      </c>
      <c r="K1474" s="86">
        <f t="shared" si="73"/>
        <v>10150</v>
      </c>
    </row>
    <row r="1475" s="71" customFormat="1" customHeight="1" spans="1:11">
      <c r="A1475" s="78">
        <v>1472</v>
      </c>
      <c r="B1475" s="79" t="s">
        <v>6931</v>
      </c>
      <c r="C1475" s="80" t="s">
        <v>6932</v>
      </c>
      <c r="D1475" s="81" t="s">
        <v>15</v>
      </c>
      <c r="E1475" s="82">
        <v>0</v>
      </c>
      <c r="F1475" s="78" t="s">
        <v>54</v>
      </c>
      <c r="G1475" s="83">
        <f t="shared" si="74"/>
        <v>0</v>
      </c>
      <c r="H1475" s="78">
        <v>6047</v>
      </c>
      <c r="I1475" s="78" t="s">
        <v>1143</v>
      </c>
      <c r="J1475" s="85">
        <f t="shared" si="72"/>
        <v>907.05</v>
      </c>
      <c r="K1475" s="86">
        <f t="shared" si="73"/>
        <v>907.05</v>
      </c>
    </row>
    <row r="1476" s="71" customFormat="1" customHeight="1" spans="1:11">
      <c r="A1476" s="78">
        <v>1473</v>
      </c>
      <c r="B1476" s="79" t="s">
        <v>6933</v>
      </c>
      <c r="C1476" s="80" t="s">
        <v>6934</v>
      </c>
      <c r="D1476" s="81" t="s">
        <v>15</v>
      </c>
      <c r="E1476" s="82">
        <v>0.0162</v>
      </c>
      <c r="F1476" s="78" t="s">
        <v>54</v>
      </c>
      <c r="G1476" s="83">
        <f t="shared" si="74"/>
        <v>16200</v>
      </c>
      <c r="H1476" s="78">
        <v>0</v>
      </c>
      <c r="I1476" s="78" t="s">
        <v>1143</v>
      </c>
      <c r="J1476" s="85">
        <f t="shared" ref="J1476:J1539" si="75">ROUND(H1476*0.15,2)</f>
        <v>0</v>
      </c>
      <c r="K1476" s="86">
        <f t="shared" ref="K1476:K1539" si="76">G1476+J1476</f>
        <v>16200</v>
      </c>
    </row>
    <row r="1477" s="71" customFormat="1" customHeight="1" spans="1:11">
      <c r="A1477" s="78">
        <v>1474</v>
      </c>
      <c r="B1477" s="79" t="s">
        <v>6935</v>
      </c>
      <c r="C1477" s="80" t="s">
        <v>6936</v>
      </c>
      <c r="D1477" s="81" t="s">
        <v>15</v>
      </c>
      <c r="E1477" s="82">
        <v>0.011</v>
      </c>
      <c r="F1477" s="78" t="s">
        <v>54</v>
      </c>
      <c r="G1477" s="83">
        <f t="shared" si="74"/>
        <v>11000</v>
      </c>
      <c r="H1477" s="78">
        <v>6365</v>
      </c>
      <c r="I1477" s="78" t="s">
        <v>1143</v>
      </c>
      <c r="J1477" s="85">
        <f t="shared" si="75"/>
        <v>954.75</v>
      </c>
      <c r="K1477" s="86">
        <f t="shared" si="76"/>
        <v>11954.75</v>
      </c>
    </row>
    <row r="1478" s="71" customFormat="1" customHeight="1" spans="1:11">
      <c r="A1478" s="78">
        <v>1475</v>
      </c>
      <c r="B1478" s="79" t="s">
        <v>6937</v>
      </c>
      <c r="C1478" s="80" t="s">
        <v>6938</v>
      </c>
      <c r="D1478" s="81" t="s">
        <v>15</v>
      </c>
      <c r="E1478" s="82">
        <v>0.0144</v>
      </c>
      <c r="F1478" s="78" t="s">
        <v>54</v>
      </c>
      <c r="G1478" s="83">
        <f t="shared" si="74"/>
        <v>14400</v>
      </c>
      <c r="H1478" s="78">
        <v>7465</v>
      </c>
      <c r="I1478" s="78" t="s">
        <v>1143</v>
      </c>
      <c r="J1478" s="85">
        <f t="shared" si="75"/>
        <v>1119.75</v>
      </c>
      <c r="K1478" s="86">
        <f t="shared" si="76"/>
        <v>15519.75</v>
      </c>
    </row>
    <row r="1479" s="71" customFormat="1" customHeight="1" spans="1:11">
      <c r="A1479" s="78">
        <v>1476</v>
      </c>
      <c r="B1479" s="79" t="s">
        <v>6939</v>
      </c>
      <c r="C1479" s="80" t="s">
        <v>6940</v>
      </c>
      <c r="D1479" s="81" t="s">
        <v>15</v>
      </c>
      <c r="E1479" s="82">
        <v>0</v>
      </c>
      <c r="F1479" s="78" t="s">
        <v>54</v>
      </c>
      <c r="G1479" s="83">
        <f t="shared" si="74"/>
        <v>0</v>
      </c>
      <c r="H1479" s="78">
        <v>3905</v>
      </c>
      <c r="I1479" s="78" t="s">
        <v>1143</v>
      </c>
      <c r="J1479" s="85">
        <f t="shared" si="75"/>
        <v>585.75</v>
      </c>
      <c r="K1479" s="86">
        <f t="shared" si="76"/>
        <v>585.75</v>
      </c>
    </row>
    <row r="1480" s="71" customFormat="1" customHeight="1" spans="1:11">
      <c r="A1480" s="78">
        <v>1477</v>
      </c>
      <c r="B1480" s="79" t="s">
        <v>6941</v>
      </c>
      <c r="C1480" s="80" t="s">
        <v>6942</v>
      </c>
      <c r="D1480" s="81" t="s">
        <v>15</v>
      </c>
      <c r="E1480" s="82">
        <v>0.011</v>
      </c>
      <c r="F1480" s="78" t="s">
        <v>54</v>
      </c>
      <c r="G1480" s="83">
        <f t="shared" si="74"/>
        <v>11000</v>
      </c>
      <c r="H1480" s="78">
        <v>7832</v>
      </c>
      <c r="I1480" s="78" t="s">
        <v>1143</v>
      </c>
      <c r="J1480" s="85">
        <f t="shared" si="75"/>
        <v>1174.8</v>
      </c>
      <c r="K1480" s="86">
        <f t="shared" si="76"/>
        <v>12174.8</v>
      </c>
    </row>
    <row r="1481" s="71" customFormat="1" customHeight="1" spans="1:11">
      <c r="A1481" s="78">
        <v>1478</v>
      </c>
      <c r="B1481" s="79" t="s">
        <v>6943</v>
      </c>
      <c r="C1481" s="80" t="s">
        <v>6944</v>
      </c>
      <c r="D1481" s="81" t="s">
        <v>15</v>
      </c>
      <c r="E1481" s="82">
        <v>0.0147</v>
      </c>
      <c r="F1481" s="78" t="s">
        <v>54</v>
      </c>
      <c r="G1481" s="83">
        <f t="shared" si="74"/>
        <v>14700</v>
      </c>
      <c r="H1481" s="78">
        <v>0</v>
      </c>
      <c r="I1481" s="78" t="s">
        <v>1143</v>
      </c>
      <c r="J1481" s="85">
        <f t="shared" si="75"/>
        <v>0</v>
      </c>
      <c r="K1481" s="86">
        <f t="shared" si="76"/>
        <v>14700</v>
      </c>
    </row>
    <row r="1482" s="71" customFormat="1" customHeight="1" spans="1:11">
      <c r="A1482" s="78">
        <v>1479</v>
      </c>
      <c r="B1482" s="79" t="s">
        <v>6945</v>
      </c>
      <c r="C1482" s="80" t="s">
        <v>6946</v>
      </c>
      <c r="D1482" s="81" t="s">
        <v>15</v>
      </c>
      <c r="E1482" s="82">
        <v>0.005</v>
      </c>
      <c r="F1482" s="78" t="s">
        <v>54</v>
      </c>
      <c r="G1482" s="83">
        <f t="shared" si="74"/>
        <v>5000</v>
      </c>
      <c r="H1482" s="78">
        <v>4793</v>
      </c>
      <c r="I1482" s="78" t="s">
        <v>1143</v>
      </c>
      <c r="J1482" s="85">
        <f t="shared" si="75"/>
        <v>718.95</v>
      </c>
      <c r="K1482" s="86">
        <f t="shared" si="76"/>
        <v>5718.95</v>
      </c>
    </row>
    <row r="1483" s="71" customFormat="1" customHeight="1" spans="1:11">
      <c r="A1483" s="78">
        <v>1480</v>
      </c>
      <c r="B1483" s="79" t="s">
        <v>6947</v>
      </c>
      <c r="C1483" s="80" t="s">
        <v>6948</v>
      </c>
      <c r="D1483" s="81" t="s">
        <v>15</v>
      </c>
      <c r="E1483" s="82">
        <v>0.01176</v>
      </c>
      <c r="F1483" s="78" t="s">
        <v>54</v>
      </c>
      <c r="G1483" s="83">
        <f t="shared" si="74"/>
        <v>11760</v>
      </c>
      <c r="H1483" s="78">
        <v>0</v>
      </c>
      <c r="I1483" s="78" t="s">
        <v>1143</v>
      </c>
      <c r="J1483" s="85">
        <f t="shared" si="75"/>
        <v>0</v>
      </c>
      <c r="K1483" s="86">
        <f t="shared" si="76"/>
        <v>11760</v>
      </c>
    </row>
    <row r="1484" s="71" customFormat="1" customHeight="1" spans="1:11">
      <c r="A1484" s="78">
        <v>1481</v>
      </c>
      <c r="B1484" s="79" t="s">
        <v>6949</v>
      </c>
      <c r="C1484" s="80" t="s">
        <v>6950</v>
      </c>
      <c r="D1484" s="81" t="s">
        <v>15</v>
      </c>
      <c r="E1484" s="82">
        <v>0.01276</v>
      </c>
      <c r="F1484" s="78" t="s">
        <v>54</v>
      </c>
      <c r="G1484" s="83">
        <f t="shared" si="74"/>
        <v>12760</v>
      </c>
      <c r="H1484" s="78">
        <v>0</v>
      </c>
      <c r="I1484" s="78" t="s">
        <v>1143</v>
      </c>
      <c r="J1484" s="85">
        <f t="shared" si="75"/>
        <v>0</v>
      </c>
      <c r="K1484" s="86">
        <f t="shared" si="76"/>
        <v>12760</v>
      </c>
    </row>
    <row r="1485" s="71" customFormat="1" customHeight="1" spans="1:11">
      <c r="A1485" s="78">
        <v>1482</v>
      </c>
      <c r="B1485" s="79" t="s">
        <v>6951</v>
      </c>
      <c r="C1485" s="80" t="s">
        <v>6952</v>
      </c>
      <c r="D1485" s="81" t="s">
        <v>15</v>
      </c>
      <c r="E1485" s="82">
        <v>0.0063</v>
      </c>
      <c r="F1485" s="78" t="s">
        <v>54</v>
      </c>
      <c r="G1485" s="83">
        <f t="shared" si="74"/>
        <v>6300</v>
      </c>
      <c r="H1485" s="78">
        <v>0</v>
      </c>
      <c r="I1485" s="78" t="s">
        <v>1143</v>
      </c>
      <c r="J1485" s="85">
        <f t="shared" si="75"/>
        <v>0</v>
      </c>
      <c r="K1485" s="86">
        <f t="shared" si="76"/>
        <v>6300</v>
      </c>
    </row>
    <row r="1486" s="71" customFormat="1" customHeight="1" spans="1:11">
      <c r="A1486" s="78">
        <v>1483</v>
      </c>
      <c r="B1486" s="79" t="s">
        <v>6953</v>
      </c>
      <c r="C1486" s="80" t="s">
        <v>6954</v>
      </c>
      <c r="D1486" s="81" t="s">
        <v>15</v>
      </c>
      <c r="E1486" s="82">
        <v>0.0213</v>
      </c>
      <c r="F1486" s="78" t="s">
        <v>54</v>
      </c>
      <c r="G1486" s="83">
        <f t="shared" si="74"/>
        <v>20000</v>
      </c>
      <c r="H1486" s="78">
        <v>10620</v>
      </c>
      <c r="I1486" s="78" t="s">
        <v>1143</v>
      </c>
      <c r="J1486" s="85">
        <f t="shared" si="75"/>
        <v>1593</v>
      </c>
      <c r="K1486" s="86">
        <f t="shared" si="76"/>
        <v>21593</v>
      </c>
    </row>
    <row r="1487" s="71" customFormat="1" customHeight="1" spans="1:11">
      <c r="A1487" s="78">
        <v>1484</v>
      </c>
      <c r="B1487" s="79" t="s">
        <v>6955</v>
      </c>
      <c r="C1487" s="80" t="s">
        <v>6956</v>
      </c>
      <c r="D1487" s="81" t="s">
        <v>15</v>
      </c>
      <c r="E1487" s="82">
        <v>0.00348</v>
      </c>
      <c r="F1487" s="78" t="s">
        <v>54</v>
      </c>
      <c r="G1487" s="83">
        <f t="shared" si="74"/>
        <v>3480</v>
      </c>
      <c r="H1487" s="78">
        <v>2357.79</v>
      </c>
      <c r="I1487" s="78" t="s">
        <v>1143</v>
      </c>
      <c r="J1487" s="85">
        <f t="shared" si="75"/>
        <v>353.67</v>
      </c>
      <c r="K1487" s="86">
        <f t="shared" si="76"/>
        <v>3833.67</v>
      </c>
    </row>
    <row r="1488" s="71" customFormat="1" customHeight="1" spans="1:11">
      <c r="A1488" s="78">
        <v>1485</v>
      </c>
      <c r="B1488" s="79" t="s">
        <v>6957</v>
      </c>
      <c r="C1488" s="80" t="s">
        <v>6958</v>
      </c>
      <c r="D1488" s="81" t="s">
        <v>15</v>
      </c>
      <c r="E1488" s="82">
        <v>0.01003</v>
      </c>
      <c r="F1488" s="78" t="s">
        <v>54</v>
      </c>
      <c r="G1488" s="83">
        <f t="shared" si="74"/>
        <v>10030</v>
      </c>
      <c r="H1488" s="78">
        <v>4499</v>
      </c>
      <c r="I1488" s="78" t="s">
        <v>1143</v>
      </c>
      <c r="J1488" s="85">
        <f t="shared" si="75"/>
        <v>674.85</v>
      </c>
      <c r="K1488" s="86">
        <f t="shared" si="76"/>
        <v>10704.85</v>
      </c>
    </row>
    <row r="1489" s="71" customFormat="1" customHeight="1" spans="1:11">
      <c r="A1489" s="78">
        <v>1486</v>
      </c>
      <c r="B1489" s="79" t="s">
        <v>6959</v>
      </c>
      <c r="C1489" s="80" t="s">
        <v>6960</v>
      </c>
      <c r="D1489" s="81" t="s">
        <v>15</v>
      </c>
      <c r="E1489" s="82">
        <v>0.01421</v>
      </c>
      <c r="F1489" s="78" t="s">
        <v>54</v>
      </c>
      <c r="G1489" s="83">
        <f t="shared" si="74"/>
        <v>14210</v>
      </c>
      <c r="H1489" s="78">
        <v>0</v>
      </c>
      <c r="I1489" s="78" t="s">
        <v>1143</v>
      </c>
      <c r="J1489" s="85">
        <f t="shared" si="75"/>
        <v>0</v>
      </c>
      <c r="K1489" s="86">
        <f t="shared" si="76"/>
        <v>14210</v>
      </c>
    </row>
    <row r="1490" s="71" customFormat="1" customHeight="1" spans="1:11">
      <c r="A1490" s="78">
        <v>1487</v>
      </c>
      <c r="B1490" s="79" t="s">
        <v>6961</v>
      </c>
      <c r="C1490" s="80" t="s">
        <v>6962</v>
      </c>
      <c r="D1490" s="81" t="s">
        <v>15</v>
      </c>
      <c r="E1490" s="82">
        <v>0.01325</v>
      </c>
      <c r="F1490" s="78" t="s">
        <v>54</v>
      </c>
      <c r="G1490" s="83">
        <f t="shared" si="74"/>
        <v>13250</v>
      </c>
      <c r="H1490" s="78">
        <v>0</v>
      </c>
      <c r="I1490" s="78" t="s">
        <v>1143</v>
      </c>
      <c r="J1490" s="85">
        <f t="shared" si="75"/>
        <v>0</v>
      </c>
      <c r="K1490" s="86">
        <f t="shared" si="76"/>
        <v>13250</v>
      </c>
    </row>
    <row r="1491" s="71" customFormat="1" customHeight="1" spans="1:11">
      <c r="A1491" s="78">
        <v>1488</v>
      </c>
      <c r="B1491" s="79" t="s">
        <v>6963</v>
      </c>
      <c r="C1491" s="80" t="s">
        <v>6964</v>
      </c>
      <c r="D1491" s="81" t="s">
        <v>15</v>
      </c>
      <c r="E1491" s="82">
        <v>0.01827</v>
      </c>
      <c r="F1491" s="78" t="s">
        <v>54</v>
      </c>
      <c r="G1491" s="83">
        <f t="shared" si="74"/>
        <v>18270</v>
      </c>
      <c r="H1491" s="78">
        <v>0</v>
      </c>
      <c r="I1491" s="78" t="s">
        <v>1143</v>
      </c>
      <c r="J1491" s="85">
        <f t="shared" si="75"/>
        <v>0</v>
      </c>
      <c r="K1491" s="86">
        <f t="shared" si="76"/>
        <v>18270</v>
      </c>
    </row>
    <row r="1492" s="71" customFormat="1" customHeight="1" spans="1:11">
      <c r="A1492" s="78">
        <v>1489</v>
      </c>
      <c r="B1492" s="79" t="s">
        <v>6965</v>
      </c>
      <c r="C1492" s="80" t="s">
        <v>6966</v>
      </c>
      <c r="D1492" s="81" t="s">
        <v>15</v>
      </c>
      <c r="E1492" s="82">
        <v>0</v>
      </c>
      <c r="F1492" s="78" t="s">
        <v>54</v>
      </c>
      <c r="G1492" s="83">
        <f t="shared" ref="G1492:G1555" si="77">IF(E1492*1000000&gt;20000,20000,E1492*1000000)</f>
        <v>0</v>
      </c>
      <c r="H1492" s="78">
        <v>11996</v>
      </c>
      <c r="I1492" s="78" t="s">
        <v>1143</v>
      </c>
      <c r="J1492" s="85">
        <f t="shared" si="75"/>
        <v>1799.4</v>
      </c>
      <c r="K1492" s="86">
        <f t="shared" si="76"/>
        <v>1799.4</v>
      </c>
    </row>
    <row r="1493" s="71" customFormat="1" customHeight="1" spans="1:11">
      <c r="A1493" s="78">
        <v>1490</v>
      </c>
      <c r="B1493" s="79" t="s">
        <v>6967</v>
      </c>
      <c r="C1493" s="80" t="s">
        <v>6968</v>
      </c>
      <c r="D1493" s="81" t="s">
        <v>15</v>
      </c>
      <c r="E1493" s="82">
        <v>0.008</v>
      </c>
      <c r="F1493" s="78" t="s">
        <v>54</v>
      </c>
      <c r="G1493" s="83">
        <f t="shared" si="77"/>
        <v>8000</v>
      </c>
      <c r="H1493" s="78">
        <v>7227.16</v>
      </c>
      <c r="I1493" s="78" t="s">
        <v>1143</v>
      </c>
      <c r="J1493" s="85">
        <f t="shared" si="75"/>
        <v>1084.07</v>
      </c>
      <c r="K1493" s="86">
        <f t="shared" si="76"/>
        <v>9084.07</v>
      </c>
    </row>
    <row r="1494" s="71" customFormat="1" customHeight="1" spans="1:11">
      <c r="A1494" s="78">
        <v>1491</v>
      </c>
      <c r="B1494" s="79" t="s">
        <v>6969</v>
      </c>
      <c r="C1494" s="80" t="s">
        <v>6970</v>
      </c>
      <c r="D1494" s="81" t="s">
        <v>15</v>
      </c>
      <c r="E1494" s="82">
        <v>0.01316</v>
      </c>
      <c r="F1494" s="78" t="s">
        <v>54</v>
      </c>
      <c r="G1494" s="83">
        <f t="shared" si="77"/>
        <v>13160</v>
      </c>
      <c r="H1494" s="78">
        <v>5216</v>
      </c>
      <c r="I1494" s="78" t="s">
        <v>1143</v>
      </c>
      <c r="J1494" s="85">
        <f t="shared" si="75"/>
        <v>782.4</v>
      </c>
      <c r="K1494" s="86">
        <f t="shared" si="76"/>
        <v>13942.4</v>
      </c>
    </row>
    <row r="1495" s="71" customFormat="1" customHeight="1" spans="1:11">
      <c r="A1495" s="78">
        <v>1492</v>
      </c>
      <c r="B1495" s="79" t="s">
        <v>6971</v>
      </c>
      <c r="C1495" s="80" t="s">
        <v>6972</v>
      </c>
      <c r="D1495" s="81" t="s">
        <v>15</v>
      </c>
      <c r="E1495" s="82">
        <v>0.0138</v>
      </c>
      <c r="F1495" s="78" t="s">
        <v>54</v>
      </c>
      <c r="G1495" s="83">
        <f t="shared" si="77"/>
        <v>13800</v>
      </c>
      <c r="H1495" s="78">
        <v>9492</v>
      </c>
      <c r="I1495" s="78" t="s">
        <v>1143</v>
      </c>
      <c r="J1495" s="85">
        <f t="shared" si="75"/>
        <v>1423.8</v>
      </c>
      <c r="K1495" s="86">
        <f t="shared" si="76"/>
        <v>15223.8</v>
      </c>
    </row>
    <row r="1496" s="71" customFormat="1" customHeight="1" spans="1:11">
      <c r="A1496" s="78">
        <v>1493</v>
      </c>
      <c r="B1496" s="79" t="s">
        <v>6973</v>
      </c>
      <c r="C1496" s="80" t="s">
        <v>6974</v>
      </c>
      <c r="D1496" s="81" t="s">
        <v>15</v>
      </c>
      <c r="E1496" s="82">
        <v>0.01</v>
      </c>
      <c r="F1496" s="78" t="s">
        <v>54</v>
      </c>
      <c r="G1496" s="83">
        <f t="shared" si="77"/>
        <v>10000</v>
      </c>
      <c r="H1496" s="78">
        <v>5890</v>
      </c>
      <c r="I1496" s="78" t="s">
        <v>1143</v>
      </c>
      <c r="J1496" s="85">
        <f t="shared" si="75"/>
        <v>883.5</v>
      </c>
      <c r="K1496" s="86">
        <f t="shared" si="76"/>
        <v>10883.5</v>
      </c>
    </row>
    <row r="1497" s="71" customFormat="1" customHeight="1" spans="1:11">
      <c r="A1497" s="78">
        <v>1494</v>
      </c>
      <c r="B1497" s="79" t="s">
        <v>6975</v>
      </c>
      <c r="C1497" s="80" t="s">
        <v>6976</v>
      </c>
      <c r="D1497" s="81" t="s">
        <v>15</v>
      </c>
      <c r="E1497" s="82">
        <v>0</v>
      </c>
      <c r="F1497" s="78" t="s">
        <v>54</v>
      </c>
      <c r="G1497" s="83">
        <f t="shared" si="77"/>
        <v>0</v>
      </c>
      <c r="H1497" s="78">
        <v>10684</v>
      </c>
      <c r="I1497" s="78" t="s">
        <v>1143</v>
      </c>
      <c r="J1497" s="85">
        <f t="shared" si="75"/>
        <v>1602.6</v>
      </c>
      <c r="K1497" s="86">
        <f t="shared" si="76"/>
        <v>1602.6</v>
      </c>
    </row>
    <row r="1498" s="71" customFormat="1" customHeight="1" spans="1:11">
      <c r="A1498" s="78">
        <v>1495</v>
      </c>
      <c r="B1498" s="79" t="s">
        <v>6977</v>
      </c>
      <c r="C1498" s="80" t="s">
        <v>6978</v>
      </c>
      <c r="D1498" s="81" t="s">
        <v>15</v>
      </c>
      <c r="E1498" s="82">
        <v>0.01392</v>
      </c>
      <c r="F1498" s="78" t="s">
        <v>54</v>
      </c>
      <c r="G1498" s="83">
        <f t="shared" si="77"/>
        <v>13920</v>
      </c>
      <c r="H1498" s="78">
        <v>0</v>
      </c>
      <c r="I1498" s="78" t="s">
        <v>1143</v>
      </c>
      <c r="J1498" s="85">
        <f t="shared" si="75"/>
        <v>0</v>
      </c>
      <c r="K1498" s="86">
        <f t="shared" si="76"/>
        <v>13920</v>
      </c>
    </row>
    <row r="1499" s="71" customFormat="1" customHeight="1" spans="1:11">
      <c r="A1499" s="78">
        <v>1496</v>
      </c>
      <c r="B1499" s="79" t="s">
        <v>6979</v>
      </c>
      <c r="C1499" s="80" t="s">
        <v>6980</v>
      </c>
      <c r="D1499" s="81" t="s">
        <v>15</v>
      </c>
      <c r="E1499" s="82">
        <v>0</v>
      </c>
      <c r="F1499" s="78" t="s">
        <v>54</v>
      </c>
      <c r="G1499" s="83">
        <f t="shared" si="77"/>
        <v>0</v>
      </c>
      <c r="H1499" s="78">
        <v>6560</v>
      </c>
      <c r="I1499" s="78" t="s">
        <v>1143</v>
      </c>
      <c r="J1499" s="85">
        <f t="shared" si="75"/>
        <v>984</v>
      </c>
      <c r="K1499" s="86">
        <f t="shared" si="76"/>
        <v>984</v>
      </c>
    </row>
    <row r="1500" s="71" customFormat="1" customHeight="1" spans="1:11">
      <c r="A1500" s="78">
        <v>1497</v>
      </c>
      <c r="B1500" s="79" t="s">
        <v>6981</v>
      </c>
      <c r="C1500" s="80" t="s">
        <v>6982</v>
      </c>
      <c r="D1500" s="81" t="s">
        <v>15</v>
      </c>
      <c r="E1500" s="82">
        <v>0.01003</v>
      </c>
      <c r="F1500" s="78" t="s">
        <v>54</v>
      </c>
      <c r="G1500" s="83">
        <f t="shared" si="77"/>
        <v>10030</v>
      </c>
      <c r="H1500" s="78">
        <v>0</v>
      </c>
      <c r="I1500" s="78" t="s">
        <v>1143</v>
      </c>
      <c r="J1500" s="85">
        <f t="shared" si="75"/>
        <v>0</v>
      </c>
      <c r="K1500" s="86">
        <f t="shared" si="76"/>
        <v>10030</v>
      </c>
    </row>
    <row r="1501" s="71" customFormat="1" customHeight="1" spans="1:11">
      <c r="A1501" s="78">
        <v>1498</v>
      </c>
      <c r="B1501" s="79" t="s">
        <v>6983</v>
      </c>
      <c r="C1501" s="80" t="s">
        <v>6984</v>
      </c>
      <c r="D1501" s="81" t="s">
        <v>15</v>
      </c>
      <c r="E1501" s="82">
        <v>0.01421</v>
      </c>
      <c r="F1501" s="78" t="s">
        <v>54</v>
      </c>
      <c r="G1501" s="83">
        <f t="shared" si="77"/>
        <v>14210</v>
      </c>
      <c r="H1501" s="78">
        <v>0</v>
      </c>
      <c r="I1501" s="78" t="s">
        <v>1143</v>
      </c>
      <c r="J1501" s="85">
        <f t="shared" si="75"/>
        <v>0</v>
      </c>
      <c r="K1501" s="86">
        <f t="shared" si="76"/>
        <v>14210</v>
      </c>
    </row>
    <row r="1502" s="71" customFormat="1" customHeight="1" spans="1:11">
      <c r="A1502" s="78">
        <v>1499</v>
      </c>
      <c r="B1502" s="79" t="s">
        <v>6985</v>
      </c>
      <c r="C1502" s="80" t="s">
        <v>6986</v>
      </c>
      <c r="D1502" s="81" t="s">
        <v>15</v>
      </c>
      <c r="E1502" s="82">
        <v>0.01593</v>
      </c>
      <c r="F1502" s="78" t="s">
        <v>54</v>
      </c>
      <c r="G1502" s="83">
        <f t="shared" si="77"/>
        <v>15930</v>
      </c>
      <c r="H1502" s="78">
        <v>0</v>
      </c>
      <c r="I1502" s="78" t="s">
        <v>1143</v>
      </c>
      <c r="J1502" s="85">
        <f t="shared" si="75"/>
        <v>0</v>
      </c>
      <c r="K1502" s="86">
        <f t="shared" si="76"/>
        <v>15930</v>
      </c>
    </row>
    <row r="1503" s="71" customFormat="1" customHeight="1" spans="1:11">
      <c r="A1503" s="78">
        <v>1500</v>
      </c>
      <c r="B1503" s="79" t="s">
        <v>6987</v>
      </c>
      <c r="C1503" s="80" t="s">
        <v>6988</v>
      </c>
      <c r="D1503" s="81" t="s">
        <v>15</v>
      </c>
      <c r="E1503" s="82">
        <v>0.006</v>
      </c>
      <c r="F1503" s="78" t="s">
        <v>54</v>
      </c>
      <c r="G1503" s="83">
        <f t="shared" si="77"/>
        <v>6000</v>
      </c>
      <c r="H1503" s="78">
        <v>2821</v>
      </c>
      <c r="I1503" s="78" t="s">
        <v>1143</v>
      </c>
      <c r="J1503" s="85">
        <f t="shared" si="75"/>
        <v>423.15</v>
      </c>
      <c r="K1503" s="86">
        <f t="shared" si="76"/>
        <v>6423.15</v>
      </c>
    </row>
    <row r="1504" s="71" customFormat="1" customHeight="1" spans="1:11">
      <c r="A1504" s="78">
        <v>1501</v>
      </c>
      <c r="B1504" s="79" t="s">
        <v>6989</v>
      </c>
      <c r="C1504" s="80" t="s">
        <v>6990</v>
      </c>
      <c r="D1504" s="81" t="s">
        <v>15</v>
      </c>
      <c r="E1504" s="82">
        <v>0.02001</v>
      </c>
      <c r="F1504" s="78" t="s">
        <v>54</v>
      </c>
      <c r="G1504" s="83">
        <f t="shared" si="77"/>
        <v>20000</v>
      </c>
      <c r="H1504" s="78">
        <v>0</v>
      </c>
      <c r="I1504" s="78" t="s">
        <v>1143</v>
      </c>
      <c r="J1504" s="85">
        <f t="shared" si="75"/>
        <v>0</v>
      </c>
      <c r="K1504" s="86">
        <f t="shared" si="76"/>
        <v>20000</v>
      </c>
    </row>
    <row r="1505" s="71" customFormat="1" customHeight="1" spans="1:11">
      <c r="A1505" s="78">
        <v>1502</v>
      </c>
      <c r="B1505" s="79" t="s">
        <v>6991</v>
      </c>
      <c r="C1505" s="80" t="s">
        <v>6992</v>
      </c>
      <c r="D1505" s="81" t="s">
        <v>15</v>
      </c>
      <c r="E1505" s="82">
        <v>0.0081</v>
      </c>
      <c r="F1505" s="78" t="s">
        <v>54</v>
      </c>
      <c r="G1505" s="83">
        <f t="shared" si="77"/>
        <v>8100</v>
      </c>
      <c r="H1505" s="78">
        <v>0</v>
      </c>
      <c r="I1505" s="78" t="s">
        <v>1143</v>
      </c>
      <c r="J1505" s="85">
        <f t="shared" si="75"/>
        <v>0</v>
      </c>
      <c r="K1505" s="86">
        <f t="shared" si="76"/>
        <v>8100</v>
      </c>
    </row>
    <row r="1506" s="71" customFormat="1" customHeight="1" spans="1:11">
      <c r="A1506" s="78">
        <v>1503</v>
      </c>
      <c r="B1506" s="79" t="s">
        <v>6993</v>
      </c>
      <c r="C1506" s="80" t="s">
        <v>6994</v>
      </c>
      <c r="D1506" s="81" t="s">
        <v>15</v>
      </c>
      <c r="E1506" s="82">
        <v>0.0186</v>
      </c>
      <c r="F1506" s="78" t="s">
        <v>54</v>
      </c>
      <c r="G1506" s="83">
        <f t="shared" si="77"/>
        <v>18600</v>
      </c>
      <c r="H1506" s="78">
        <v>0</v>
      </c>
      <c r="I1506" s="78" t="s">
        <v>1143</v>
      </c>
      <c r="J1506" s="85">
        <f t="shared" si="75"/>
        <v>0</v>
      </c>
      <c r="K1506" s="86">
        <f t="shared" si="76"/>
        <v>18600</v>
      </c>
    </row>
    <row r="1507" s="71" customFormat="1" customHeight="1" spans="1:11">
      <c r="A1507" s="78">
        <v>1504</v>
      </c>
      <c r="B1507" s="79" t="s">
        <v>6995</v>
      </c>
      <c r="C1507" s="80" t="s">
        <v>6996</v>
      </c>
      <c r="D1507" s="81" t="s">
        <v>15</v>
      </c>
      <c r="E1507" s="82">
        <v>0.01</v>
      </c>
      <c r="F1507" s="78" t="s">
        <v>54</v>
      </c>
      <c r="G1507" s="83">
        <f t="shared" si="77"/>
        <v>10000</v>
      </c>
      <c r="H1507" s="78">
        <v>5741</v>
      </c>
      <c r="I1507" s="78" t="s">
        <v>1143</v>
      </c>
      <c r="J1507" s="85">
        <f t="shared" si="75"/>
        <v>861.15</v>
      </c>
      <c r="K1507" s="86">
        <f t="shared" si="76"/>
        <v>10861.15</v>
      </c>
    </row>
    <row r="1508" s="71" customFormat="1" customHeight="1" spans="1:11">
      <c r="A1508" s="78">
        <v>1505</v>
      </c>
      <c r="B1508" s="79" t="s">
        <v>6997</v>
      </c>
      <c r="C1508" s="80" t="s">
        <v>6998</v>
      </c>
      <c r="D1508" s="81" t="s">
        <v>15</v>
      </c>
      <c r="E1508" s="82">
        <v>0.00812</v>
      </c>
      <c r="F1508" s="78" t="s">
        <v>54</v>
      </c>
      <c r="G1508" s="83">
        <f t="shared" si="77"/>
        <v>8120</v>
      </c>
      <c r="H1508" s="78">
        <v>0</v>
      </c>
      <c r="I1508" s="78" t="s">
        <v>1143</v>
      </c>
      <c r="J1508" s="85">
        <f t="shared" si="75"/>
        <v>0</v>
      </c>
      <c r="K1508" s="86">
        <f t="shared" si="76"/>
        <v>8120</v>
      </c>
    </row>
    <row r="1509" s="71" customFormat="1" customHeight="1" spans="1:11">
      <c r="A1509" s="78">
        <v>1506</v>
      </c>
      <c r="B1509" s="79" t="s">
        <v>6999</v>
      </c>
      <c r="C1509" s="80" t="s">
        <v>7000</v>
      </c>
      <c r="D1509" s="81" t="s">
        <v>15</v>
      </c>
      <c r="E1509" s="82">
        <v>0</v>
      </c>
      <c r="F1509" s="78" t="s">
        <v>54</v>
      </c>
      <c r="G1509" s="83">
        <f t="shared" si="77"/>
        <v>0</v>
      </c>
      <c r="H1509" s="78">
        <v>18702</v>
      </c>
      <c r="I1509" s="78" t="s">
        <v>1143</v>
      </c>
      <c r="J1509" s="85">
        <f t="shared" si="75"/>
        <v>2805.3</v>
      </c>
      <c r="K1509" s="86">
        <f t="shared" si="76"/>
        <v>2805.3</v>
      </c>
    </row>
    <row r="1510" s="71" customFormat="1" customHeight="1" spans="1:11">
      <c r="A1510" s="78">
        <v>1507</v>
      </c>
      <c r="B1510" s="79" t="s">
        <v>7001</v>
      </c>
      <c r="C1510" s="80" t="s">
        <v>7002</v>
      </c>
      <c r="D1510" s="81" t="s">
        <v>15</v>
      </c>
      <c r="E1510" s="82">
        <v>0.012095</v>
      </c>
      <c r="F1510" s="78" t="s">
        <v>54</v>
      </c>
      <c r="G1510" s="83">
        <f t="shared" si="77"/>
        <v>12095</v>
      </c>
      <c r="H1510" s="78">
        <v>0</v>
      </c>
      <c r="I1510" s="78" t="s">
        <v>1143</v>
      </c>
      <c r="J1510" s="85">
        <f t="shared" si="75"/>
        <v>0</v>
      </c>
      <c r="K1510" s="86">
        <f t="shared" si="76"/>
        <v>12095</v>
      </c>
    </row>
    <row r="1511" s="71" customFormat="1" customHeight="1" spans="1:11">
      <c r="A1511" s="78">
        <v>1508</v>
      </c>
      <c r="B1511" s="79" t="s">
        <v>7003</v>
      </c>
      <c r="C1511" s="80" t="s">
        <v>7004</v>
      </c>
      <c r="D1511" s="81" t="s">
        <v>15</v>
      </c>
      <c r="E1511" s="82">
        <v>0.0153</v>
      </c>
      <c r="F1511" s="78" t="s">
        <v>54</v>
      </c>
      <c r="G1511" s="83">
        <f t="shared" si="77"/>
        <v>15300</v>
      </c>
      <c r="H1511" s="78">
        <v>0</v>
      </c>
      <c r="I1511" s="78" t="s">
        <v>1143</v>
      </c>
      <c r="J1511" s="85">
        <f t="shared" si="75"/>
        <v>0</v>
      </c>
      <c r="K1511" s="86">
        <f t="shared" si="76"/>
        <v>15300</v>
      </c>
    </row>
    <row r="1512" s="71" customFormat="1" customHeight="1" spans="1:11">
      <c r="A1512" s="78">
        <v>1509</v>
      </c>
      <c r="B1512" s="79" t="s">
        <v>7005</v>
      </c>
      <c r="C1512" s="80" t="s">
        <v>7006</v>
      </c>
      <c r="D1512" s="81" t="s">
        <v>15</v>
      </c>
      <c r="E1512" s="82">
        <v>0.0162</v>
      </c>
      <c r="F1512" s="78" t="s">
        <v>54</v>
      </c>
      <c r="G1512" s="83">
        <f t="shared" si="77"/>
        <v>16200</v>
      </c>
      <c r="H1512" s="78">
        <v>0</v>
      </c>
      <c r="I1512" s="78" t="s">
        <v>1143</v>
      </c>
      <c r="J1512" s="85">
        <f t="shared" si="75"/>
        <v>0</v>
      </c>
      <c r="K1512" s="86">
        <f t="shared" si="76"/>
        <v>16200</v>
      </c>
    </row>
    <row r="1513" s="71" customFormat="1" customHeight="1" spans="1:11">
      <c r="A1513" s="78">
        <v>1510</v>
      </c>
      <c r="B1513" s="79" t="s">
        <v>6915</v>
      </c>
      <c r="C1513" s="80" t="s">
        <v>7007</v>
      </c>
      <c r="D1513" s="81" t="s">
        <v>15</v>
      </c>
      <c r="E1513" s="82">
        <v>0.0087</v>
      </c>
      <c r="F1513" s="78" t="s">
        <v>54</v>
      </c>
      <c r="G1513" s="83">
        <f t="shared" si="77"/>
        <v>8700</v>
      </c>
      <c r="H1513" s="78">
        <v>0</v>
      </c>
      <c r="I1513" s="78" t="s">
        <v>1143</v>
      </c>
      <c r="J1513" s="85">
        <f t="shared" si="75"/>
        <v>0</v>
      </c>
      <c r="K1513" s="86">
        <f t="shared" si="76"/>
        <v>8700</v>
      </c>
    </row>
    <row r="1514" s="71" customFormat="1" customHeight="1" spans="1:11">
      <c r="A1514" s="78">
        <v>1511</v>
      </c>
      <c r="B1514" s="79" t="s">
        <v>7008</v>
      </c>
      <c r="C1514" s="80" t="s">
        <v>7009</v>
      </c>
      <c r="D1514" s="81" t="s">
        <v>15</v>
      </c>
      <c r="E1514" s="82">
        <v>0.01005</v>
      </c>
      <c r="F1514" s="78" t="s">
        <v>54</v>
      </c>
      <c r="G1514" s="83">
        <f t="shared" si="77"/>
        <v>10050</v>
      </c>
      <c r="H1514" s="78">
        <v>3636</v>
      </c>
      <c r="I1514" s="78" t="s">
        <v>1143</v>
      </c>
      <c r="J1514" s="85">
        <f t="shared" si="75"/>
        <v>545.4</v>
      </c>
      <c r="K1514" s="86">
        <f t="shared" si="76"/>
        <v>10595.4</v>
      </c>
    </row>
    <row r="1515" s="71" customFormat="1" customHeight="1" spans="1:11">
      <c r="A1515" s="78">
        <v>1512</v>
      </c>
      <c r="B1515" s="79" t="s">
        <v>7010</v>
      </c>
      <c r="C1515" s="80" t="s">
        <v>7011</v>
      </c>
      <c r="D1515" s="81" t="s">
        <v>15</v>
      </c>
      <c r="E1515" s="82">
        <v>0.0168</v>
      </c>
      <c r="F1515" s="78" t="s">
        <v>54</v>
      </c>
      <c r="G1515" s="83">
        <f t="shared" si="77"/>
        <v>16800</v>
      </c>
      <c r="H1515" s="78">
        <v>0</v>
      </c>
      <c r="I1515" s="78" t="s">
        <v>1143</v>
      </c>
      <c r="J1515" s="85">
        <f t="shared" si="75"/>
        <v>0</v>
      </c>
      <c r="K1515" s="86">
        <f t="shared" si="76"/>
        <v>16800</v>
      </c>
    </row>
    <row r="1516" s="71" customFormat="1" customHeight="1" spans="1:11">
      <c r="A1516" s="78">
        <v>1513</v>
      </c>
      <c r="B1516" s="79" t="s">
        <v>7012</v>
      </c>
      <c r="C1516" s="80" t="s">
        <v>7013</v>
      </c>
      <c r="D1516" s="81" t="s">
        <v>15</v>
      </c>
      <c r="E1516" s="82">
        <v>0.0108</v>
      </c>
      <c r="F1516" s="78" t="s">
        <v>54</v>
      </c>
      <c r="G1516" s="83">
        <f t="shared" si="77"/>
        <v>10800</v>
      </c>
      <c r="H1516" s="78">
        <v>5208.32</v>
      </c>
      <c r="I1516" s="78" t="s">
        <v>1143</v>
      </c>
      <c r="J1516" s="85">
        <f t="shared" si="75"/>
        <v>781.25</v>
      </c>
      <c r="K1516" s="86">
        <f t="shared" si="76"/>
        <v>11581.25</v>
      </c>
    </row>
    <row r="1517" s="71" customFormat="1" customHeight="1" spans="1:11">
      <c r="A1517" s="78">
        <v>1514</v>
      </c>
      <c r="B1517" s="79" t="s">
        <v>6783</v>
      </c>
      <c r="C1517" s="80" t="s">
        <v>7014</v>
      </c>
      <c r="D1517" s="81" t="s">
        <v>15</v>
      </c>
      <c r="E1517" s="82">
        <v>0</v>
      </c>
      <c r="F1517" s="78" t="s">
        <v>54</v>
      </c>
      <c r="G1517" s="83">
        <f t="shared" si="77"/>
        <v>0</v>
      </c>
      <c r="H1517" s="78">
        <v>25713.5</v>
      </c>
      <c r="I1517" s="78" t="s">
        <v>1143</v>
      </c>
      <c r="J1517" s="85">
        <f t="shared" si="75"/>
        <v>3857.03</v>
      </c>
      <c r="K1517" s="86">
        <f t="shared" si="76"/>
        <v>3857.03</v>
      </c>
    </row>
    <row r="1518" s="71" customFormat="1" customHeight="1" spans="1:11">
      <c r="A1518" s="78">
        <v>1515</v>
      </c>
      <c r="B1518" s="79" t="s">
        <v>7015</v>
      </c>
      <c r="C1518" s="80" t="s">
        <v>7016</v>
      </c>
      <c r="D1518" s="81" t="s">
        <v>15</v>
      </c>
      <c r="E1518" s="82">
        <v>0.00986</v>
      </c>
      <c r="F1518" s="78" t="s">
        <v>54</v>
      </c>
      <c r="G1518" s="83">
        <f t="shared" si="77"/>
        <v>9860</v>
      </c>
      <c r="H1518" s="78">
        <v>0</v>
      </c>
      <c r="I1518" s="78" t="s">
        <v>1143</v>
      </c>
      <c r="J1518" s="85">
        <f t="shared" si="75"/>
        <v>0</v>
      </c>
      <c r="K1518" s="86">
        <f t="shared" si="76"/>
        <v>9860</v>
      </c>
    </row>
    <row r="1519" s="71" customFormat="1" customHeight="1" spans="1:11">
      <c r="A1519" s="78">
        <v>1516</v>
      </c>
      <c r="B1519" s="79" t="s">
        <v>7017</v>
      </c>
      <c r="C1519" s="80" t="s">
        <v>7018</v>
      </c>
      <c r="D1519" s="81" t="s">
        <v>15</v>
      </c>
      <c r="E1519" s="82">
        <v>0.00756</v>
      </c>
      <c r="F1519" s="78" t="s">
        <v>54</v>
      </c>
      <c r="G1519" s="83">
        <f t="shared" si="77"/>
        <v>7560</v>
      </c>
      <c r="H1519" s="78">
        <v>5258</v>
      </c>
      <c r="I1519" s="78" t="s">
        <v>1143</v>
      </c>
      <c r="J1519" s="85">
        <f t="shared" si="75"/>
        <v>788.7</v>
      </c>
      <c r="K1519" s="86">
        <f t="shared" si="76"/>
        <v>8348.7</v>
      </c>
    </row>
    <row r="1520" s="71" customFormat="1" customHeight="1" spans="1:11">
      <c r="A1520" s="78">
        <v>1517</v>
      </c>
      <c r="B1520" s="79" t="s">
        <v>7019</v>
      </c>
      <c r="C1520" s="80" t="s">
        <v>7020</v>
      </c>
      <c r="D1520" s="81" t="s">
        <v>15</v>
      </c>
      <c r="E1520" s="82">
        <v>0.0112</v>
      </c>
      <c r="F1520" s="78" t="s">
        <v>54</v>
      </c>
      <c r="G1520" s="83">
        <f t="shared" si="77"/>
        <v>11200</v>
      </c>
      <c r="H1520" s="78">
        <v>3852</v>
      </c>
      <c r="I1520" s="78" t="s">
        <v>1143</v>
      </c>
      <c r="J1520" s="85">
        <f t="shared" si="75"/>
        <v>577.8</v>
      </c>
      <c r="K1520" s="86">
        <f t="shared" si="76"/>
        <v>11777.8</v>
      </c>
    </row>
    <row r="1521" s="71" customFormat="1" customHeight="1" spans="1:11">
      <c r="A1521" s="78">
        <v>1518</v>
      </c>
      <c r="B1521" s="79" t="s">
        <v>7021</v>
      </c>
      <c r="C1521" s="80" t="s">
        <v>7022</v>
      </c>
      <c r="D1521" s="81" t="s">
        <v>15</v>
      </c>
      <c r="E1521" s="82">
        <v>0.0224</v>
      </c>
      <c r="F1521" s="78" t="s">
        <v>54</v>
      </c>
      <c r="G1521" s="83">
        <f t="shared" si="77"/>
        <v>20000</v>
      </c>
      <c r="H1521" s="78">
        <v>0</v>
      </c>
      <c r="I1521" s="78" t="s">
        <v>1143</v>
      </c>
      <c r="J1521" s="85">
        <f t="shared" si="75"/>
        <v>0</v>
      </c>
      <c r="K1521" s="86">
        <f t="shared" si="76"/>
        <v>20000</v>
      </c>
    </row>
    <row r="1522" s="71" customFormat="1" customHeight="1" spans="1:11">
      <c r="A1522" s="78">
        <v>1519</v>
      </c>
      <c r="B1522" s="79" t="s">
        <v>7023</v>
      </c>
      <c r="C1522" s="80" t="s">
        <v>7024</v>
      </c>
      <c r="D1522" s="81" t="s">
        <v>15</v>
      </c>
      <c r="E1522" s="82">
        <v>0.0168</v>
      </c>
      <c r="F1522" s="78" t="s">
        <v>54</v>
      </c>
      <c r="G1522" s="83">
        <f t="shared" si="77"/>
        <v>16800</v>
      </c>
      <c r="H1522" s="78">
        <v>0</v>
      </c>
      <c r="I1522" s="78" t="s">
        <v>1143</v>
      </c>
      <c r="J1522" s="85">
        <f t="shared" si="75"/>
        <v>0</v>
      </c>
      <c r="K1522" s="86">
        <f t="shared" si="76"/>
        <v>16800</v>
      </c>
    </row>
    <row r="1523" s="71" customFormat="1" customHeight="1" spans="1:11">
      <c r="A1523" s="78">
        <v>1520</v>
      </c>
      <c r="B1523" s="79" t="s">
        <v>7025</v>
      </c>
      <c r="C1523" s="80" t="s">
        <v>7026</v>
      </c>
      <c r="D1523" s="81" t="s">
        <v>15</v>
      </c>
      <c r="E1523" s="82">
        <v>0.01015</v>
      </c>
      <c r="F1523" s="78" t="s">
        <v>54</v>
      </c>
      <c r="G1523" s="83">
        <f t="shared" si="77"/>
        <v>10150</v>
      </c>
      <c r="H1523" s="78">
        <v>0</v>
      </c>
      <c r="I1523" s="78" t="s">
        <v>1143</v>
      </c>
      <c r="J1523" s="85">
        <f t="shared" si="75"/>
        <v>0</v>
      </c>
      <c r="K1523" s="86">
        <f t="shared" si="76"/>
        <v>10150</v>
      </c>
    </row>
    <row r="1524" s="71" customFormat="1" customHeight="1" spans="1:11">
      <c r="A1524" s="78">
        <v>1521</v>
      </c>
      <c r="B1524" s="79" t="s">
        <v>7027</v>
      </c>
      <c r="C1524" s="80" t="s">
        <v>7028</v>
      </c>
      <c r="D1524" s="81" t="s">
        <v>15</v>
      </c>
      <c r="E1524" s="82">
        <v>0.0168</v>
      </c>
      <c r="F1524" s="78" t="s">
        <v>54</v>
      </c>
      <c r="G1524" s="83">
        <f t="shared" si="77"/>
        <v>16800</v>
      </c>
      <c r="H1524" s="78">
        <v>0</v>
      </c>
      <c r="I1524" s="78" t="s">
        <v>1143</v>
      </c>
      <c r="J1524" s="85">
        <f t="shared" si="75"/>
        <v>0</v>
      </c>
      <c r="K1524" s="86">
        <f t="shared" si="76"/>
        <v>16800</v>
      </c>
    </row>
    <row r="1525" s="71" customFormat="1" customHeight="1" spans="1:11">
      <c r="A1525" s="78">
        <v>1522</v>
      </c>
      <c r="B1525" s="79" t="s">
        <v>7029</v>
      </c>
      <c r="C1525" s="80" t="s">
        <v>7030</v>
      </c>
      <c r="D1525" s="81" t="s">
        <v>15</v>
      </c>
      <c r="E1525" s="82">
        <v>0.01764</v>
      </c>
      <c r="F1525" s="78" t="s">
        <v>54</v>
      </c>
      <c r="G1525" s="83">
        <f t="shared" si="77"/>
        <v>17640</v>
      </c>
      <c r="H1525" s="78">
        <v>0</v>
      </c>
      <c r="I1525" s="78" t="s">
        <v>1143</v>
      </c>
      <c r="J1525" s="85">
        <f t="shared" si="75"/>
        <v>0</v>
      </c>
      <c r="K1525" s="86">
        <f t="shared" si="76"/>
        <v>17640</v>
      </c>
    </row>
    <row r="1526" s="71" customFormat="1" customHeight="1" spans="1:11">
      <c r="A1526" s="78">
        <v>1523</v>
      </c>
      <c r="B1526" s="79" t="s">
        <v>7031</v>
      </c>
      <c r="C1526" s="80" t="s">
        <v>7032</v>
      </c>
      <c r="D1526" s="81" t="s">
        <v>15</v>
      </c>
      <c r="E1526" s="82">
        <v>0.0213</v>
      </c>
      <c r="F1526" s="78" t="s">
        <v>54</v>
      </c>
      <c r="G1526" s="83">
        <f t="shared" si="77"/>
        <v>20000</v>
      </c>
      <c r="H1526" s="78">
        <v>0</v>
      </c>
      <c r="I1526" s="78" t="s">
        <v>1143</v>
      </c>
      <c r="J1526" s="85">
        <f t="shared" si="75"/>
        <v>0</v>
      </c>
      <c r="K1526" s="86">
        <f t="shared" si="76"/>
        <v>20000</v>
      </c>
    </row>
    <row r="1527" s="71" customFormat="1" customHeight="1" spans="1:11">
      <c r="A1527" s="78">
        <v>1524</v>
      </c>
      <c r="B1527" s="79" t="s">
        <v>7033</v>
      </c>
      <c r="C1527" s="80" t="s">
        <v>7034</v>
      </c>
      <c r="D1527" s="81" t="s">
        <v>15</v>
      </c>
      <c r="E1527" s="82">
        <v>0.01026</v>
      </c>
      <c r="F1527" s="78" t="s">
        <v>54</v>
      </c>
      <c r="G1527" s="83">
        <f t="shared" si="77"/>
        <v>10260</v>
      </c>
      <c r="H1527" s="78">
        <v>0</v>
      </c>
      <c r="I1527" s="78" t="s">
        <v>1143</v>
      </c>
      <c r="J1527" s="85">
        <f t="shared" si="75"/>
        <v>0</v>
      </c>
      <c r="K1527" s="86">
        <f t="shared" si="76"/>
        <v>10260</v>
      </c>
    </row>
    <row r="1528" s="71" customFormat="1" customHeight="1" spans="1:11">
      <c r="A1528" s="78">
        <v>1525</v>
      </c>
      <c r="B1528" s="79" t="s">
        <v>7035</v>
      </c>
      <c r="C1528" s="80" t="s">
        <v>7036</v>
      </c>
      <c r="D1528" s="81" t="s">
        <v>15</v>
      </c>
      <c r="E1528" s="82">
        <v>0.0117</v>
      </c>
      <c r="F1528" s="78" t="s">
        <v>54</v>
      </c>
      <c r="G1528" s="83">
        <f t="shared" si="77"/>
        <v>11700</v>
      </c>
      <c r="H1528" s="78">
        <v>0</v>
      </c>
      <c r="I1528" s="78" t="s">
        <v>1143</v>
      </c>
      <c r="J1528" s="85">
        <f t="shared" si="75"/>
        <v>0</v>
      </c>
      <c r="K1528" s="86">
        <f t="shared" si="76"/>
        <v>11700</v>
      </c>
    </row>
    <row r="1529" s="71" customFormat="1" customHeight="1" spans="1:11">
      <c r="A1529" s="78">
        <v>1526</v>
      </c>
      <c r="B1529" s="79" t="s">
        <v>7037</v>
      </c>
      <c r="C1529" s="80" t="s">
        <v>7038</v>
      </c>
      <c r="D1529" s="81" t="s">
        <v>15</v>
      </c>
      <c r="E1529" s="82">
        <v>0.009</v>
      </c>
      <c r="F1529" s="78" t="s">
        <v>54</v>
      </c>
      <c r="G1529" s="83">
        <f t="shared" si="77"/>
        <v>9000</v>
      </c>
      <c r="H1529" s="78">
        <v>2259</v>
      </c>
      <c r="I1529" s="78" t="s">
        <v>1143</v>
      </c>
      <c r="J1529" s="85">
        <f t="shared" si="75"/>
        <v>338.85</v>
      </c>
      <c r="K1529" s="86">
        <f t="shared" si="76"/>
        <v>9338.85</v>
      </c>
    </row>
    <row r="1530" s="71" customFormat="1" customHeight="1" spans="1:11">
      <c r="A1530" s="78">
        <v>1527</v>
      </c>
      <c r="B1530" s="79" t="s">
        <v>7039</v>
      </c>
      <c r="C1530" s="80" t="s">
        <v>7040</v>
      </c>
      <c r="D1530" s="81" t="s">
        <v>15</v>
      </c>
      <c r="E1530" s="82">
        <v>0.0168</v>
      </c>
      <c r="F1530" s="78" t="s">
        <v>54</v>
      </c>
      <c r="G1530" s="83">
        <f t="shared" si="77"/>
        <v>16800</v>
      </c>
      <c r="H1530" s="78">
        <v>0</v>
      </c>
      <c r="I1530" s="78" t="s">
        <v>1143</v>
      </c>
      <c r="J1530" s="85">
        <f t="shared" si="75"/>
        <v>0</v>
      </c>
      <c r="K1530" s="86">
        <f t="shared" si="76"/>
        <v>16800</v>
      </c>
    </row>
    <row r="1531" s="71" customFormat="1" customHeight="1" spans="1:11">
      <c r="A1531" s="78">
        <v>1528</v>
      </c>
      <c r="B1531" s="79" t="s">
        <v>7041</v>
      </c>
      <c r="C1531" s="80" t="s">
        <v>7042</v>
      </c>
      <c r="D1531" s="81" t="s">
        <v>15</v>
      </c>
      <c r="E1531" s="82">
        <v>0.01475</v>
      </c>
      <c r="F1531" s="78" t="s">
        <v>54</v>
      </c>
      <c r="G1531" s="83">
        <f t="shared" si="77"/>
        <v>14750</v>
      </c>
      <c r="H1531" s="78">
        <v>0</v>
      </c>
      <c r="I1531" s="78" t="s">
        <v>1143</v>
      </c>
      <c r="J1531" s="85">
        <f t="shared" si="75"/>
        <v>0</v>
      </c>
      <c r="K1531" s="86">
        <f t="shared" si="76"/>
        <v>14750</v>
      </c>
    </row>
    <row r="1532" s="71" customFormat="1" customHeight="1" spans="1:11">
      <c r="A1532" s="78">
        <v>1529</v>
      </c>
      <c r="B1532" s="79" t="s">
        <v>7043</v>
      </c>
      <c r="C1532" s="80" t="s">
        <v>7044</v>
      </c>
      <c r="D1532" s="81" t="s">
        <v>15</v>
      </c>
      <c r="E1532" s="82">
        <v>0.0145</v>
      </c>
      <c r="F1532" s="78" t="s">
        <v>54</v>
      </c>
      <c r="G1532" s="83">
        <f t="shared" si="77"/>
        <v>14500</v>
      </c>
      <c r="H1532" s="78">
        <v>0</v>
      </c>
      <c r="I1532" s="78" t="s">
        <v>1143</v>
      </c>
      <c r="J1532" s="85">
        <f t="shared" si="75"/>
        <v>0</v>
      </c>
      <c r="K1532" s="86">
        <f t="shared" si="76"/>
        <v>14500</v>
      </c>
    </row>
    <row r="1533" s="71" customFormat="1" customHeight="1" spans="1:11">
      <c r="A1533" s="78">
        <v>1530</v>
      </c>
      <c r="B1533" s="79" t="s">
        <v>7045</v>
      </c>
      <c r="C1533" s="80" t="s">
        <v>7046</v>
      </c>
      <c r="D1533" s="81" t="s">
        <v>15</v>
      </c>
      <c r="E1533" s="82">
        <v>0.0102</v>
      </c>
      <c r="F1533" s="78" t="s">
        <v>54</v>
      </c>
      <c r="G1533" s="83">
        <f t="shared" si="77"/>
        <v>10200</v>
      </c>
      <c r="H1533" s="78">
        <v>0</v>
      </c>
      <c r="I1533" s="78" t="s">
        <v>1143</v>
      </c>
      <c r="J1533" s="85">
        <f t="shared" si="75"/>
        <v>0</v>
      </c>
      <c r="K1533" s="86">
        <f t="shared" si="76"/>
        <v>10200</v>
      </c>
    </row>
    <row r="1534" s="71" customFormat="1" customHeight="1" spans="1:11">
      <c r="A1534" s="78">
        <v>1531</v>
      </c>
      <c r="B1534" s="79" t="s">
        <v>7047</v>
      </c>
      <c r="C1534" s="80" t="s">
        <v>7048</v>
      </c>
      <c r="D1534" s="81" t="s">
        <v>15</v>
      </c>
      <c r="E1534" s="82">
        <v>0.01363</v>
      </c>
      <c r="F1534" s="78" t="s">
        <v>54</v>
      </c>
      <c r="G1534" s="83">
        <f t="shared" si="77"/>
        <v>13630</v>
      </c>
      <c r="H1534" s="78">
        <v>0</v>
      </c>
      <c r="I1534" s="78" t="s">
        <v>1143</v>
      </c>
      <c r="J1534" s="85">
        <f t="shared" si="75"/>
        <v>0</v>
      </c>
      <c r="K1534" s="86">
        <f t="shared" si="76"/>
        <v>13630</v>
      </c>
    </row>
    <row r="1535" s="71" customFormat="1" customHeight="1" spans="1:11">
      <c r="A1535" s="78">
        <v>1532</v>
      </c>
      <c r="B1535" s="79" t="s">
        <v>7049</v>
      </c>
      <c r="C1535" s="80" t="s">
        <v>7050</v>
      </c>
      <c r="D1535" s="81" t="s">
        <v>15</v>
      </c>
      <c r="E1535" s="82">
        <v>0.0144</v>
      </c>
      <c r="F1535" s="78" t="s">
        <v>54</v>
      </c>
      <c r="G1535" s="83">
        <f t="shared" si="77"/>
        <v>14400</v>
      </c>
      <c r="H1535" s="78">
        <v>0</v>
      </c>
      <c r="I1535" s="78" t="s">
        <v>1143</v>
      </c>
      <c r="J1535" s="85">
        <f t="shared" si="75"/>
        <v>0</v>
      </c>
      <c r="K1535" s="86">
        <f t="shared" si="76"/>
        <v>14400</v>
      </c>
    </row>
    <row r="1536" s="71" customFormat="1" customHeight="1" spans="1:11">
      <c r="A1536" s="78">
        <v>1533</v>
      </c>
      <c r="B1536" s="79" t="s">
        <v>7051</v>
      </c>
      <c r="C1536" s="80" t="s">
        <v>7052</v>
      </c>
      <c r="D1536" s="81" t="s">
        <v>15</v>
      </c>
      <c r="E1536" s="82">
        <v>0.0112</v>
      </c>
      <c r="F1536" s="78" t="s">
        <v>54</v>
      </c>
      <c r="G1536" s="83">
        <f t="shared" si="77"/>
        <v>11200</v>
      </c>
      <c r="H1536" s="78">
        <v>0</v>
      </c>
      <c r="I1536" s="78" t="s">
        <v>1143</v>
      </c>
      <c r="J1536" s="85">
        <f t="shared" si="75"/>
        <v>0</v>
      </c>
      <c r="K1536" s="86">
        <f t="shared" si="76"/>
        <v>11200</v>
      </c>
    </row>
    <row r="1537" s="71" customFormat="1" customHeight="1" spans="1:11">
      <c r="A1537" s="78">
        <v>1534</v>
      </c>
      <c r="B1537" s="79" t="s">
        <v>7053</v>
      </c>
      <c r="C1537" s="80" t="s">
        <v>7054</v>
      </c>
      <c r="D1537" s="81" t="s">
        <v>15</v>
      </c>
      <c r="E1537" s="82">
        <v>0.014</v>
      </c>
      <c r="F1537" s="78" t="s">
        <v>54</v>
      </c>
      <c r="G1537" s="83">
        <f t="shared" si="77"/>
        <v>14000</v>
      </c>
      <c r="H1537" s="78">
        <v>11838</v>
      </c>
      <c r="I1537" s="78" t="s">
        <v>1143</v>
      </c>
      <c r="J1537" s="85">
        <f t="shared" si="75"/>
        <v>1775.7</v>
      </c>
      <c r="K1537" s="86">
        <f t="shared" si="76"/>
        <v>15775.7</v>
      </c>
    </row>
    <row r="1538" s="71" customFormat="1" customHeight="1" spans="1:11">
      <c r="A1538" s="78">
        <v>1535</v>
      </c>
      <c r="B1538" s="79" t="s">
        <v>7055</v>
      </c>
      <c r="C1538" s="80" t="s">
        <v>7056</v>
      </c>
      <c r="D1538" s="81" t="s">
        <v>15</v>
      </c>
      <c r="E1538" s="82">
        <v>0.02016</v>
      </c>
      <c r="F1538" s="78" t="s">
        <v>54</v>
      </c>
      <c r="G1538" s="83">
        <f t="shared" si="77"/>
        <v>20000</v>
      </c>
      <c r="H1538" s="78">
        <v>0</v>
      </c>
      <c r="I1538" s="78" t="s">
        <v>1143</v>
      </c>
      <c r="J1538" s="85">
        <f t="shared" si="75"/>
        <v>0</v>
      </c>
      <c r="K1538" s="86">
        <f t="shared" si="76"/>
        <v>20000</v>
      </c>
    </row>
    <row r="1539" s="71" customFormat="1" customHeight="1" spans="1:11">
      <c r="A1539" s="78">
        <v>1536</v>
      </c>
      <c r="B1539" s="79" t="s">
        <v>7057</v>
      </c>
      <c r="C1539" s="80" t="s">
        <v>7058</v>
      </c>
      <c r="D1539" s="81" t="s">
        <v>15</v>
      </c>
      <c r="E1539" s="82">
        <v>0.018</v>
      </c>
      <c r="F1539" s="78" t="s">
        <v>54</v>
      </c>
      <c r="G1539" s="83">
        <f t="shared" si="77"/>
        <v>18000</v>
      </c>
      <c r="H1539" s="78">
        <v>5590</v>
      </c>
      <c r="I1539" s="78" t="s">
        <v>1143</v>
      </c>
      <c r="J1539" s="85">
        <f t="shared" si="75"/>
        <v>838.5</v>
      </c>
      <c r="K1539" s="86">
        <f t="shared" si="76"/>
        <v>18838.5</v>
      </c>
    </row>
    <row r="1540" s="71" customFormat="1" customHeight="1" spans="1:11">
      <c r="A1540" s="78">
        <v>1537</v>
      </c>
      <c r="B1540" s="79" t="s">
        <v>7059</v>
      </c>
      <c r="C1540" s="80" t="s">
        <v>7060</v>
      </c>
      <c r="D1540" s="81" t="s">
        <v>15</v>
      </c>
      <c r="E1540" s="82">
        <v>0.005</v>
      </c>
      <c r="F1540" s="78" t="s">
        <v>54</v>
      </c>
      <c r="G1540" s="83">
        <f t="shared" si="77"/>
        <v>5000</v>
      </c>
      <c r="H1540" s="78">
        <v>5066</v>
      </c>
      <c r="I1540" s="78" t="s">
        <v>1143</v>
      </c>
      <c r="J1540" s="85">
        <f t="shared" ref="J1540:J1603" si="78">ROUND(H1540*0.15,2)</f>
        <v>759.9</v>
      </c>
      <c r="K1540" s="86">
        <f t="shared" ref="K1540:K1603" si="79">G1540+J1540</f>
        <v>5759.9</v>
      </c>
    </row>
    <row r="1541" s="71" customFormat="1" customHeight="1" spans="1:11">
      <c r="A1541" s="78">
        <v>1538</v>
      </c>
      <c r="B1541" s="79" t="s">
        <v>7061</v>
      </c>
      <c r="C1541" s="80" t="s">
        <v>7062</v>
      </c>
      <c r="D1541" s="81" t="s">
        <v>15</v>
      </c>
      <c r="E1541" s="82">
        <v>0.011</v>
      </c>
      <c r="F1541" s="78" t="s">
        <v>54</v>
      </c>
      <c r="G1541" s="83">
        <f t="shared" si="77"/>
        <v>11000</v>
      </c>
      <c r="H1541" s="78">
        <v>7016.58</v>
      </c>
      <c r="I1541" s="78" t="s">
        <v>1143</v>
      </c>
      <c r="J1541" s="85">
        <f t="shared" si="78"/>
        <v>1052.49</v>
      </c>
      <c r="K1541" s="86">
        <f t="shared" si="79"/>
        <v>12052.49</v>
      </c>
    </row>
    <row r="1542" s="71" customFormat="1" customHeight="1" spans="1:11">
      <c r="A1542" s="78">
        <v>1539</v>
      </c>
      <c r="B1542" s="79" t="s">
        <v>7063</v>
      </c>
      <c r="C1542" s="80" t="s">
        <v>7064</v>
      </c>
      <c r="D1542" s="81" t="s">
        <v>15</v>
      </c>
      <c r="E1542" s="82">
        <v>0.01711</v>
      </c>
      <c r="F1542" s="78" t="s">
        <v>54</v>
      </c>
      <c r="G1542" s="83">
        <f t="shared" si="77"/>
        <v>17110</v>
      </c>
      <c r="H1542" s="78">
        <v>7554</v>
      </c>
      <c r="I1542" s="78" t="s">
        <v>1143</v>
      </c>
      <c r="J1542" s="85">
        <f t="shared" si="78"/>
        <v>1133.1</v>
      </c>
      <c r="K1542" s="86">
        <f t="shared" si="79"/>
        <v>18243.1</v>
      </c>
    </row>
    <row r="1543" s="71" customFormat="1" customHeight="1" spans="1:11">
      <c r="A1543" s="78">
        <v>1540</v>
      </c>
      <c r="B1543" s="79" t="s">
        <v>7065</v>
      </c>
      <c r="C1543" s="80" t="s">
        <v>7066</v>
      </c>
      <c r="D1543" s="81" t="s">
        <v>15</v>
      </c>
      <c r="E1543" s="82">
        <v>0.02655</v>
      </c>
      <c r="F1543" s="78" t="s">
        <v>54</v>
      </c>
      <c r="G1543" s="83">
        <f t="shared" si="77"/>
        <v>20000</v>
      </c>
      <c r="H1543" s="78">
        <v>0</v>
      </c>
      <c r="I1543" s="78" t="s">
        <v>1143</v>
      </c>
      <c r="J1543" s="85">
        <f t="shared" si="78"/>
        <v>0</v>
      </c>
      <c r="K1543" s="86">
        <f t="shared" si="79"/>
        <v>20000</v>
      </c>
    </row>
    <row r="1544" s="71" customFormat="1" customHeight="1" spans="1:11">
      <c r="A1544" s="78">
        <v>1541</v>
      </c>
      <c r="B1544" s="79" t="s">
        <v>7067</v>
      </c>
      <c r="C1544" s="80" t="s">
        <v>7068</v>
      </c>
      <c r="D1544" s="81" t="s">
        <v>15</v>
      </c>
      <c r="E1544" s="82">
        <v>0.01711</v>
      </c>
      <c r="F1544" s="78" t="s">
        <v>54</v>
      </c>
      <c r="G1544" s="83">
        <f t="shared" si="77"/>
        <v>17110</v>
      </c>
      <c r="H1544" s="78">
        <v>0</v>
      </c>
      <c r="I1544" s="78" t="s">
        <v>1143</v>
      </c>
      <c r="J1544" s="85">
        <f t="shared" si="78"/>
        <v>0</v>
      </c>
      <c r="K1544" s="86">
        <f t="shared" si="79"/>
        <v>17110</v>
      </c>
    </row>
    <row r="1545" s="71" customFormat="1" customHeight="1" spans="1:11">
      <c r="A1545" s="78">
        <v>1542</v>
      </c>
      <c r="B1545" s="79" t="s">
        <v>7069</v>
      </c>
      <c r="C1545" s="80" t="s">
        <v>7070</v>
      </c>
      <c r="D1545" s="81" t="s">
        <v>15</v>
      </c>
      <c r="E1545" s="82">
        <v>0.01008</v>
      </c>
      <c r="F1545" s="78" t="s">
        <v>54</v>
      </c>
      <c r="G1545" s="83">
        <f t="shared" si="77"/>
        <v>10080</v>
      </c>
      <c r="H1545" s="78">
        <v>6030</v>
      </c>
      <c r="I1545" s="78" t="s">
        <v>1143</v>
      </c>
      <c r="J1545" s="85">
        <f t="shared" si="78"/>
        <v>904.5</v>
      </c>
      <c r="K1545" s="86">
        <f t="shared" si="79"/>
        <v>10984.5</v>
      </c>
    </row>
    <row r="1546" s="71" customFormat="1" customHeight="1" spans="1:11">
      <c r="A1546" s="78">
        <v>1543</v>
      </c>
      <c r="B1546" s="79" t="s">
        <v>7071</v>
      </c>
      <c r="C1546" s="80" t="s">
        <v>7072</v>
      </c>
      <c r="D1546" s="81" t="s">
        <v>15</v>
      </c>
      <c r="E1546" s="82">
        <v>0.0196</v>
      </c>
      <c r="F1546" s="78" t="s">
        <v>54</v>
      </c>
      <c r="G1546" s="83">
        <f t="shared" si="77"/>
        <v>19600</v>
      </c>
      <c r="H1546" s="78">
        <v>0</v>
      </c>
      <c r="I1546" s="78" t="s">
        <v>1143</v>
      </c>
      <c r="J1546" s="85">
        <f t="shared" si="78"/>
        <v>0</v>
      </c>
      <c r="K1546" s="86">
        <f t="shared" si="79"/>
        <v>19600</v>
      </c>
    </row>
    <row r="1547" s="71" customFormat="1" customHeight="1" spans="1:11">
      <c r="A1547" s="78">
        <v>1544</v>
      </c>
      <c r="B1547" s="79" t="s">
        <v>7073</v>
      </c>
      <c r="C1547" s="80" t="s">
        <v>7074</v>
      </c>
      <c r="D1547" s="81" t="s">
        <v>15</v>
      </c>
      <c r="E1547" s="82">
        <v>0.00644</v>
      </c>
      <c r="F1547" s="78" t="s">
        <v>54</v>
      </c>
      <c r="G1547" s="83">
        <f t="shared" si="77"/>
        <v>6440</v>
      </c>
      <c r="H1547" s="78">
        <v>0</v>
      </c>
      <c r="I1547" s="78" t="s">
        <v>1143</v>
      </c>
      <c r="J1547" s="85">
        <f t="shared" si="78"/>
        <v>0</v>
      </c>
      <c r="K1547" s="86">
        <f t="shared" si="79"/>
        <v>6440</v>
      </c>
    </row>
    <row r="1548" s="71" customFormat="1" customHeight="1" spans="1:11">
      <c r="A1548" s="78">
        <v>1545</v>
      </c>
      <c r="B1548" s="79" t="s">
        <v>7075</v>
      </c>
      <c r="C1548" s="80" t="s">
        <v>7076</v>
      </c>
      <c r="D1548" s="81" t="s">
        <v>15</v>
      </c>
      <c r="E1548" s="82">
        <v>0.0196</v>
      </c>
      <c r="F1548" s="78" t="s">
        <v>54</v>
      </c>
      <c r="G1548" s="83">
        <f t="shared" si="77"/>
        <v>19600</v>
      </c>
      <c r="H1548" s="78">
        <v>0</v>
      </c>
      <c r="I1548" s="78" t="s">
        <v>1143</v>
      </c>
      <c r="J1548" s="85">
        <f t="shared" si="78"/>
        <v>0</v>
      </c>
      <c r="K1548" s="86">
        <f t="shared" si="79"/>
        <v>19600</v>
      </c>
    </row>
    <row r="1549" s="71" customFormat="1" customHeight="1" spans="1:11">
      <c r="A1549" s="78">
        <v>1546</v>
      </c>
      <c r="B1549" s="79" t="s">
        <v>7077</v>
      </c>
      <c r="C1549" s="80" t="s">
        <v>7078</v>
      </c>
      <c r="D1549" s="81" t="s">
        <v>15</v>
      </c>
      <c r="E1549" s="82">
        <v>0.0145</v>
      </c>
      <c r="F1549" s="78" t="s">
        <v>54</v>
      </c>
      <c r="G1549" s="83">
        <f t="shared" si="77"/>
        <v>14500</v>
      </c>
      <c r="H1549" s="78">
        <v>7013</v>
      </c>
      <c r="I1549" s="78" t="s">
        <v>1143</v>
      </c>
      <c r="J1549" s="85">
        <f t="shared" si="78"/>
        <v>1051.95</v>
      </c>
      <c r="K1549" s="86">
        <f t="shared" si="79"/>
        <v>15551.95</v>
      </c>
    </row>
    <row r="1550" s="71" customFormat="1" customHeight="1" spans="1:11">
      <c r="A1550" s="78">
        <v>1547</v>
      </c>
      <c r="B1550" s="79" t="s">
        <v>7079</v>
      </c>
      <c r="C1550" s="80" t="s">
        <v>7080</v>
      </c>
      <c r="D1550" s="81" t="s">
        <v>15</v>
      </c>
      <c r="E1550" s="82">
        <v>0.0212</v>
      </c>
      <c r="F1550" s="78" t="s">
        <v>54</v>
      </c>
      <c r="G1550" s="83">
        <f t="shared" si="77"/>
        <v>20000</v>
      </c>
      <c r="H1550" s="78">
        <v>0</v>
      </c>
      <c r="I1550" s="78" t="s">
        <v>1143</v>
      </c>
      <c r="J1550" s="85">
        <f t="shared" si="78"/>
        <v>0</v>
      </c>
      <c r="K1550" s="86">
        <f t="shared" si="79"/>
        <v>20000</v>
      </c>
    </row>
    <row r="1551" s="71" customFormat="1" customHeight="1" spans="1:11">
      <c r="A1551" s="78">
        <v>1548</v>
      </c>
      <c r="B1551" s="79" t="s">
        <v>7081</v>
      </c>
      <c r="C1551" s="80" t="s">
        <v>7082</v>
      </c>
      <c r="D1551" s="81" t="s">
        <v>15</v>
      </c>
      <c r="E1551" s="82">
        <v>0.0174</v>
      </c>
      <c r="F1551" s="78" t="s">
        <v>54</v>
      </c>
      <c r="G1551" s="83">
        <f t="shared" si="77"/>
        <v>17400</v>
      </c>
      <c r="H1551" s="78">
        <v>0</v>
      </c>
      <c r="I1551" s="78" t="s">
        <v>1143</v>
      </c>
      <c r="J1551" s="85">
        <f t="shared" si="78"/>
        <v>0</v>
      </c>
      <c r="K1551" s="86">
        <f t="shared" si="79"/>
        <v>17400</v>
      </c>
    </row>
    <row r="1552" s="71" customFormat="1" customHeight="1" spans="1:11">
      <c r="A1552" s="78">
        <v>1549</v>
      </c>
      <c r="B1552" s="79" t="s">
        <v>7083</v>
      </c>
      <c r="C1552" s="80" t="s">
        <v>7084</v>
      </c>
      <c r="D1552" s="81" t="s">
        <v>15</v>
      </c>
      <c r="E1552" s="82">
        <v>0.01988</v>
      </c>
      <c r="F1552" s="78" t="s">
        <v>54</v>
      </c>
      <c r="G1552" s="83">
        <f t="shared" si="77"/>
        <v>19880</v>
      </c>
      <c r="H1552" s="78">
        <v>0</v>
      </c>
      <c r="I1552" s="78" t="s">
        <v>1143</v>
      </c>
      <c r="J1552" s="85">
        <f t="shared" si="78"/>
        <v>0</v>
      </c>
      <c r="K1552" s="86">
        <f t="shared" si="79"/>
        <v>19880</v>
      </c>
    </row>
    <row r="1553" s="71" customFormat="1" customHeight="1" spans="1:11">
      <c r="A1553" s="78">
        <v>1550</v>
      </c>
      <c r="B1553" s="79" t="s">
        <v>7085</v>
      </c>
      <c r="C1553" s="80" t="s">
        <v>7086</v>
      </c>
      <c r="D1553" s="81" t="s">
        <v>15</v>
      </c>
      <c r="E1553" s="82">
        <v>0.0116</v>
      </c>
      <c r="F1553" s="78" t="s">
        <v>54</v>
      </c>
      <c r="G1553" s="83">
        <f t="shared" si="77"/>
        <v>11600</v>
      </c>
      <c r="H1553" s="78">
        <v>0</v>
      </c>
      <c r="I1553" s="78" t="s">
        <v>1143</v>
      </c>
      <c r="J1553" s="85">
        <f t="shared" si="78"/>
        <v>0</v>
      </c>
      <c r="K1553" s="86">
        <f t="shared" si="79"/>
        <v>11600</v>
      </c>
    </row>
    <row r="1554" s="71" customFormat="1" customHeight="1" spans="1:11">
      <c r="A1554" s="78">
        <v>1551</v>
      </c>
      <c r="B1554" s="79" t="s">
        <v>7087</v>
      </c>
      <c r="C1554" s="80" t="s">
        <v>7088</v>
      </c>
      <c r="D1554" s="81" t="s">
        <v>15</v>
      </c>
      <c r="E1554" s="82">
        <v>0.01204</v>
      </c>
      <c r="F1554" s="78" t="s">
        <v>54</v>
      </c>
      <c r="G1554" s="83">
        <f t="shared" si="77"/>
        <v>12040</v>
      </c>
      <c r="H1554" s="78">
        <v>7800.45</v>
      </c>
      <c r="I1554" s="78" t="s">
        <v>1143</v>
      </c>
      <c r="J1554" s="85">
        <f t="shared" si="78"/>
        <v>1170.07</v>
      </c>
      <c r="K1554" s="86">
        <f t="shared" si="79"/>
        <v>13210.07</v>
      </c>
    </row>
    <row r="1555" s="71" customFormat="1" customHeight="1" spans="1:11">
      <c r="A1555" s="78">
        <v>1552</v>
      </c>
      <c r="B1555" s="79" t="s">
        <v>7089</v>
      </c>
      <c r="C1555" s="80" t="s">
        <v>7090</v>
      </c>
      <c r="D1555" s="81" t="s">
        <v>15</v>
      </c>
      <c r="E1555" s="82">
        <v>0.01232</v>
      </c>
      <c r="F1555" s="78" t="s">
        <v>54</v>
      </c>
      <c r="G1555" s="83">
        <f t="shared" si="77"/>
        <v>12320</v>
      </c>
      <c r="H1555" s="78">
        <v>0</v>
      </c>
      <c r="I1555" s="78" t="s">
        <v>1143</v>
      </c>
      <c r="J1555" s="85">
        <f t="shared" si="78"/>
        <v>0</v>
      </c>
      <c r="K1555" s="86">
        <f t="shared" si="79"/>
        <v>12320</v>
      </c>
    </row>
    <row r="1556" s="71" customFormat="1" customHeight="1" spans="1:11">
      <c r="A1556" s="78">
        <v>1553</v>
      </c>
      <c r="B1556" s="79" t="s">
        <v>7091</v>
      </c>
      <c r="C1556" s="80" t="s">
        <v>7092</v>
      </c>
      <c r="D1556" s="81" t="s">
        <v>15</v>
      </c>
      <c r="E1556" s="82">
        <v>0.0116</v>
      </c>
      <c r="F1556" s="78" t="s">
        <v>54</v>
      </c>
      <c r="G1556" s="83">
        <f t="shared" ref="G1556:G1619" si="80">IF(E1556*1000000&gt;20000,20000,E1556*1000000)</f>
        <v>11600</v>
      </c>
      <c r="H1556" s="78">
        <v>0</v>
      </c>
      <c r="I1556" s="78" t="s">
        <v>1143</v>
      </c>
      <c r="J1556" s="85">
        <f t="shared" si="78"/>
        <v>0</v>
      </c>
      <c r="K1556" s="86">
        <f t="shared" si="79"/>
        <v>11600</v>
      </c>
    </row>
    <row r="1557" s="71" customFormat="1" customHeight="1" spans="1:11">
      <c r="A1557" s="78">
        <v>1554</v>
      </c>
      <c r="B1557" s="79" t="s">
        <v>7093</v>
      </c>
      <c r="C1557" s="80" t="s">
        <v>7094</v>
      </c>
      <c r="D1557" s="81" t="s">
        <v>15</v>
      </c>
      <c r="E1557" s="82">
        <v>0.01798</v>
      </c>
      <c r="F1557" s="78" t="s">
        <v>54</v>
      </c>
      <c r="G1557" s="83">
        <f t="shared" si="80"/>
        <v>17980</v>
      </c>
      <c r="H1557" s="78">
        <v>0</v>
      </c>
      <c r="I1557" s="78" t="s">
        <v>1143</v>
      </c>
      <c r="J1557" s="85">
        <f t="shared" si="78"/>
        <v>0</v>
      </c>
      <c r="K1557" s="86">
        <f t="shared" si="79"/>
        <v>17980</v>
      </c>
    </row>
    <row r="1558" s="71" customFormat="1" customHeight="1" spans="1:11">
      <c r="A1558" s="78">
        <v>1555</v>
      </c>
      <c r="B1558" s="79" t="s">
        <v>7095</v>
      </c>
      <c r="C1558" s="80" t="s">
        <v>7096</v>
      </c>
      <c r="D1558" s="81" t="s">
        <v>15</v>
      </c>
      <c r="E1558" s="82">
        <v>0.0144</v>
      </c>
      <c r="F1558" s="78" t="s">
        <v>54</v>
      </c>
      <c r="G1558" s="83">
        <f t="shared" si="80"/>
        <v>14400</v>
      </c>
      <c r="H1558" s="78">
        <v>9013</v>
      </c>
      <c r="I1558" s="78" t="s">
        <v>1143</v>
      </c>
      <c r="J1558" s="85">
        <f t="shared" si="78"/>
        <v>1351.95</v>
      </c>
      <c r="K1558" s="86">
        <f t="shared" si="79"/>
        <v>15751.95</v>
      </c>
    </row>
    <row r="1559" s="71" customFormat="1" customHeight="1" spans="1:11">
      <c r="A1559" s="78">
        <v>1556</v>
      </c>
      <c r="B1559" s="79" t="s">
        <v>7097</v>
      </c>
      <c r="C1559" s="80" t="s">
        <v>7098</v>
      </c>
      <c r="D1559" s="81" t="s">
        <v>15</v>
      </c>
      <c r="E1559" s="82">
        <v>0.00812</v>
      </c>
      <c r="F1559" s="78" t="s">
        <v>54</v>
      </c>
      <c r="G1559" s="83">
        <f t="shared" si="80"/>
        <v>8120</v>
      </c>
      <c r="H1559" s="78">
        <v>2904</v>
      </c>
      <c r="I1559" s="78" t="s">
        <v>1143</v>
      </c>
      <c r="J1559" s="85">
        <f t="shared" si="78"/>
        <v>435.6</v>
      </c>
      <c r="K1559" s="86">
        <f t="shared" si="79"/>
        <v>8555.6</v>
      </c>
    </row>
    <row r="1560" s="71" customFormat="1" customHeight="1" spans="1:11">
      <c r="A1560" s="78">
        <v>1557</v>
      </c>
      <c r="B1560" s="79" t="s">
        <v>7099</v>
      </c>
      <c r="C1560" s="80" t="s">
        <v>7100</v>
      </c>
      <c r="D1560" s="81" t="s">
        <v>15</v>
      </c>
      <c r="E1560" s="82">
        <v>0.012095</v>
      </c>
      <c r="F1560" s="78" t="s">
        <v>54</v>
      </c>
      <c r="G1560" s="83">
        <f t="shared" si="80"/>
        <v>12095</v>
      </c>
      <c r="H1560" s="78">
        <v>8210</v>
      </c>
      <c r="I1560" s="78" t="s">
        <v>1143</v>
      </c>
      <c r="J1560" s="85">
        <f t="shared" si="78"/>
        <v>1231.5</v>
      </c>
      <c r="K1560" s="86">
        <f t="shared" si="79"/>
        <v>13326.5</v>
      </c>
    </row>
    <row r="1561" s="71" customFormat="1" customHeight="1" spans="1:11">
      <c r="A1561" s="78">
        <v>1558</v>
      </c>
      <c r="B1561" s="79" t="s">
        <v>7101</v>
      </c>
      <c r="C1561" s="80" t="s">
        <v>7102</v>
      </c>
      <c r="D1561" s="81" t="s">
        <v>15</v>
      </c>
      <c r="E1561" s="82">
        <v>0.01044</v>
      </c>
      <c r="F1561" s="78" t="s">
        <v>54</v>
      </c>
      <c r="G1561" s="83">
        <f t="shared" si="80"/>
        <v>10440</v>
      </c>
      <c r="H1561" s="78">
        <v>0</v>
      </c>
      <c r="I1561" s="78" t="s">
        <v>1143</v>
      </c>
      <c r="J1561" s="85">
        <f t="shared" si="78"/>
        <v>0</v>
      </c>
      <c r="K1561" s="86">
        <f t="shared" si="79"/>
        <v>10440</v>
      </c>
    </row>
    <row r="1562" s="71" customFormat="1" customHeight="1" spans="1:11">
      <c r="A1562" s="78">
        <v>1559</v>
      </c>
      <c r="B1562" s="79" t="s">
        <v>7103</v>
      </c>
      <c r="C1562" s="80" t="s">
        <v>7104</v>
      </c>
      <c r="D1562" s="81" t="s">
        <v>15</v>
      </c>
      <c r="E1562" s="82">
        <v>0.0087</v>
      </c>
      <c r="F1562" s="78" t="s">
        <v>54</v>
      </c>
      <c r="G1562" s="83">
        <f t="shared" si="80"/>
        <v>8700</v>
      </c>
      <c r="H1562" s="78">
        <v>0</v>
      </c>
      <c r="I1562" s="78" t="s">
        <v>1143</v>
      </c>
      <c r="J1562" s="85">
        <f t="shared" si="78"/>
        <v>0</v>
      </c>
      <c r="K1562" s="86">
        <f t="shared" si="79"/>
        <v>8700</v>
      </c>
    </row>
    <row r="1563" s="71" customFormat="1" customHeight="1" spans="1:11">
      <c r="A1563" s="78">
        <v>1560</v>
      </c>
      <c r="B1563" s="79" t="s">
        <v>7105</v>
      </c>
      <c r="C1563" s="80" t="s">
        <v>7106</v>
      </c>
      <c r="D1563" s="81" t="s">
        <v>15</v>
      </c>
      <c r="E1563" s="82">
        <v>0.0102</v>
      </c>
      <c r="F1563" s="78" t="s">
        <v>54</v>
      </c>
      <c r="G1563" s="83">
        <f t="shared" si="80"/>
        <v>10200</v>
      </c>
      <c r="H1563" s="78">
        <v>0</v>
      </c>
      <c r="I1563" s="78" t="s">
        <v>1143</v>
      </c>
      <c r="J1563" s="85">
        <f t="shared" si="78"/>
        <v>0</v>
      </c>
      <c r="K1563" s="86">
        <f t="shared" si="79"/>
        <v>10200</v>
      </c>
    </row>
    <row r="1564" s="71" customFormat="1" customHeight="1" spans="1:11">
      <c r="A1564" s="78">
        <v>1561</v>
      </c>
      <c r="B1564" s="79" t="s">
        <v>7107</v>
      </c>
      <c r="C1564" s="80" t="s">
        <v>7108</v>
      </c>
      <c r="D1564" s="81" t="s">
        <v>15</v>
      </c>
      <c r="E1564" s="82">
        <v>0.0112</v>
      </c>
      <c r="F1564" s="78" t="s">
        <v>54</v>
      </c>
      <c r="G1564" s="83">
        <f t="shared" si="80"/>
        <v>11200</v>
      </c>
      <c r="H1564" s="78">
        <v>0</v>
      </c>
      <c r="I1564" s="78" t="s">
        <v>1143</v>
      </c>
      <c r="J1564" s="85">
        <f t="shared" si="78"/>
        <v>0</v>
      </c>
      <c r="K1564" s="86">
        <f t="shared" si="79"/>
        <v>11200</v>
      </c>
    </row>
    <row r="1565" s="71" customFormat="1" customHeight="1" spans="1:11">
      <c r="A1565" s="78">
        <v>1562</v>
      </c>
      <c r="B1565" s="79" t="s">
        <v>7109</v>
      </c>
      <c r="C1565" s="80" t="s">
        <v>7110</v>
      </c>
      <c r="D1565" s="81" t="s">
        <v>15</v>
      </c>
      <c r="E1565" s="82">
        <v>0.01131</v>
      </c>
      <c r="F1565" s="78" t="s">
        <v>54</v>
      </c>
      <c r="G1565" s="83">
        <f t="shared" si="80"/>
        <v>11310</v>
      </c>
      <c r="H1565" s="78">
        <v>5418.79</v>
      </c>
      <c r="I1565" s="78" t="s">
        <v>1143</v>
      </c>
      <c r="J1565" s="85">
        <f t="shared" si="78"/>
        <v>812.82</v>
      </c>
      <c r="K1565" s="86">
        <f t="shared" si="79"/>
        <v>12122.82</v>
      </c>
    </row>
    <row r="1566" s="71" customFormat="1" customHeight="1" spans="1:11">
      <c r="A1566" s="78">
        <v>1563</v>
      </c>
      <c r="B1566" s="79" t="s">
        <v>7111</v>
      </c>
      <c r="C1566" s="80" t="s">
        <v>7112</v>
      </c>
      <c r="D1566" s="81" t="s">
        <v>15</v>
      </c>
      <c r="E1566" s="82">
        <v>0</v>
      </c>
      <c r="F1566" s="78" t="s">
        <v>54</v>
      </c>
      <c r="G1566" s="83">
        <f t="shared" si="80"/>
        <v>0</v>
      </c>
      <c r="H1566" s="78">
        <v>5515</v>
      </c>
      <c r="I1566" s="78" t="s">
        <v>1143</v>
      </c>
      <c r="J1566" s="85">
        <f t="shared" si="78"/>
        <v>827.25</v>
      </c>
      <c r="K1566" s="86">
        <f t="shared" si="79"/>
        <v>827.25</v>
      </c>
    </row>
    <row r="1567" s="71" customFormat="1" customHeight="1" spans="1:11">
      <c r="A1567" s="78">
        <v>1564</v>
      </c>
      <c r="B1567" s="79" t="s">
        <v>7113</v>
      </c>
      <c r="C1567" s="80" t="s">
        <v>7114</v>
      </c>
      <c r="D1567" s="81" t="s">
        <v>15</v>
      </c>
      <c r="E1567" s="82">
        <v>0</v>
      </c>
      <c r="F1567" s="78" t="s">
        <v>54</v>
      </c>
      <c r="G1567" s="83">
        <f t="shared" si="80"/>
        <v>0</v>
      </c>
      <c r="H1567" s="78">
        <v>3638</v>
      </c>
      <c r="I1567" s="78" t="s">
        <v>1143</v>
      </c>
      <c r="J1567" s="85">
        <f t="shared" si="78"/>
        <v>545.7</v>
      </c>
      <c r="K1567" s="86">
        <f t="shared" si="79"/>
        <v>545.7</v>
      </c>
    </row>
    <row r="1568" s="71" customFormat="1" customHeight="1" spans="1:11">
      <c r="A1568" s="78">
        <v>1565</v>
      </c>
      <c r="B1568" s="79" t="s">
        <v>7115</v>
      </c>
      <c r="C1568" s="80" t="s">
        <v>7116</v>
      </c>
      <c r="D1568" s="81" t="s">
        <v>15</v>
      </c>
      <c r="E1568" s="82">
        <v>0.0147</v>
      </c>
      <c r="F1568" s="78" t="s">
        <v>54</v>
      </c>
      <c r="G1568" s="83">
        <f t="shared" si="80"/>
        <v>14700</v>
      </c>
      <c r="H1568" s="78">
        <f>9698-3243</f>
        <v>6455</v>
      </c>
      <c r="I1568" s="78" t="s">
        <v>1143</v>
      </c>
      <c r="J1568" s="85">
        <f t="shared" si="78"/>
        <v>968.25</v>
      </c>
      <c r="K1568" s="86">
        <f t="shared" si="79"/>
        <v>15668.25</v>
      </c>
    </row>
    <row r="1569" s="71" customFormat="1" customHeight="1" spans="1:11">
      <c r="A1569" s="78">
        <v>1566</v>
      </c>
      <c r="B1569" s="79" t="s">
        <v>7117</v>
      </c>
      <c r="C1569" s="80" t="s">
        <v>7118</v>
      </c>
      <c r="D1569" s="81" t="s">
        <v>15</v>
      </c>
      <c r="E1569" s="82">
        <v>0</v>
      </c>
      <c r="F1569" s="78" t="s">
        <v>54</v>
      </c>
      <c r="G1569" s="83">
        <f t="shared" si="80"/>
        <v>0</v>
      </c>
      <c r="H1569" s="78">
        <v>5001</v>
      </c>
      <c r="I1569" s="78" t="s">
        <v>1143</v>
      </c>
      <c r="J1569" s="85">
        <f t="shared" si="78"/>
        <v>750.15</v>
      </c>
      <c r="K1569" s="86">
        <f t="shared" si="79"/>
        <v>750.15</v>
      </c>
    </row>
    <row r="1570" s="71" customFormat="1" customHeight="1" spans="1:11">
      <c r="A1570" s="78">
        <v>1567</v>
      </c>
      <c r="B1570" s="79" t="s">
        <v>7119</v>
      </c>
      <c r="C1570" s="80" t="s">
        <v>7120</v>
      </c>
      <c r="D1570" s="81" t="s">
        <v>15</v>
      </c>
      <c r="E1570" s="82">
        <v>0</v>
      </c>
      <c r="F1570" s="78" t="s">
        <v>54</v>
      </c>
      <c r="G1570" s="83">
        <f t="shared" si="80"/>
        <v>0</v>
      </c>
      <c r="H1570" s="78">
        <v>9089</v>
      </c>
      <c r="I1570" s="78" t="s">
        <v>1143</v>
      </c>
      <c r="J1570" s="85">
        <f t="shared" si="78"/>
        <v>1363.35</v>
      </c>
      <c r="K1570" s="86">
        <f t="shared" si="79"/>
        <v>1363.35</v>
      </c>
    </row>
    <row r="1571" s="71" customFormat="1" customHeight="1" spans="1:11">
      <c r="A1571" s="78">
        <v>1568</v>
      </c>
      <c r="B1571" s="79" t="s">
        <v>7121</v>
      </c>
      <c r="C1571" s="80" t="s">
        <v>7122</v>
      </c>
      <c r="D1571" s="81" t="s">
        <v>15</v>
      </c>
      <c r="E1571" s="82">
        <v>0</v>
      </c>
      <c r="F1571" s="78" t="s">
        <v>54</v>
      </c>
      <c r="G1571" s="83">
        <f t="shared" si="80"/>
        <v>0</v>
      </c>
      <c r="H1571" s="78">
        <v>5566</v>
      </c>
      <c r="I1571" s="78" t="s">
        <v>1143</v>
      </c>
      <c r="J1571" s="85">
        <f t="shared" si="78"/>
        <v>834.9</v>
      </c>
      <c r="K1571" s="86">
        <f t="shared" si="79"/>
        <v>834.9</v>
      </c>
    </row>
    <row r="1572" s="71" customFormat="1" customHeight="1" spans="1:11">
      <c r="A1572" s="78">
        <v>1569</v>
      </c>
      <c r="B1572" s="79" t="s">
        <v>7123</v>
      </c>
      <c r="C1572" s="80" t="s">
        <v>7124</v>
      </c>
      <c r="D1572" s="81" t="s">
        <v>15</v>
      </c>
      <c r="E1572" s="82">
        <v>0</v>
      </c>
      <c r="F1572" s="78" t="s">
        <v>54</v>
      </c>
      <c r="G1572" s="83">
        <f t="shared" si="80"/>
        <v>0</v>
      </c>
      <c r="H1572" s="78">
        <v>4224</v>
      </c>
      <c r="I1572" s="78" t="s">
        <v>1143</v>
      </c>
      <c r="J1572" s="85">
        <f t="shared" si="78"/>
        <v>633.6</v>
      </c>
      <c r="K1572" s="86">
        <f t="shared" si="79"/>
        <v>633.6</v>
      </c>
    </row>
    <row r="1573" s="71" customFormat="1" customHeight="1" spans="1:11">
      <c r="A1573" s="78">
        <v>1570</v>
      </c>
      <c r="B1573" s="79" t="s">
        <v>7125</v>
      </c>
      <c r="C1573" s="80" t="s">
        <v>7126</v>
      </c>
      <c r="D1573" s="81" t="s">
        <v>15</v>
      </c>
      <c r="E1573" s="82">
        <v>0</v>
      </c>
      <c r="F1573" s="78" t="s">
        <v>54</v>
      </c>
      <c r="G1573" s="83">
        <f t="shared" si="80"/>
        <v>0</v>
      </c>
      <c r="H1573" s="78">
        <v>6119</v>
      </c>
      <c r="I1573" s="78" t="s">
        <v>1143</v>
      </c>
      <c r="J1573" s="85">
        <f t="shared" si="78"/>
        <v>917.85</v>
      </c>
      <c r="K1573" s="86">
        <f t="shared" si="79"/>
        <v>917.85</v>
      </c>
    </row>
    <row r="1574" s="71" customFormat="1" customHeight="1" spans="1:11">
      <c r="A1574" s="78">
        <v>1571</v>
      </c>
      <c r="B1574" s="79" t="s">
        <v>7127</v>
      </c>
      <c r="C1574" s="80" t="s">
        <v>7128</v>
      </c>
      <c r="D1574" s="81" t="s">
        <v>15</v>
      </c>
      <c r="E1574" s="82">
        <v>0</v>
      </c>
      <c r="F1574" s="78" t="s">
        <v>54</v>
      </c>
      <c r="G1574" s="83">
        <f t="shared" si="80"/>
        <v>0</v>
      </c>
      <c r="H1574" s="78">
        <v>7596</v>
      </c>
      <c r="I1574" s="78" t="s">
        <v>1143</v>
      </c>
      <c r="J1574" s="85">
        <f t="shared" si="78"/>
        <v>1139.4</v>
      </c>
      <c r="K1574" s="86">
        <f t="shared" si="79"/>
        <v>1139.4</v>
      </c>
    </row>
    <row r="1575" s="71" customFormat="1" customHeight="1" spans="1:11">
      <c r="A1575" s="78">
        <v>1572</v>
      </c>
      <c r="B1575" s="79" t="s">
        <v>7129</v>
      </c>
      <c r="C1575" s="80" t="s">
        <v>7130</v>
      </c>
      <c r="D1575" s="81" t="s">
        <v>15</v>
      </c>
      <c r="E1575" s="82">
        <v>0.00708</v>
      </c>
      <c r="F1575" s="78" t="s">
        <v>54</v>
      </c>
      <c r="G1575" s="83">
        <f t="shared" si="80"/>
        <v>7080</v>
      </c>
      <c r="H1575" s="78">
        <v>3133</v>
      </c>
      <c r="I1575" s="78" t="s">
        <v>1143</v>
      </c>
      <c r="J1575" s="85">
        <f t="shared" si="78"/>
        <v>469.95</v>
      </c>
      <c r="K1575" s="86">
        <f t="shared" si="79"/>
        <v>7549.95</v>
      </c>
    </row>
    <row r="1576" s="71" customFormat="1" customHeight="1" spans="1:11">
      <c r="A1576" s="78">
        <v>1573</v>
      </c>
      <c r="B1576" s="79" t="s">
        <v>7131</v>
      </c>
      <c r="C1576" s="80" t="s">
        <v>7132</v>
      </c>
      <c r="D1576" s="81" t="s">
        <v>15</v>
      </c>
      <c r="E1576" s="82">
        <v>0.009</v>
      </c>
      <c r="F1576" s="78" t="s">
        <v>54</v>
      </c>
      <c r="G1576" s="83">
        <f t="shared" si="80"/>
        <v>9000</v>
      </c>
      <c r="H1576" s="78">
        <v>0</v>
      </c>
      <c r="I1576" s="78" t="s">
        <v>1143</v>
      </c>
      <c r="J1576" s="85">
        <f t="shared" si="78"/>
        <v>0</v>
      </c>
      <c r="K1576" s="86">
        <f t="shared" si="79"/>
        <v>9000</v>
      </c>
    </row>
    <row r="1577" s="71" customFormat="1" customHeight="1" spans="1:11">
      <c r="A1577" s="78">
        <v>1574</v>
      </c>
      <c r="B1577" s="79" t="s">
        <v>7133</v>
      </c>
      <c r="C1577" s="80" t="s">
        <v>7134</v>
      </c>
      <c r="D1577" s="81" t="s">
        <v>15</v>
      </c>
      <c r="E1577" s="82">
        <v>0.01064</v>
      </c>
      <c r="F1577" s="78" t="s">
        <v>54</v>
      </c>
      <c r="G1577" s="83">
        <f t="shared" si="80"/>
        <v>10640</v>
      </c>
      <c r="H1577" s="78">
        <v>5379</v>
      </c>
      <c r="I1577" s="78" t="s">
        <v>1143</v>
      </c>
      <c r="J1577" s="85">
        <f t="shared" si="78"/>
        <v>806.85</v>
      </c>
      <c r="K1577" s="86">
        <f t="shared" si="79"/>
        <v>11446.85</v>
      </c>
    </row>
    <row r="1578" s="71" customFormat="1" customHeight="1" spans="1:11">
      <c r="A1578" s="78">
        <v>1575</v>
      </c>
      <c r="B1578" s="79" t="s">
        <v>7135</v>
      </c>
      <c r="C1578" s="80" t="s">
        <v>7136</v>
      </c>
      <c r="D1578" s="81" t="s">
        <v>15</v>
      </c>
      <c r="E1578" s="82">
        <v>0.0117</v>
      </c>
      <c r="F1578" s="78" t="s">
        <v>54</v>
      </c>
      <c r="G1578" s="83">
        <f t="shared" si="80"/>
        <v>11700</v>
      </c>
      <c r="H1578" s="78">
        <v>6562</v>
      </c>
      <c r="I1578" s="78" t="s">
        <v>1143</v>
      </c>
      <c r="J1578" s="85">
        <f t="shared" si="78"/>
        <v>984.3</v>
      </c>
      <c r="K1578" s="86">
        <f t="shared" si="79"/>
        <v>12684.3</v>
      </c>
    </row>
    <row r="1579" s="71" customFormat="1" customHeight="1" spans="1:11">
      <c r="A1579" s="78">
        <v>1576</v>
      </c>
      <c r="B1579" s="79" t="s">
        <v>7137</v>
      </c>
      <c r="C1579" s="80" t="s">
        <v>7138</v>
      </c>
      <c r="D1579" s="81" t="s">
        <v>15</v>
      </c>
      <c r="E1579" s="82">
        <v>0.0162</v>
      </c>
      <c r="F1579" s="78" t="s">
        <v>54</v>
      </c>
      <c r="G1579" s="83">
        <f t="shared" si="80"/>
        <v>16200</v>
      </c>
      <c r="H1579" s="78">
        <v>0</v>
      </c>
      <c r="I1579" s="78" t="s">
        <v>1143</v>
      </c>
      <c r="J1579" s="85">
        <f t="shared" si="78"/>
        <v>0</v>
      </c>
      <c r="K1579" s="86">
        <f t="shared" si="79"/>
        <v>16200</v>
      </c>
    </row>
    <row r="1580" s="71" customFormat="1" customHeight="1" spans="1:11">
      <c r="A1580" s="78">
        <v>1577</v>
      </c>
      <c r="B1580" s="79" t="s">
        <v>6959</v>
      </c>
      <c r="C1580" s="80" t="s">
        <v>7139</v>
      </c>
      <c r="D1580" s="81" t="s">
        <v>15</v>
      </c>
      <c r="E1580" s="82">
        <v>0.01073</v>
      </c>
      <c r="F1580" s="78" t="s">
        <v>54</v>
      </c>
      <c r="G1580" s="83">
        <f t="shared" si="80"/>
        <v>10730</v>
      </c>
      <c r="H1580" s="78">
        <v>0</v>
      </c>
      <c r="I1580" s="78" t="s">
        <v>1143</v>
      </c>
      <c r="J1580" s="85">
        <f t="shared" si="78"/>
        <v>0</v>
      </c>
      <c r="K1580" s="86">
        <f t="shared" si="79"/>
        <v>10730</v>
      </c>
    </row>
    <row r="1581" s="71" customFormat="1" customHeight="1" spans="1:11">
      <c r="A1581" s="78">
        <v>1578</v>
      </c>
      <c r="B1581" s="79" t="s">
        <v>7140</v>
      </c>
      <c r="C1581" s="80" t="s">
        <v>7141</v>
      </c>
      <c r="D1581" s="81" t="s">
        <v>15</v>
      </c>
      <c r="E1581" s="82">
        <v>0.0116</v>
      </c>
      <c r="F1581" s="78" t="s">
        <v>54</v>
      </c>
      <c r="G1581" s="83">
        <f t="shared" si="80"/>
        <v>11600</v>
      </c>
      <c r="H1581" s="78">
        <v>3356</v>
      </c>
      <c r="I1581" s="78" t="s">
        <v>1143</v>
      </c>
      <c r="J1581" s="85">
        <f t="shared" si="78"/>
        <v>503.4</v>
      </c>
      <c r="K1581" s="86">
        <f t="shared" si="79"/>
        <v>12103.4</v>
      </c>
    </row>
    <row r="1582" s="71" customFormat="1" customHeight="1" spans="1:11">
      <c r="A1582" s="78">
        <v>1579</v>
      </c>
      <c r="B1582" s="79" t="s">
        <v>7142</v>
      </c>
      <c r="C1582" s="80" t="s">
        <v>7143</v>
      </c>
      <c r="D1582" s="81" t="s">
        <v>15</v>
      </c>
      <c r="E1582" s="82">
        <v>0.01904</v>
      </c>
      <c r="F1582" s="78" t="s">
        <v>54</v>
      </c>
      <c r="G1582" s="83">
        <f t="shared" si="80"/>
        <v>19040</v>
      </c>
      <c r="H1582" s="78">
        <v>0</v>
      </c>
      <c r="I1582" s="78" t="s">
        <v>1143</v>
      </c>
      <c r="J1582" s="85">
        <f t="shared" si="78"/>
        <v>0</v>
      </c>
      <c r="K1582" s="86">
        <f t="shared" si="79"/>
        <v>19040</v>
      </c>
    </row>
    <row r="1583" s="71" customFormat="1" customHeight="1" spans="1:11">
      <c r="A1583" s="78">
        <v>1580</v>
      </c>
      <c r="B1583" s="79" t="s">
        <v>7144</v>
      </c>
      <c r="C1583" s="80" t="s">
        <v>7145</v>
      </c>
      <c r="D1583" s="81" t="s">
        <v>15</v>
      </c>
      <c r="E1583" s="82">
        <v>0.01798</v>
      </c>
      <c r="F1583" s="78" t="s">
        <v>54</v>
      </c>
      <c r="G1583" s="83">
        <f t="shared" si="80"/>
        <v>17980</v>
      </c>
      <c r="H1583" s="78">
        <v>0</v>
      </c>
      <c r="I1583" s="78" t="s">
        <v>1143</v>
      </c>
      <c r="J1583" s="85">
        <f t="shared" si="78"/>
        <v>0</v>
      </c>
      <c r="K1583" s="86">
        <f t="shared" si="79"/>
        <v>17980</v>
      </c>
    </row>
    <row r="1584" s="71" customFormat="1" customHeight="1" spans="1:11">
      <c r="A1584" s="78">
        <v>1581</v>
      </c>
      <c r="B1584" s="79" t="s">
        <v>7146</v>
      </c>
      <c r="C1584" s="80" t="s">
        <v>7147</v>
      </c>
      <c r="D1584" s="81" t="s">
        <v>15</v>
      </c>
      <c r="E1584" s="82">
        <v>0.00728</v>
      </c>
      <c r="F1584" s="78" t="s">
        <v>54</v>
      </c>
      <c r="G1584" s="83">
        <f t="shared" si="80"/>
        <v>7280</v>
      </c>
      <c r="H1584" s="78">
        <f>4161-693</f>
        <v>3468</v>
      </c>
      <c r="I1584" s="78" t="s">
        <v>1143</v>
      </c>
      <c r="J1584" s="85">
        <f t="shared" si="78"/>
        <v>520.2</v>
      </c>
      <c r="K1584" s="86">
        <f t="shared" si="79"/>
        <v>7800.2</v>
      </c>
    </row>
    <row r="1585" s="71" customFormat="1" customHeight="1" spans="1:11">
      <c r="A1585" s="78">
        <v>1582</v>
      </c>
      <c r="B1585" s="79" t="s">
        <v>7148</v>
      </c>
      <c r="C1585" s="80" t="s">
        <v>7149</v>
      </c>
      <c r="D1585" s="81" t="s">
        <v>15</v>
      </c>
      <c r="E1585" s="82">
        <v>0.0156</v>
      </c>
      <c r="F1585" s="78" t="s">
        <v>54</v>
      </c>
      <c r="G1585" s="83">
        <f t="shared" si="80"/>
        <v>15600</v>
      </c>
      <c r="H1585" s="78">
        <v>0</v>
      </c>
      <c r="I1585" s="78" t="s">
        <v>1143</v>
      </c>
      <c r="J1585" s="85">
        <f t="shared" si="78"/>
        <v>0</v>
      </c>
      <c r="K1585" s="86">
        <f t="shared" si="79"/>
        <v>15600</v>
      </c>
    </row>
    <row r="1586" s="71" customFormat="1" customHeight="1" spans="1:11">
      <c r="A1586" s="78">
        <v>1583</v>
      </c>
      <c r="B1586" s="79" t="s">
        <v>7150</v>
      </c>
      <c r="C1586" s="80" t="s">
        <v>7151</v>
      </c>
      <c r="D1586" s="81" t="s">
        <v>15</v>
      </c>
      <c r="E1586" s="82">
        <v>0.0196</v>
      </c>
      <c r="F1586" s="78" t="s">
        <v>54</v>
      </c>
      <c r="G1586" s="83">
        <f t="shared" si="80"/>
        <v>19600</v>
      </c>
      <c r="H1586" s="78">
        <v>0</v>
      </c>
      <c r="I1586" s="78" t="s">
        <v>1143</v>
      </c>
      <c r="J1586" s="85">
        <f t="shared" si="78"/>
        <v>0</v>
      </c>
      <c r="K1586" s="86">
        <f t="shared" si="79"/>
        <v>19600</v>
      </c>
    </row>
    <row r="1587" s="71" customFormat="1" customHeight="1" spans="1:11">
      <c r="A1587" s="78">
        <v>1584</v>
      </c>
      <c r="B1587" s="79" t="s">
        <v>7152</v>
      </c>
      <c r="C1587" s="80" t="s">
        <v>7153</v>
      </c>
      <c r="D1587" s="81" t="s">
        <v>15</v>
      </c>
      <c r="E1587" s="82">
        <v>0.005</v>
      </c>
      <c r="F1587" s="78" t="s">
        <v>54</v>
      </c>
      <c r="G1587" s="83">
        <f t="shared" si="80"/>
        <v>5000</v>
      </c>
      <c r="H1587" s="78">
        <f>4884-473</f>
        <v>4411</v>
      </c>
      <c r="I1587" s="78" t="s">
        <v>1143</v>
      </c>
      <c r="J1587" s="85">
        <f t="shared" si="78"/>
        <v>661.65</v>
      </c>
      <c r="K1587" s="86">
        <f t="shared" si="79"/>
        <v>5661.65</v>
      </c>
    </row>
    <row r="1588" s="71" customFormat="1" customHeight="1" spans="1:11">
      <c r="A1588" s="78">
        <v>1585</v>
      </c>
      <c r="B1588" s="79" t="s">
        <v>7154</v>
      </c>
      <c r="C1588" s="80" t="s">
        <v>7155</v>
      </c>
      <c r="D1588" s="81" t="s">
        <v>15</v>
      </c>
      <c r="E1588" s="82">
        <v>0.015045</v>
      </c>
      <c r="F1588" s="78" t="s">
        <v>54</v>
      </c>
      <c r="G1588" s="83">
        <f t="shared" si="80"/>
        <v>15045</v>
      </c>
      <c r="H1588" s="78">
        <v>0</v>
      </c>
      <c r="I1588" s="78" t="s">
        <v>1143</v>
      </c>
      <c r="J1588" s="85">
        <f t="shared" si="78"/>
        <v>0</v>
      </c>
      <c r="K1588" s="86">
        <f t="shared" si="79"/>
        <v>15045</v>
      </c>
    </row>
    <row r="1589" s="71" customFormat="1" customHeight="1" spans="1:11">
      <c r="A1589" s="78">
        <v>1586</v>
      </c>
      <c r="B1589" s="79" t="s">
        <v>7156</v>
      </c>
      <c r="C1589" s="80" t="s">
        <v>7157</v>
      </c>
      <c r="D1589" s="81" t="s">
        <v>15</v>
      </c>
      <c r="E1589" s="82">
        <v>0.01189</v>
      </c>
      <c r="F1589" s="78" t="s">
        <v>54</v>
      </c>
      <c r="G1589" s="83">
        <f t="shared" si="80"/>
        <v>11890</v>
      </c>
      <c r="H1589" s="78">
        <v>0</v>
      </c>
      <c r="I1589" s="78" t="s">
        <v>1143</v>
      </c>
      <c r="J1589" s="85">
        <f t="shared" si="78"/>
        <v>0</v>
      </c>
      <c r="K1589" s="86">
        <f t="shared" si="79"/>
        <v>11890</v>
      </c>
    </row>
    <row r="1590" s="71" customFormat="1" customHeight="1" spans="1:11">
      <c r="A1590" s="78">
        <v>1587</v>
      </c>
      <c r="B1590" s="79" t="s">
        <v>7158</v>
      </c>
      <c r="C1590" s="80" t="s">
        <v>7159</v>
      </c>
      <c r="D1590" s="81" t="s">
        <v>15</v>
      </c>
      <c r="E1590" s="82">
        <v>0.0072</v>
      </c>
      <c r="F1590" s="78" t="s">
        <v>54</v>
      </c>
      <c r="G1590" s="83">
        <f t="shared" si="80"/>
        <v>7200</v>
      </c>
      <c r="H1590" s="78">
        <v>0</v>
      </c>
      <c r="I1590" s="78" t="s">
        <v>1143</v>
      </c>
      <c r="J1590" s="85">
        <f t="shared" si="78"/>
        <v>0</v>
      </c>
      <c r="K1590" s="86">
        <f t="shared" si="79"/>
        <v>7200</v>
      </c>
    </row>
    <row r="1591" s="71" customFormat="1" customHeight="1" spans="1:11">
      <c r="A1591" s="78">
        <v>1588</v>
      </c>
      <c r="B1591" s="79" t="s">
        <v>7160</v>
      </c>
      <c r="C1591" s="80" t="s">
        <v>7161</v>
      </c>
      <c r="D1591" s="81" t="s">
        <v>15</v>
      </c>
      <c r="E1591" s="82">
        <v>0.0099</v>
      </c>
      <c r="F1591" s="78" t="s">
        <v>54</v>
      </c>
      <c r="G1591" s="83">
        <f t="shared" si="80"/>
        <v>9900</v>
      </c>
      <c r="H1591" s="78">
        <v>0</v>
      </c>
      <c r="I1591" s="78" t="s">
        <v>1143</v>
      </c>
      <c r="J1591" s="85">
        <f t="shared" si="78"/>
        <v>0</v>
      </c>
      <c r="K1591" s="86">
        <f t="shared" si="79"/>
        <v>9900</v>
      </c>
    </row>
    <row r="1592" s="71" customFormat="1" customHeight="1" spans="1:11">
      <c r="A1592" s="78">
        <v>1589</v>
      </c>
      <c r="B1592" s="79" t="s">
        <v>7162</v>
      </c>
      <c r="C1592" s="80" t="s">
        <v>7163</v>
      </c>
      <c r="D1592" s="81" t="s">
        <v>15</v>
      </c>
      <c r="E1592" s="82">
        <v>0.024</v>
      </c>
      <c r="F1592" s="78" t="s">
        <v>54</v>
      </c>
      <c r="G1592" s="83">
        <f t="shared" si="80"/>
        <v>20000</v>
      </c>
      <c r="H1592" s="78">
        <f>26369-2228</f>
        <v>24141</v>
      </c>
      <c r="I1592" s="78" t="s">
        <v>1143</v>
      </c>
      <c r="J1592" s="85">
        <f t="shared" si="78"/>
        <v>3621.15</v>
      </c>
      <c r="K1592" s="86">
        <f t="shared" si="79"/>
        <v>23621.15</v>
      </c>
    </row>
    <row r="1593" s="71" customFormat="1" customHeight="1" spans="1:11">
      <c r="A1593" s="78">
        <v>1590</v>
      </c>
      <c r="B1593" s="79" t="s">
        <v>7164</v>
      </c>
      <c r="C1593" s="80" t="s">
        <v>7165</v>
      </c>
      <c r="D1593" s="81" t="s">
        <v>15</v>
      </c>
      <c r="E1593" s="82">
        <v>0.0112</v>
      </c>
      <c r="F1593" s="78" t="s">
        <v>54</v>
      </c>
      <c r="G1593" s="83">
        <f t="shared" si="80"/>
        <v>11200</v>
      </c>
      <c r="H1593" s="78">
        <v>7720</v>
      </c>
      <c r="I1593" s="78" t="s">
        <v>1143</v>
      </c>
      <c r="J1593" s="85">
        <f t="shared" si="78"/>
        <v>1158</v>
      </c>
      <c r="K1593" s="86">
        <f t="shared" si="79"/>
        <v>12358</v>
      </c>
    </row>
    <row r="1594" s="71" customFormat="1" customHeight="1" spans="1:11">
      <c r="A1594" s="78">
        <v>1591</v>
      </c>
      <c r="B1594" s="79" t="s">
        <v>4615</v>
      </c>
      <c r="C1594" s="80" t="s">
        <v>7166</v>
      </c>
      <c r="D1594" s="81" t="s">
        <v>15</v>
      </c>
      <c r="E1594" s="82">
        <v>0.01305</v>
      </c>
      <c r="F1594" s="78" t="s">
        <v>54</v>
      </c>
      <c r="G1594" s="83">
        <f t="shared" si="80"/>
        <v>13050</v>
      </c>
      <c r="H1594" s="78">
        <v>0</v>
      </c>
      <c r="I1594" s="78" t="s">
        <v>1143</v>
      </c>
      <c r="J1594" s="85">
        <f t="shared" si="78"/>
        <v>0</v>
      </c>
      <c r="K1594" s="86">
        <f t="shared" si="79"/>
        <v>13050</v>
      </c>
    </row>
    <row r="1595" s="71" customFormat="1" customHeight="1" spans="1:11">
      <c r="A1595" s="78">
        <v>1592</v>
      </c>
      <c r="B1595" s="79" t="s">
        <v>7167</v>
      </c>
      <c r="C1595" s="80" t="s">
        <v>7168</v>
      </c>
      <c r="D1595" s="81" t="s">
        <v>15</v>
      </c>
      <c r="E1595" s="82">
        <v>0.017</v>
      </c>
      <c r="F1595" s="78" t="s">
        <v>54</v>
      </c>
      <c r="G1595" s="83">
        <f t="shared" si="80"/>
        <v>17000</v>
      </c>
      <c r="H1595" s="78">
        <v>6829</v>
      </c>
      <c r="I1595" s="78" t="s">
        <v>1143</v>
      </c>
      <c r="J1595" s="85">
        <f t="shared" si="78"/>
        <v>1024.35</v>
      </c>
      <c r="K1595" s="86">
        <f t="shared" si="79"/>
        <v>18024.35</v>
      </c>
    </row>
    <row r="1596" s="71" customFormat="1" customHeight="1" spans="1:11">
      <c r="A1596" s="78">
        <v>1593</v>
      </c>
      <c r="B1596" s="79" t="s">
        <v>7169</v>
      </c>
      <c r="C1596" s="80" t="s">
        <v>7170</v>
      </c>
      <c r="D1596" s="81" t="s">
        <v>15</v>
      </c>
      <c r="E1596" s="82">
        <v>0.006</v>
      </c>
      <c r="F1596" s="78" t="s">
        <v>54</v>
      </c>
      <c r="G1596" s="83">
        <f t="shared" si="80"/>
        <v>6000</v>
      </c>
      <c r="H1596" s="78">
        <v>3882</v>
      </c>
      <c r="I1596" s="78" t="s">
        <v>1143</v>
      </c>
      <c r="J1596" s="85">
        <f t="shared" si="78"/>
        <v>582.3</v>
      </c>
      <c r="K1596" s="86">
        <f t="shared" si="79"/>
        <v>6582.3</v>
      </c>
    </row>
    <row r="1597" s="71" customFormat="1" customHeight="1" spans="1:11">
      <c r="A1597" s="78">
        <v>1594</v>
      </c>
      <c r="B1597" s="79" t="s">
        <v>7171</v>
      </c>
      <c r="C1597" s="80" t="s">
        <v>7172</v>
      </c>
      <c r="D1597" s="81" t="s">
        <v>15</v>
      </c>
      <c r="E1597" s="82">
        <v>0.00954</v>
      </c>
      <c r="F1597" s="78" t="s">
        <v>54</v>
      </c>
      <c r="G1597" s="83">
        <f t="shared" si="80"/>
        <v>9540</v>
      </c>
      <c r="H1597" s="78">
        <v>0</v>
      </c>
      <c r="I1597" s="78" t="s">
        <v>1143</v>
      </c>
      <c r="J1597" s="85">
        <f t="shared" si="78"/>
        <v>0</v>
      </c>
      <c r="K1597" s="86">
        <f t="shared" si="79"/>
        <v>9540</v>
      </c>
    </row>
    <row r="1598" s="71" customFormat="1" customHeight="1" spans="1:11">
      <c r="A1598" s="78">
        <v>1595</v>
      </c>
      <c r="B1598" s="79" t="s">
        <v>7173</v>
      </c>
      <c r="C1598" s="80" t="s">
        <v>7174</v>
      </c>
      <c r="D1598" s="81" t="s">
        <v>15</v>
      </c>
      <c r="E1598" s="82">
        <v>0.01102</v>
      </c>
      <c r="F1598" s="78" t="s">
        <v>54</v>
      </c>
      <c r="G1598" s="83">
        <f t="shared" si="80"/>
        <v>11020</v>
      </c>
      <c r="H1598" s="78">
        <v>6265</v>
      </c>
      <c r="I1598" s="78" t="s">
        <v>1143</v>
      </c>
      <c r="J1598" s="85">
        <f t="shared" si="78"/>
        <v>939.75</v>
      </c>
      <c r="K1598" s="86">
        <f t="shared" si="79"/>
        <v>11959.75</v>
      </c>
    </row>
    <row r="1599" s="71" customFormat="1" customHeight="1" spans="1:11">
      <c r="A1599" s="78">
        <v>1596</v>
      </c>
      <c r="B1599" s="79" t="s">
        <v>7175</v>
      </c>
      <c r="C1599" s="80" t="s">
        <v>7176</v>
      </c>
      <c r="D1599" s="81" t="s">
        <v>15</v>
      </c>
      <c r="E1599" s="82">
        <v>0.0112</v>
      </c>
      <c r="F1599" s="78" t="s">
        <v>54</v>
      </c>
      <c r="G1599" s="83">
        <f t="shared" si="80"/>
        <v>11200</v>
      </c>
      <c r="H1599" s="78">
        <v>2791</v>
      </c>
      <c r="I1599" s="78" t="s">
        <v>1143</v>
      </c>
      <c r="J1599" s="85">
        <f t="shared" si="78"/>
        <v>418.65</v>
      </c>
      <c r="K1599" s="86">
        <f t="shared" si="79"/>
        <v>11618.65</v>
      </c>
    </row>
    <row r="1600" s="71" customFormat="1" customHeight="1" spans="1:11">
      <c r="A1600" s="78">
        <v>1597</v>
      </c>
      <c r="B1600" s="79" t="s">
        <v>7177</v>
      </c>
      <c r="C1600" s="80" t="s">
        <v>7178</v>
      </c>
      <c r="D1600" s="81" t="s">
        <v>15</v>
      </c>
      <c r="E1600" s="82">
        <v>0.01008</v>
      </c>
      <c r="F1600" s="78" t="s">
        <v>54</v>
      </c>
      <c r="G1600" s="83">
        <f t="shared" si="80"/>
        <v>10080</v>
      </c>
      <c r="H1600" s="78">
        <v>0</v>
      </c>
      <c r="I1600" s="78" t="s">
        <v>1143</v>
      </c>
      <c r="J1600" s="85">
        <f t="shared" si="78"/>
        <v>0</v>
      </c>
      <c r="K1600" s="86">
        <f t="shared" si="79"/>
        <v>10080</v>
      </c>
    </row>
    <row r="1601" s="71" customFormat="1" customHeight="1" spans="1:11">
      <c r="A1601" s="78">
        <v>1598</v>
      </c>
      <c r="B1601" s="79" t="s">
        <v>7179</v>
      </c>
      <c r="C1601" s="80" t="s">
        <v>7180</v>
      </c>
      <c r="D1601" s="81" t="s">
        <v>15</v>
      </c>
      <c r="E1601" s="82">
        <v>0.012</v>
      </c>
      <c r="F1601" s="78" t="s">
        <v>54</v>
      </c>
      <c r="G1601" s="83">
        <f t="shared" si="80"/>
        <v>12000</v>
      </c>
      <c r="H1601" s="78">
        <v>0</v>
      </c>
      <c r="I1601" s="78" t="s">
        <v>1143</v>
      </c>
      <c r="J1601" s="85">
        <f t="shared" si="78"/>
        <v>0</v>
      </c>
      <c r="K1601" s="86">
        <f t="shared" si="79"/>
        <v>12000</v>
      </c>
    </row>
    <row r="1602" s="71" customFormat="1" customHeight="1" spans="1:11">
      <c r="A1602" s="78">
        <v>1599</v>
      </c>
      <c r="B1602" s="79" t="s">
        <v>7181</v>
      </c>
      <c r="C1602" s="80" t="s">
        <v>7182</v>
      </c>
      <c r="D1602" s="81" t="s">
        <v>15</v>
      </c>
      <c r="E1602" s="82">
        <v>0.01008</v>
      </c>
      <c r="F1602" s="78" t="s">
        <v>54</v>
      </c>
      <c r="G1602" s="83">
        <f t="shared" si="80"/>
        <v>10080</v>
      </c>
      <c r="H1602" s="78">
        <v>0</v>
      </c>
      <c r="I1602" s="78" t="s">
        <v>1143</v>
      </c>
      <c r="J1602" s="85">
        <f t="shared" si="78"/>
        <v>0</v>
      </c>
      <c r="K1602" s="86">
        <f t="shared" si="79"/>
        <v>10080</v>
      </c>
    </row>
    <row r="1603" s="71" customFormat="1" customHeight="1" spans="1:11">
      <c r="A1603" s="78">
        <v>1600</v>
      </c>
      <c r="B1603" s="79" t="s">
        <v>7183</v>
      </c>
      <c r="C1603" s="80" t="s">
        <v>7184</v>
      </c>
      <c r="D1603" s="81" t="s">
        <v>15</v>
      </c>
      <c r="E1603" s="82">
        <v>0</v>
      </c>
      <c r="F1603" s="78" t="s">
        <v>54</v>
      </c>
      <c r="G1603" s="83">
        <f t="shared" si="80"/>
        <v>0</v>
      </c>
      <c r="H1603" s="78">
        <v>2706</v>
      </c>
      <c r="I1603" s="78" t="s">
        <v>1143</v>
      </c>
      <c r="J1603" s="85">
        <f t="shared" si="78"/>
        <v>405.9</v>
      </c>
      <c r="K1603" s="86">
        <f t="shared" si="79"/>
        <v>405.9</v>
      </c>
    </row>
    <row r="1604" s="71" customFormat="1" customHeight="1" spans="1:11">
      <c r="A1604" s="78">
        <v>1601</v>
      </c>
      <c r="B1604" s="79" t="s">
        <v>7185</v>
      </c>
      <c r="C1604" s="80" t="s">
        <v>7186</v>
      </c>
      <c r="D1604" s="81" t="s">
        <v>15</v>
      </c>
      <c r="E1604" s="82">
        <v>0.009</v>
      </c>
      <c r="F1604" s="78" t="s">
        <v>54</v>
      </c>
      <c r="G1604" s="83">
        <f t="shared" si="80"/>
        <v>9000</v>
      </c>
      <c r="H1604" s="78">
        <v>0</v>
      </c>
      <c r="I1604" s="78" t="s">
        <v>1143</v>
      </c>
      <c r="J1604" s="85">
        <f t="shared" ref="J1604:J1667" si="81">ROUND(H1604*0.15,2)</f>
        <v>0</v>
      </c>
      <c r="K1604" s="86">
        <f t="shared" ref="K1604:K1667" si="82">G1604+J1604</f>
        <v>9000</v>
      </c>
    </row>
    <row r="1605" s="71" customFormat="1" customHeight="1" spans="1:11">
      <c r="A1605" s="78">
        <v>1602</v>
      </c>
      <c r="B1605" s="79" t="s">
        <v>7187</v>
      </c>
      <c r="C1605" s="80" t="s">
        <v>7188</v>
      </c>
      <c r="D1605" s="81" t="s">
        <v>15</v>
      </c>
      <c r="E1605" s="82">
        <v>0.0147</v>
      </c>
      <c r="F1605" s="78" t="s">
        <v>54</v>
      </c>
      <c r="G1605" s="83">
        <f t="shared" si="80"/>
        <v>14700</v>
      </c>
      <c r="H1605" s="78">
        <v>0</v>
      </c>
      <c r="I1605" s="78" t="s">
        <v>1143</v>
      </c>
      <c r="J1605" s="85">
        <f t="shared" si="81"/>
        <v>0</v>
      </c>
      <c r="K1605" s="86">
        <f t="shared" si="82"/>
        <v>14700</v>
      </c>
    </row>
    <row r="1606" s="71" customFormat="1" customHeight="1" spans="1:11">
      <c r="A1606" s="78">
        <v>1603</v>
      </c>
      <c r="B1606" s="79" t="s">
        <v>7189</v>
      </c>
      <c r="C1606" s="80" t="s">
        <v>7190</v>
      </c>
      <c r="D1606" s="81" t="s">
        <v>15</v>
      </c>
      <c r="E1606" s="82">
        <v>0.00308</v>
      </c>
      <c r="F1606" s="78" t="s">
        <v>54</v>
      </c>
      <c r="G1606" s="83">
        <f t="shared" si="80"/>
        <v>3080</v>
      </c>
      <c r="H1606" s="78">
        <v>1455.12</v>
      </c>
      <c r="I1606" s="78" t="s">
        <v>1143</v>
      </c>
      <c r="J1606" s="85">
        <f t="shared" si="81"/>
        <v>218.27</v>
      </c>
      <c r="K1606" s="86">
        <f t="shared" si="82"/>
        <v>3298.27</v>
      </c>
    </row>
    <row r="1607" s="71" customFormat="1" customHeight="1" spans="1:11">
      <c r="A1607" s="78">
        <v>1604</v>
      </c>
      <c r="B1607" s="79" t="s">
        <v>7191</v>
      </c>
      <c r="C1607" s="80" t="s">
        <v>7192</v>
      </c>
      <c r="D1607" s="81" t="s">
        <v>15</v>
      </c>
      <c r="E1607" s="82">
        <v>0.01008</v>
      </c>
      <c r="F1607" s="78" t="s">
        <v>54</v>
      </c>
      <c r="G1607" s="83">
        <f t="shared" si="80"/>
        <v>10080</v>
      </c>
      <c r="H1607" s="78">
        <v>0</v>
      </c>
      <c r="I1607" s="78" t="s">
        <v>1143</v>
      </c>
      <c r="J1607" s="85">
        <f t="shared" si="81"/>
        <v>0</v>
      </c>
      <c r="K1607" s="86">
        <f t="shared" si="82"/>
        <v>10080</v>
      </c>
    </row>
    <row r="1608" s="71" customFormat="1" customHeight="1" spans="1:11">
      <c r="A1608" s="78">
        <v>1605</v>
      </c>
      <c r="B1608" s="79" t="s">
        <v>2071</v>
      </c>
      <c r="C1608" s="80" t="s">
        <v>7193</v>
      </c>
      <c r="D1608" s="81" t="s">
        <v>15</v>
      </c>
      <c r="E1608" s="82">
        <v>0.02103</v>
      </c>
      <c r="F1608" s="78" t="s">
        <v>54</v>
      </c>
      <c r="G1608" s="83">
        <f t="shared" si="80"/>
        <v>20000</v>
      </c>
      <c r="H1608" s="78">
        <v>2971</v>
      </c>
      <c r="I1608" s="78" t="s">
        <v>1143</v>
      </c>
      <c r="J1608" s="85">
        <f t="shared" si="81"/>
        <v>445.65</v>
      </c>
      <c r="K1608" s="86">
        <f t="shared" si="82"/>
        <v>20445.65</v>
      </c>
    </row>
    <row r="1609" s="71" customFormat="1" customHeight="1" spans="1:11">
      <c r="A1609" s="78">
        <v>1606</v>
      </c>
      <c r="B1609" s="79" t="s">
        <v>7194</v>
      </c>
      <c r="C1609" s="80" t="s">
        <v>7195</v>
      </c>
      <c r="D1609" s="81" t="s">
        <v>15</v>
      </c>
      <c r="E1609" s="82">
        <v>0.01416</v>
      </c>
      <c r="F1609" s="78" t="s">
        <v>54</v>
      </c>
      <c r="G1609" s="83">
        <f t="shared" si="80"/>
        <v>14160</v>
      </c>
      <c r="H1609" s="78">
        <v>0</v>
      </c>
      <c r="I1609" s="78" t="s">
        <v>1143</v>
      </c>
      <c r="J1609" s="85">
        <f t="shared" si="81"/>
        <v>0</v>
      </c>
      <c r="K1609" s="86">
        <f t="shared" si="82"/>
        <v>14160</v>
      </c>
    </row>
    <row r="1610" s="71" customFormat="1" customHeight="1" spans="1:11">
      <c r="A1610" s="78">
        <v>1607</v>
      </c>
      <c r="B1610" s="79" t="s">
        <v>4117</v>
      </c>
      <c r="C1610" s="80" t="s">
        <v>7196</v>
      </c>
      <c r="D1610" s="81" t="s">
        <v>15</v>
      </c>
      <c r="E1610" s="82">
        <v>0.0147</v>
      </c>
      <c r="F1610" s="78" t="s">
        <v>54</v>
      </c>
      <c r="G1610" s="83">
        <f t="shared" si="80"/>
        <v>14700</v>
      </c>
      <c r="H1610" s="78">
        <v>0</v>
      </c>
      <c r="I1610" s="78" t="s">
        <v>1143</v>
      </c>
      <c r="J1610" s="85">
        <f t="shared" si="81"/>
        <v>0</v>
      </c>
      <c r="K1610" s="86">
        <f t="shared" si="82"/>
        <v>14700</v>
      </c>
    </row>
    <row r="1611" s="71" customFormat="1" customHeight="1" spans="1:11">
      <c r="A1611" s="78">
        <v>1608</v>
      </c>
      <c r="B1611" s="79" t="s">
        <v>7197</v>
      </c>
      <c r="C1611" s="80" t="s">
        <v>7198</v>
      </c>
      <c r="D1611" s="81" t="s">
        <v>15</v>
      </c>
      <c r="E1611" s="82">
        <v>0.0162</v>
      </c>
      <c r="F1611" s="78" t="s">
        <v>54</v>
      </c>
      <c r="G1611" s="83">
        <f t="shared" si="80"/>
        <v>16200</v>
      </c>
      <c r="H1611" s="78">
        <v>0</v>
      </c>
      <c r="I1611" s="78" t="s">
        <v>1143</v>
      </c>
      <c r="J1611" s="85">
        <f t="shared" si="81"/>
        <v>0</v>
      </c>
      <c r="K1611" s="86">
        <f t="shared" si="82"/>
        <v>16200</v>
      </c>
    </row>
    <row r="1612" s="71" customFormat="1" customHeight="1" spans="1:11">
      <c r="A1612" s="78">
        <v>1609</v>
      </c>
      <c r="B1612" s="79" t="s">
        <v>7199</v>
      </c>
      <c r="C1612" s="80" t="s">
        <v>7200</v>
      </c>
      <c r="D1612" s="81" t="s">
        <v>15</v>
      </c>
      <c r="E1612" s="82">
        <v>0.0041</v>
      </c>
      <c r="F1612" s="78" t="s">
        <v>54</v>
      </c>
      <c r="G1612" s="83">
        <f t="shared" si="80"/>
        <v>4100</v>
      </c>
      <c r="H1612" s="78">
        <v>2505.1</v>
      </c>
      <c r="I1612" s="78" t="s">
        <v>1143</v>
      </c>
      <c r="J1612" s="85">
        <f t="shared" si="81"/>
        <v>375.77</v>
      </c>
      <c r="K1612" s="86">
        <f t="shared" si="82"/>
        <v>4475.77</v>
      </c>
    </row>
    <row r="1613" s="71" customFormat="1" customHeight="1" spans="1:11">
      <c r="A1613" s="78">
        <v>1610</v>
      </c>
      <c r="B1613" s="79" t="s">
        <v>7201</v>
      </c>
      <c r="C1613" s="80" t="s">
        <v>7202</v>
      </c>
      <c r="D1613" s="81" t="s">
        <v>15</v>
      </c>
      <c r="E1613" s="82">
        <v>0.0159</v>
      </c>
      <c r="F1613" s="78" t="s">
        <v>54</v>
      </c>
      <c r="G1613" s="83">
        <f t="shared" si="80"/>
        <v>15900</v>
      </c>
      <c r="H1613" s="78">
        <v>0</v>
      </c>
      <c r="I1613" s="78" t="s">
        <v>1143</v>
      </c>
      <c r="J1613" s="85">
        <f t="shared" si="81"/>
        <v>0</v>
      </c>
      <c r="K1613" s="86">
        <f t="shared" si="82"/>
        <v>15900</v>
      </c>
    </row>
    <row r="1614" s="71" customFormat="1" customHeight="1" spans="1:11">
      <c r="A1614" s="78">
        <v>1611</v>
      </c>
      <c r="B1614" s="79" t="s">
        <v>7203</v>
      </c>
      <c r="C1614" s="80" t="s">
        <v>7204</v>
      </c>
      <c r="D1614" s="81" t="s">
        <v>15</v>
      </c>
      <c r="E1614" s="82">
        <v>0.01044</v>
      </c>
      <c r="F1614" s="78" t="s">
        <v>54</v>
      </c>
      <c r="G1614" s="83">
        <f t="shared" si="80"/>
        <v>10440</v>
      </c>
      <c r="H1614" s="78">
        <v>0</v>
      </c>
      <c r="I1614" s="78" t="s">
        <v>1143</v>
      </c>
      <c r="J1614" s="85">
        <f t="shared" si="81"/>
        <v>0</v>
      </c>
      <c r="K1614" s="86">
        <f t="shared" si="82"/>
        <v>10440</v>
      </c>
    </row>
    <row r="1615" s="71" customFormat="1" customHeight="1" spans="1:11">
      <c r="A1615" s="78">
        <v>1612</v>
      </c>
      <c r="B1615" s="79" t="s">
        <v>7205</v>
      </c>
      <c r="C1615" s="80" t="s">
        <v>7206</v>
      </c>
      <c r="D1615" s="81" t="s">
        <v>15</v>
      </c>
      <c r="E1615" s="82">
        <v>0</v>
      </c>
      <c r="F1615" s="78" t="s">
        <v>54</v>
      </c>
      <c r="G1615" s="83">
        <f t="shared" si="80"/>
        <v>0</v>
      </c>
      <c r="H1615" s="78">
        <v>13095</v>
      </c>
      <c r="I1615" s="78" t="s">
        <v>1143</v>
      </c>
      <c r="J1615" s="85">
        <f t="shared" si="81"/>
        <v>1964.25</v>
      </c>
      <c r="K1615" s="86">
        <f t="shared" si="82"/>
        <v>1964.25</v>
      </c>
    </row>
    <row r="1616" s="71" customFormat="1" customHeight="1" spans="1:11">
      <c r="A1616" s="78">
        <v>1613</v>
      </c>
      <c r="B1616" s="79" t="s">
        <v>7207</v>
      </c>
      <c r="C1616" s="80" t="s">
        <v>7208</v>
      </c>
      <c r="D1616" s="81" t="s">
        <v>15</v>
      </c>
      <c r="E1616" s="82">
        <v>0.009275</v>
      </c>
      <c r="F1616" s="78" t="s">
        <v>54</v>
      </c>
      <c r="G1616" s="83">
        <f t="shared" si="80"/>
        <v>9275</v>
      </c>
      <c r="H1616" s="78">
        <v>0</v>
      </c>
      <c r="I1616" s="78" t="s">
        <v>1143</v>
      </c>
      <c r="J1616" s="85">
        <f t="shared" si="81"/>
        <v>0</v>
      </c>
      <c r="K1616" s="86">
        <f t="shared" si="82"/>
        <v>9275</v>
      </c>
    </row>
    <row r="1617" s="71" customFormat="1" customHeight="1" spans="1:11">
      <c r="A1617" s="78">
        <v>1614</v>
      </c>
      <c r="B1617" s="79" t="s">
        <v>7209</v>
      </c>
      <c r="C1617" s="80" t="s">
        <v>7210</v>
      </c>
      <c r="D1617" s="81" t="s">
        <v>15</v>
      </c>
      <c r="E1617" s="82">
        <v>0.01296</v>
      </c>
      <c r="F1617" s="78" t="s">
        <v>54</v>
      </c>
      <c r="G1617" s="83">
        <f t="shared" si="80"/>
        <v>12960</v>
      </c>
      <c r="H1617" s="78">
        <v>0</v>
      </c>
      <c r="I1617" s="78" t="s">
        <v>1143</v>
      </c>
      <c r="J1617" s="85">
        <f t="shared" si="81"/>
        <v>0</v>
      </c>
      <c r="K1617" s="86">
        <f t="shared" si="82"/>
        <v>12960</v>
      </c>
    </row>
    <row r="1618" s="71" customFormat="1" customHeight="1" spans="1:11">
      <c r="A1618" s="78">
        <v>1615</v>
      </c>
      <c r="B1618" s="79" t="s">
        <v>7211</v>
      </c>
      <c r="C1618" s="80" t="s">
        <v>7212</v>
      </c>
      <c r="D1618" s="81" t="s">
        <v>15</v>
      </c>
      <c r="E1618" s="82">
        <v>0.00918</v>
      </c>
      <c r="F1618" s="78" t="s">
        <v>54</v>
      </c>
      <c r="G1618" s="83">
        <f t="shared" si="80"/>
        <v>9180</v>
      </c>
      <c r="H1618" s="78">
        <v>0</v>
      </c>
      <c r="I1618" s="78" t="s">
        <v>1143</v>
      </c>
      <c r="J1618" s="85">
        <f t="shared" si="81"/>
        <v>0</v>
      </c>
      <c r="K1618" s="86">
        <f t="shared" si="82"/>
        <v>9180</v>
      </c>
    </row>
    <row r="1619" s="71" customFormat="1" customHeight="1" spans="1:11">
      <c r="A1619" s="78">
        <v>1616</v>
      </c>
      <c r="B1619" s="79" t="s">
        <v>7213</v>
      </c>
      <c r="C1619" s="80" t="s">
        <v>7214</v>
      </c>
      <c r="D1619" s="81" t="s">
        <v>15</v>
      </c>
      <c r="E1619" s="82">
        <v>0.01696</v>
      </c>
      <c r="F1619" s="78" t="s">
        <v>54</v>
      </c>
      <c r="G1619" s="83">
        <f t="shared" si="80"/>
        <v>16960</v>
      </c>
      <c r="H1619" s="78">
        <v>4963.78</v>
      </c>
      <c r="I1619" s="78" t="s">
        <v>1143</v>
      </c>
      <c r="J1619" s="85">
        <f t="shared" si="81"/>
        <v>744.57</v>
      </c>
      <c r="K1619" s="86">
        <f t="shared" si="82"/>
        <v>17704.57</v>
      </c>
    </row>
    <row r="1620" s="71" customFormat="1" customHeight="1" spans="1:11">
      <c r="A1620" s="78">
        <v>1617</v>
      </c>
      <c r="B1620" s="79" t="s">
        <v>7215</v>
      </c>
      <c r="C1620" s="80" t="s">
        <v>7216</v>
      </c>
      <c r="D1620" s="81" t="s">
        <v>15</v>
      </c>
      <c r="E1620" s="82">
        <v>0.01512</v>
      </c>
      <c r="F1620" s="78" t="s">
        <v>54</v>
      </c>
      <c r="G1620" s="83">
        <f t="shared" ref="G1620:G1672" si="83">IF(E1620*1000000&gt;20000,20000,E1620*1000000)</f>
        <v>15120</v>
      </c>
      <c r="H1620" s="78">
        <v>4299.13</v>
      </c>
      <c r="I1620" s="78" t="s">
        <v>1143</v>
      </c>
      <c r="J1620" s="85">
        <f t="shared" si="81"/>
        <v>644.87</v>
      </c>
      <c r="K1620" s="86">
        <f t="shared" si="82"/>
        <v>15764.87</v>
      </c>
    </row>
    <row r="1621" s="71" customFormat="1" customHeight="1" spans="1:11">
      <c r="A1621" s="78">
        <v>1618</v>
      </c>
      <c r="B1621" s="79" t="s">
        <v>7217</v>
      </c>
      <c r="C1621" s="80" t="s">
        <v>7218</v>
      </c>
      <c r="D1621" s="81" t="s">
        <v>15</v>
      </c>
      <c r="E1621" s="82">
        <v>0.008</v>
      </c>
      <c r="F1621" s="78" t="s">
        <v>54</v>
      </c>
      <c r="G1621" s="83">
        <f t="shared" si="83"/>
        <v>8000</v>
      </c>
      <c r="H1621" s="78">
        <f>3784-1893.01</f>
        <v>1890.99</v>
      </c>
      <c r="I1621" s="78" t="s">
        <v>1143</v>
      </c>
      <c r="J1621" s="85">
        <f t="shared" si="81"/>
        <v>283.65</v>
      </c>
      <c r="K1621" s="86">
        <f t="shared" si="82"/>
        <v>8283.65</v>
      </c>
    </row>
    <row r="1622" s="71" customFormat="1" customHeight="1" spans="1:11">
      <c r="A1622" s="78">
        <v>1619</v>
      </c>
      <c r="B1622" s="79" t="s">
        <v>7219</v>
      </c>
      <c r="C1622" s="80" t="s">
        <v>7220</v>
      </c>
      <c r="D1622" s="81" t="s">
        <v>15</v>
      </c>
      <c r="E1622" s="82">
        <v>0.0106</v>
      </c>
      <c r="F1622" s="78" t="s">
        <v>54</v>
      </c>
      <c r="G1622" s="83">
        <f t="shared" si="83"/>
        <v>10600</v>
      </c>
      <c r="H1622" s="78">
        <v>4919.96</v>
      </c>
      <c r="I1622" s="78" t="s">
        <v>1143</v>
      </c>
      <c r="J1622" s="85">
        <f t="shared" si="81"/>
        <v>737.99</v>
      </c>
      <c r="K1622" s="86">
        <f t="shared" si="82"/>
        <v>11337.99</v>
      </c>
    </row>
    <row r="1623" s="71" customFormat="1" customHeight="1" spans="1:11">
      <c r="A1623" s="78">
        <v>1620</v>
      </c>
      <c r="B1623" s="79" t="s">
        <v>7221</v>
      </c>
      <c r="C1623" s="80" t="s">
        <v>7222</v>
      </c>
      <c r="D1623" s="81" t="s">
        <v>15</v>
      </c>
      <c r="E1623" s="82">
        <v>0.01325</v>
      </c>
      <c r="F1623" s="78" t="s">
        <v>54</v>
      </c>
      <c r="G1623" s="83">
        <f t="shared" si="83"/>
        <v>13250</v>
      </c>
      <c r="H1623" s="78">
        <v>4650.24</v>
      </c>
      <c r="I1623" s="78" t="s">
        <v>1143</v>
      </c>
      <c r="J1623" s="85">
        <f t="shared" si="81"/>
        <v>697.54</v>
      </c>
      <c r="K1623" s="86">
        <f t="shared" si="82"/>
        <v>13947.54</v>
      </c>
    </row>
    <row r="1624" s="71" customFormat="1" customHeight="1" spans="1:11">
      <c r="A1624" s="78">
        <v>1621</v>
      </c>
      <c r="B1624" s="79" t="s">
        <v>6965</v>
      </c>
      <c r="C1624" s="80" t="s">
        <v>7223</v>
      </c>
      <c r="D1624" s="81" t="s">
        <v>15</v>
      </c>
      <c r="E1624" s="82">
        <v>0.0053</v>
      </c>
      <c r="F1624" s="78" t="s">
        <v>54</v>
      </c>
      <c r="G1624" s="83">
        <f t="shared" si="83"/>
        <v>5300</v>
      </c>
      <c r="H1624" s="78">
        <v>2772.07</v>
      </c>
      <c r="I1624" s="78" t="s">
        <v>1143</v>
      </c>
      <c r="J1624" s="85">
        <f t="shared" si="81"/>
        <v>415.81</v>
      </c>
      <c r="K1624" s="86">
        <f t="shared" si="82"/>
        <v>5715.81</v>
      </c>
    </row>
    <row r="1625" s="71" customFormat="1" customHeight="1" spans="1:11">
      <c r="A1625" s="78">
        <v>1622</v>
      </c>
      <c r="B1625" s="79" t="s">
        <v>7224</v>
      </c>
      <c r="C1625" s="80" t="s">
        <v>7225</v>
      </c>
      <c r="D1625" s="81" t="s">
        <v>15</v>
      </c>
      <c r="E1625" s="82">
        <v>0.00891</v>
      </c>
      <c r="F1625" s="78" t="s">
        <v>54</v>
      </c>
      <c r="G1625" s="83">
        <f t="shared" si="83"/>
        <v>8910</v>
      </c>
      <c r="H1625" s="78">
        <v>4760.49</v>
      </c>
      <c r="I1625" s="78" t="s">
        <v>1143</v>
      </c>
      <c r="J1625" s="85">
        <f t="shared" si="81"/>
        <v>714.07</v>
      </c>
      <c r="K1625" s="86">
        <f t="shared" si="82"/>
        <v>9624.07</v>
      </c>
    </row>
    <row r="1626" s="71" customFormat="1" customHeight="1" spans="1:11">
      <c r="A1626" s="78">
        <v>1623</v>
      </c>
      <c r="B1626" s="79" t="s">
        <v>7226</v>
      </c>
      <c r="C1626" s="80" t="s">
        <v>7227</v>
      </c>
      <c r="D1626" s="81" t="s">
        <v>15</v>
      </c>
      <c r="E1626" s="82">
        <v>0.01107</v>
      </c>
      <c r="F1626" s="78" t="s">
        <v>54</v>
      </c>
      <c r="G1626" s="83">
        <f t="shared" si="83"/>
        <v>11070</v>
      </c>
      <c r="H1626" s="78">
        <v>5420.56</v>
      </c>
      <c r="I1626" s="78" t="s">
        <v>1143</v>
      </c>
      <c r="J1626" s="85">
        <f t="shared" si="81"/>
        <v>813.08</v>
      </c>
      <c r="K1626" s="86">
        <f t="shared" si="82"/>
        <v>11883.08</v>
      </c>
    </row>
    <row r="1627" s="71" customFormat="1" customHeight="1" spans="1:11">
      <c r="A1627" s="78">
        <v>1624</v>
      </c>
      <c r="B1627" s="79" t="s">
        <v>7228</v>
      </c>
      <c r="C1627" s="80" t="s">
        <v>7229</v>
      </c>
      <c r="D1627" s="81" t="s">
        <v>15</v>
      </c>
      <c r="E1627" s="82">
        <v>0.01782</v>
      </c>
      <c r="F1627" s="78" t="s">
        <v>54</v>
      </c>
      <c r="G1627" s="83">
        <f t="shared" si="83"/>
        <v>17820</v>
      </c>
      <c r="H1627" s="78">
        <v>11278.4</v>
      </c>
      <c r="I1627" s="78" t="s">
        <v>1143</v>
      </c>
      <c r="J1627" s="85">
        <f t="shared" si="81"/>
        <v>1691.76</v>
      </c>
      <c r="K1627" s="86">
        <f t="shared" si="82"/>
        <v>19511.76</v>
      </c>
    </row>
    <row r="1628" s="71" customFormat="1" customHeight="1" spans="1:11">
      <c r="A1628" s="78">
        <v>1625</v>
      </c>
      <c r="B1628" s="79" t="s">
        <v>7230</v>
      </c>
      <c r="C1628" s="80" t="s">
        <v>7231</v>
      </c>
      <c r="D1628" s="81" t="s">
        <v>15</v>
      </c>
      <c r="E1628" s="82">
        <v>0.00954</v>
      </c>
      <c r="F1628" s="78" t="s">
        <v>54</v>
      </c>
      <c r="G1628" s="83">
        <f t="shared" si="83"/>
        <v>9540</v>
      </c>
      <c r="H1628" s="78">
        <v>5925.45</v>
      </c>
      <c r="I1628" s="78" t="s">
        <v>1143</v>
      </c>
      <c r="J1628" s="85">
        <f t="shared" si="81"/>
        <v>888.82</v>
      </c>
      <c r="K1628" s="86">
        <f t="shared" si="82"/>
        <v>10428.82</v>
      </c>
    </row>
    <row r="1629" s="71" customFormat="1" customHeight="1" spans="1:11">
      <c r="A1629" s="78">
        <v>1626</v>
      </c>
      <c r="B1629" s="79" t="s">
        <v>7232</v>
      </c>
      <c r="C1629" s="80" t="s">
        <v>7233</v>
      </c>
      <c r="D1629" s="81" t="s">
        <v>15</v>
      </c>
      <c r="E1629" s="82">
        <v>0.01325</v>
      </c>
      <c r="F1629" s="78" t="s">
        <v>54</v>
      </c>
      <c r="G1629" s="83">
        <f t="shared" si="83"/>
        <v>13250</v>
      </c>
      <c r="H1629" s="78">
        <v>10227.73</v>
      </c>
      <c r="I1629" s="78" t="s">
        <v>1143</v>
      </c>
      <c r="J1629" s="85">
        <f t="shared" si="81"/>
        <v>1534.16</v>
      </c>
      <c r="K1629" s="86">
        <f t="shared" si="82"/>
        <v>14784.16</v>
      </c>
    </row>
    <row r="1630" s="71" customFormat="1" customHeight="1" spans="1:11">
      <c r="A1630" s="78">
        <v>1627</v>
      </c>
      <c r="B1630" s="79" t="s">
        <v>7221</v>
      </c>
      <c r="C1630" s="80" t="s">
        <v>7234</v>
      </c>
      <c r="D1630" s="81" t="s">
        <v>15</v>
      </c>
      <c r="E1630" s="82">
        <v>0.01325</v>
      </c>
      <c r="F1630" s="78" t="s">
        <v>54</v>
      </c>
      <c r="G1630" s="83">
        <f t="shared" si="83"/>
        <v>13250</v>
      </c>
      <c r="H1630" s="78">
        <v>4650.24</v>
      </c>
      <c r="I1630" s="78" t="s">
        <v>1143</v>
      </c>
      <c r="J1630" s="85">
        <f t="shared" si="81"/>
        <v>697.54</v>
      </c>
      <c r="K1630" s="86">
        <f t="shared" si="82"/>
        <v>13947.54</v>
      </c>
    </row>
    <row r="1631" s="71" customFormat="1" customHeight="1" spans="1:11">
      <c r="A1631" s="78">
        <v>1628</v>
      </c>
      <c r="B1631" s="79" t="s">
        <v>5051</v>
      </c>
      <c r="C1631" s="80" t="s">
        <v>7235</v>
      </c>
      <c r="D1631" s="81" t="s">
        <v>15</v>
      </c>
      <c r="E1631" s="82">
        <v>0.00954</v>
      </c>
      <c r="F1631" s="78" t="s">
        <v>54</v>
      </c>
      <c r="G1631" s="83">
        <f t="shared" si="83"/>
        <v>9540</v>
      </c>
      <c r="H1631" s="78">
        <v>7668.13</v>
      </c>
      <c r="I1631" s="78" t="s">
        <v>1143</v>
      </c>
      <c r="J1631" s="85">
        <f t="shared" si="81"/>
        <v>1150.22</v>
      </c>
      <c r="K1631" s="86">
        <f t="shared" si="82"/>
        <v>10690.22</v>
      </c>
    </row>
    <row r="1632" s="71" customFormat="1" customHeight="1" spans="1:11">
      <c r="A1632" s="78">
        <v>1629</v>
      </c>
      <c r="B1632" s="79" t="s">
        <v>7236</v>
      </c>
      <c r="C1632" s="80" t="s">
        <v>7237</v>
      </c>
      <c r="D1632" s="81" t="s">
        <v>15</v>
      </c>
      <c r="E1632" s="82">
        <v>0.0212</v>
      </c>
      <c r="F1632" s="78" t="s">
        <v>54</v>
      </c>
      <c r="G1632" s="83">
        <f t="shared" si="83"/>
        <v>20000</v>
      </c>
      <c r="H1632" s="78">
        <v>0</v>
      </c>
      <c r="I1632" s="78" t="s">
        <v>1143</v>
      </c>
      <c r="J1632" s="85">
        <f t="shared" si="81"/>
        <v>0</v>
      </c>
      <c r="K1632" s="86">
        <f t="shared" si="82"/>
        <v>20000</v>
      </c>
    </row>
    <row r="1633" s="71" customFormat="1" customHeight="1" spans="1:11">
      <c r="A1633" s="78">
        <v>1630</v>
      </c>
      <c r="B1633" s="79" t="s">
        <v>7238</v>
      </c>
      <c r="C1633" s="80" t="s">
        <v>7239</v>
      </c>
      <c r="D1633" s="81" t="s">
        <v>15</v>
      </c>
      <c r="E1633" s="82">
        <v>0.01368</v>
      </c>
      <c r="F1633" s="78" t="s">
        <v>54</v>
      </c>
      <c r="G1633" s="83">
        <f t="shared" si="83"/>
        <v>13680</v>
      </c>
      <c r="H1633" s="78">
        <v>2469.71</v>
      </c>
      <c r="I1633" s="78" t="s">
        <v>1143</v>
      </c>
      <c r="J1633" s="85">
        <f t="shared" si="81"/>
        <v>370.46</v>
      </c>
      <c r="K1633" s="86">
        <f t="shared" si="82"/>
        <v>14050.46</v>
      </c>
    </row>
    <row r="1634" s="71" customFormat="1" customHeight="1" spans="1:11">
      <c r="A1634" s="78">
        <v>1631</v>
      </c>
      <c r="B1634" s="79" t="s">
        <v>7240</v>
      </c>
      <c r="C1634" s="80" t="s">
        <v>7241</v>
      </c>
      <c r="D1634" s="81" t="s">
        <v>15</v>
      </c>
      <c r="E1634" s="82">
        <v>0.00874</v>
      </c>
      <c r="F1634" s="78" t="s">
        <v>54</v>
      </c>
      <c r="G1634" s="83">
        <f t="shared" si="83"/>
        <v>8740</v>
      </c>
      <c r="H1634" s="78">
        <v>0</v>
      </c>
      <c r="I1634" s="78" t="s">
        <v>1143</v>
      </c>
      <c r="J1634" s="85">
        <f t="shared" si="81"/>
        <v>0</v>
      </c>
      <c r="K1634" s="86">
        <f t="shared" si="82"/>
        <v>8740</v>
      </c>
    </row>
    <row r="1635" s="71" customFormat="1" customHeight="1" spans="1:11">
      <c r="A1635" s="78">
        <v>1632</v>
      </c>
      <c r="B1635" s="79" t="s">
        <v>7242</v>
      </c>
      <c r="C1635" s="80" t="s">
        <v>7243</v>
      </c>
      <c r="D1635" s="81" t="s">
        <v>15</v>
      </c>
      <c r="E1635" s="82">
        <v>0.011925</v>
      </c>
      <c r="F1635" s="78" t="s">
        <v>54</v>
      </c>
      <c r="G1635" s="83">
        <f t="shared" si="83"/>
        <v>11925</v>
      </c>
      <c r="H1635" s="78">
        <v>0</v>
      </c>
      <c r="I1635" s="78" t="s">
        <v>1143</v>
      </c>
      <c r="J1635" s="85">
        <f t="shared" si="81"/>
        <v>0</v>
      </c>
      <c r="K1635" s="86">
        <f t="shared" si="82"/>
        <v>11925</v>
      </c>
    </row>
    <row r="1636" s="71" customFormat="1" customHeight="1" spans="1:11">
      <c r="A1636" s="78">
        <v>1633</v>
      </c>
      <c r="B1636" s="79" t="s">
        <v>7244</v>
      </c>
      <c r="C1636" s="80" t="s">
        <v>7245</v>
      </c>
      <c r="D1636" s="81" t="s">
        <v>15</v>
      </c>
      <c r="E1636" s="82">
        <v>0.00972</v>
      </c>
      <c r="F1636" s="78" t="s">
        <v>54</v>
      </c>
      <c r="G1636" s="83">
        <f t="shared" si="83"/>
        <v>9720</v>
      </c>
      <c r="H1636" s="78">
        <v>0</v>
      </c>
      <c r="I1636" s="78" t="s">
        <v>1143</v>
      </c>
      <c r="J1636" s="85">
        <f t="shared" si="81"/>
        <v>0</v>
      </c>
      <c r="K1636" s="86">
        <f t="shared" si="82"/>
        <v>9720</v>
      </c>
    </row>
    <row r="1637" s="71" customFormat="1" customHeight="1" spans="1:11">
      <c r="A1637" s="78">
        <v>1634</v>
      </c>
      <c r="B1637" s="79" t="s">
        <v>7246</v>
      </c>
      <c r="C1637" s="80" t="s">
        <v>7247</v>
      </c>
      <c r="D1637" s="81" t="s">
        <v>15</v>
      </c>
      <c r="E1637" s="82">
        <v>0.01377</v>
      </c>
      <c r="F1637" s="78" t="s">
        <v>54</v>
      </c>
      <c r="G1637" s="83">
        <f t="shared" si="83"/>
        <v>13770</v>
      </c>
      <c r="H1637" s="78">
        <v>0</v>
      </c>
      <c r="I1637" s="78" t="s">
        <v>1143</v>
      </c>
      <c r="J1637" s="85">
        <f t="shared" si="81"/>
        <v>0</v>
      </c>
      <c r="K1637" s="86">
        <f t="shared" si="82"/>
        <v>13770</v>
      </c>
    </row>
    <row r="1638" s="71" customFormat="1" customHeight="1" spans="1:11">
      <c r="A1638" s="78">
        <v>1635</v>
      </c>
      <c r="B1638" s="79" t="s">
        <v>7248</v>
      </c>
      <c r="C1638" s="80" t="s">
        <v>7249</v>
      </c>
      <c r="D1638" s="81" t="s">
        <v>15</v>
      </c>
      <c r="E1638" s="82">
        <v>0.01908</v>
      </c>
      <c r="F1638" s="78" t="s">
        <v>54</v>
      </c>
      <c r="G1638" s="83">
        <f t="shared" si="83"/>
        <v>19080</v>
      </c>
      <c r="H1638" s="78">
        <v>1120</v>
      </c>
      <c r="I1638" s="78" t="s">
        <v>1143</v>
      </c>
      <c r="J1638" s="85">
        <f t="shared" si="81"/>
        <v>168</v>
      </c>
      <c r="K1638" s="86">
        <f t="shared" si="82"/>
        <v>19248</v>
      </c>
    </row>
    <row r="1639" s="71" customFormat="1" customHeight="1" spans="1:11">
      <c r="A1639" s="78">
        <v>1636</v>
      </c>
      <c r="B1639" s="79" t="s">
        <v>7250</v>
      </c>
      <c r="C1639" s="80" t="s">
        <v>7251</v>
      </c>
      <c r="D1639" s="81" t="s">
        <v>15</v>
      </c>
      <c r="E1639" s="82">
        <v>0</v>
      </c>
      <c r="F1639" s="78" t="s">
        <v>54</v>
      </c>
      <c r="G1639" s="83">
        <f t="shared" si="83"/>
        <v>0</v>
      </c>
      <c r="H1639" s="78">
        <v>6033</v>
      </c>
      <c r="I1639" s="78" t="s">
        <v>1143</v>
      </c>
      <c r="J1639" s="85">
        <f t="shared" si="81"/>
        <v>904.95</v>
      </c>
      <c r="K1639" s="86">
        <f t="shared" si="82"/>
        <v>904.95</v>
      </c>
    </row>
    <row r="1640" s="71" customFormat="1" customHeight="1" spans="1:11">
      <c r="A1640" s="78">
        <v>1637</v>
      </c>
      <c r="B1640" s="79" t="s">
        <v>7252</v>
      </c>
      <c r="C1640" s="80" t="s">
        <v>7253</v>
      </c>
      <c r="D1640" s="81" t="s">
        <v>15</v>
      </c>
      <c r="E1640" s="82">
        <v>0</v>
      </c>
      <c r="F1640" s="78" t="s">
        <v>54</v>
      </c>
      <c r="G1640" s="83">
        <f t="shared" si="83"/>
        <v>0</v>
      </c>
      <c r="H1640" s="78">
        <v>5690</v>
      </c>
      <c r="I1640" s="78" t="s">
        <v>1143</v>
      </c>
      <c r="J1640" s="85">
        <f t="shared" si="81"/>
        <v>853.5</v>
      </c>
      <c r="K1640" s="86">
        <f t="shared" si="82"/>
        <v>853.5</v>
      </c>
    </row>
    <row r="1641" s="71" customFormat="1" customHeight="1" spans="1:11">
      <c r="A1641" s="78">
        <v>1638</v>
      </c>
      <c r="B1641" s="79" t="s">
        <v>7254</v>
      </c>
      <c r="C1641" s="80" t="s">
        <v>7255</v>
      </c>
      <c r="D1641" s="81" t="s">
        <v>15</v>
      </c>
      <c r="E1641" s="82">
        <v>0.00918</v>
      </c>
      <c r="F1641" s="78" t="s">
        <v>54</v>
      </c>
      <c r="G1641" s="83">
        <f t="shared" si="83"/>
        <v>9180</v>
      </c>
      <c r="H1641" s="78">
        <v>0</v>
      </c>
      <c r="I1641" s="78" t="s">
        <v>1143</v>
      </c>
      <c r="J1641" s="85">
        <f t="shared" si="81"/>
        <v>0</v>
      </c>
      <c r="K1641" s="86">
        <f t="shared" si="82"/>
        <v>9180</v>
      </c>
    </row>
    <row r="1642" s="71" customFormat="1" customHeight="1" spans="1:11">
      <c r="A1642" s="78">
        <v>1639</v>
      </c>
      <c r="B1642" s="79" t="s">
        <v>7256</v>
      </c>
      <c r="C1642" s="80" t="s">
        <v>7257</v>
      </c>
      <c r="D1642" s="81" t="s">
        <v>15</v>
      </c>
      <c r="E1642" s="82">
        <v>0.01272</v>
      </c>
      <c r="F1642" s="78" t="s">
        <v>54</v>
      </c>
      <c r="G1642" s="83">
        <f t="shared" si="83"/>
        <v>12720</v>
      </c>
      <c r="H1642" s="78">
        <v>4899.67</v>
      </c>
      <c r="I1642" s="78" t="s">
        <v>1143</v>
      </c>
      <c r="J1642" s="85">
        <f t="shared" si="81"/>
        <v>734.95</v>
      </c>
      <c r="K1642" s="86">
        <f t="shared" si="82"/>
        <v>13454.95</v>
      </c>
    </row>
    <row r="1643" s="71" customFormat="1" customHeight="1" spans="1:11">
      <c r="A1643" s="78">
        <v>1640</v>
      </c>
      <c r="B1643" s="79" t="s">
        <v>7258</v>
      </c>
      <c r="C1643" s="80" t="s">
        <v>7259</v>
      </c>
      <c r="D1643" s="81" t="s">
        <v>15</v>
      </c>
      <c r="E1643" s="82">
        <v>0</v>
      </c>
      <c r="F1643" s="78" t="s">
        <v>54</v>
      </c>
      <c r="G1643" s="83">
        <f t="shared" si="83"/>
        <v>0</v>
      </c>
      <c r="H1643" s="78">
        <f>10492-4379</f>
        <v>6113</v>
      </c>
      <c r="I1643" s="78" t="s">
        <v>1143</v>
      </c>
      <c r="J1643" s="85">
        <f t="shared" si="81"/>
        <v>916.95</v>
      </c>
      <c r="K1643" s="86">
        <f t="shared" si="82"/>
        <v>916.95</v>
      </c>
    </row>
    <row r="1644" s="71" customFormat="1" customHeight="1" spans="1:11">
      <c r="A1644" s="78">
        <v>1641</v>
      </c>
      <c r="B1644" s="79" t="s">
        <v>7260</v>
      </c>
      <c r="C1644" s="80" t="s">
        <v>7261</v>
      </c>
      <c r="D1644" s="81" t="s">
        <v>15</v>
      </c>
      <c r="E1644" s="82">
        <v>0</v>
      </c>
      <c r="F1644" s="78" t="s">
        <v>54</v>
      </c>
      <c r="G1644" s="83">
        <f t="shared" si="83"/>
        <v>0</v>
      </c>
      <c r="H1644" s="78">
        <v>5016</v>
      </c>
      <c r="I1644" s="78" t="s">
        <v>1143</v>
      </c>
      <c r="J1644" s="85">
        <f t="shared" si="81"/>
        <v>752.4</v>
      </c>
      <c r="K1644" s="86">
        <f t="shared" si="82"/>
        <v>752.4</v>
      </c>
    </row>
    <row r="1645" s="71" customFormat="1" customHeight="1" spans="1:11">
      <c r="A1645" s="78">
        <v>1642</v>
      </c>
      <c r="B1645" s="79" t="s">
        <v>7262</v>
      </c>
      <c r="C1645" s="80" t="s">
        <v>7263</v>
      </c>
      <c r="D1645" s="81" t="s">
        <v>15</v>
      </c>
      <c r="E1645" s="82">
        <v>0.011</v>
      </c>
      <c r="F1645" s="78" t="s">
        <v>54</v>
      </c>
      <c r="G1645" s="83">
        <f t="shared" si="83"/>
        <v>11000</v>
      </c>
      <c r="H1645" s="78">
        <v>0</v>
      </c>
      <c r="I1645" s="78" t="s">
        <v>1143</v>
      </c>
      <c r="J1645" s="85">
        <f t="shared" si="81"/>
        <v>0</v>
      </c>
      <c r="K1645" s="86">
        <f t="shared" si="82"/>
        <v>11000</v>
      </c>
    </row>
    <row r="1646" s="71" customFormat="1" customHeight="1" spans="1:11">
      <c r="A1646" s="78">
        <v>1643</v>
      </c>
      <c r="B1646" s="79" t="s">
        <v>6005</v>
      </c>
      <c r="C1646" s="80" t="s">
        <v>6006</v>
      </c>
      <c r="D1646" s="81" t="s">
        <v>15</v>
      </c>
      <c r="E1646" s="82">
        <v>0</v>
      </c>
      <c r="F1646" s="78" t="s">
        <v>54</v>
      </c>
      <c r="G1646" s="83">
        <f t="shared" si="83"/>
        <v>0</v>
      </c>
      <c r="H1646" s="78">
        <v>0</v>
      </c>
      <c r="I1646" s="78" t="s">
        <v>1143</v>
      </c>
      <c r="J1646" s="85">
        <f t="shared" si="81"/>
        <v>0</v>
      </c>
      <c r="K1646" s="86">
        <f t="shared" si="82"/>
        <v>0</v>
      </c>
    </row>
    <row r="1647" s="71" customFormat="1" customHeight="1" spans="1:11">
      <c r="A1647" s="78">
        <v>1644</v>
      </c>
      <c r="B1647" s="79" t="s">
        <v>7264</v>
      </c>
      <c r="C1647" s="80" t="s">
        <v>7265</v>
      </c>
      <c r="D1647" s="81" t="s">
        <v>15</v>
      </c>
      <c r="E1647" s="82">
        <v>0.00663</v>
      </c>
      <c r="F1647" s="78" t="s">
        <v>54</v>
      </c>
      <c r="G1647" s="83">
        <f t="shared" si="83"/>
        <v>6630</v>
      </c>
      <c r="H1647" s="78">
        <v>0</v>
      </c>
      <c r="I1647" s="78" t="s">
        <v>1143</v>
      </c>
      <c r="J1647" s="85">
        <f t="shared" si="81"/>
        <v>0</v>
      </c>
      <c r="K1647" s="86">
        <f t="shared" si="82"/>
        <v>6630</v>
      </c>
    </row>
    <row r="1648" s="71" customFormat="1" customHeight="1" spans="1:11">
      <c r="A1648" s="78">
        <v>1645</v>
      </c>
      <c r="B1648" s="79" t="s">
        <v>7266</v>
      </c>
      <c r="C1648" s="80" t="s">
        <v>7267</v>
      </c>
      <c r="D1648" s="81" t="s">
        <v>15</v>
      </c>
      <c r="E1648" s="82">
        <v>0.00486</v>
      </c>
      <c r="F1648" s="78" t="s">
        <v>54</v>
      </c>
      <c r="G1648" s="83">
        <f t="shared" si="83"/>
        <v>4860</v>
      </c>
      <c r="H1648" s="78">
        <v>0</v>
      </c>
      <c r="I1648" s="78" t="s">
        <v>1143</v>
      </c>
      <c r="J1648" s="85">
        <f t="shared" si="81"/>
        <v>0</v>
      </c>
      <c r="K1648" s="86">
        <f t="shared" si="82"/>
        <v>4860</v>
      </c>
    </row>
    <row r="1649" s="71" customFormat="1" customHeight="1" spans="1:11">
      <c r="A1649" s="78">
        <v>1646</v>
      </c>
      <c r="B1649" s="79" t="s">
        <v>7268</v>
      </c>
      <c r="C1649" s="80" t="s">
        <v>7269</v>
      </c>
      <c r="D1649" s="81" t="s">
        <v>15</v>
      </c>
      <c r="E1649" s="82">
        <v>0.00812</v>
      </c>
      <c r="F1649" s="78" t="s">
        <v>54</v>
      </c>
      <c r="G1649" s="83">
        <f t="shared" si="83"/>
        <v>8120</v>
      </c>
      <c r="H1649" s="78">
        <v>578</v>
      </c>
      <c r="I1649" s="78" t="s">
        <v>1143</v>
      </c>
      <c r="J1649" s="85">
        <f t="shared" si="81"/>
        <v>86.7</v>
      </c>
      <c r="K1649" s="86">
        <f t="shared" si="82"/>
        <v>8206.7</v>
      </c>
    </row>
    <row r="1650" s="71" customFormat="1" customHeight="1" spans="1:11">
      <c r="A1650" s="78">
        <v>1647</v>
      </c>
      <c r="B1650" s="79" t="s">
        <v>7270</v>
      </c>
      <c r="C1650" s="80" t="s">
        <v>7271</v>
      </c>
      <c r="D1650" s="81" t="s">
        <v>15</v>
      </c>
      <c r="E1650" s="82">
        <v>0.01044</v>
      </c>
      <c r="F1650" s="78" t="s">
        <v>54</v>
      </c>
      <c r="G1650" s="83">
        <f t="shared" si="83"/>
        <v>10440</v>
      </c>
      <c r="H1650" s="78">
        <v>0</v>
      </c>
      <c r="I1650" s="78" t="s">
        <v>1143</v>
      </c>
      <c r="J1650" s="85">
        <f t="shared" si="81"/>
        <v>0</v>
      </c>
      <c r="K1650" s="86">
        <f t="shared" si="82"/>
        <v>10440</v>
      </c>
    </row>
    <row r="1651" s="71" customFormat="1" customHeight="1" spans="1:11">
      <c r="A1651" s="78">
        <v>1648</v>
      </c>
      <c r="B1651" s="79" t="s">
        <v>7272</v>
      </c>
      <c r="C1651" s="80" t="s">
        <v>7273</v>
      </c>
      <c r="D1651" s="81" t="s">
        <v>15</v>
      </c>
      <c r="E1651" s="82">
        <v>0</v>
      </c>
      <c r="F1651" s="78" t="s">
        <v>54</v>
      </c>
      <c r="G1651" s="83">
        <f t="shared" si="83"/>
        <v>0</v>
      </c>
      <c r="H1651" s="78">
        <v>7278</v>
      </c>
      <c r="I1651" s="78" t="s">
        <v>1143</v>
      </c>
      <c r="J1651" s="85">
        <f t="shared" si="81"/>
        <v>1091.7</v>
      </c>
      <c r="K1651" s="86">
        <f t="shared" si="82"/>
        <v>1091.7</v>
      </c>
    </row>
    <row r="1652" s="71" customFormat="1" customHeight="1" spans="1:11">
      <c r="A1652" s="78">
        <v>1649</v>
      </c>
      <c r="B1652" s="79" t="s">
        <v>4605</v>
      </c>
      <c r="C1652" s="80" t="s">
        <v>7274</v>
      </c>
      <c r="D1652" s="81" t="s">
        <v>15</v>
      </c>
      <c r="E1652" s="82">
        <v>0.0098</v>
      </c>
      <c r="F1652" s="78" t="s">
        <v>54</v>
      </c>
      <c r="G1652" s="83">
        <f t="shared" si="83"/>
        <v>9800</v>
      </c>
      <c r="H1652" s="78">
        <v>0</v>
      </c>
      <c r="I1652" s="78" t="s">
        <v>1143</v>
      </c>
      <c r="J1652" s="85">
        <f t="shared" si="81"/>
        <v>0</v>
      </c>
      <c r="K1652" s="86">
        <f t="shared" si="82"/>
        <v>9800</v>
      </c>
    </row>
    <row r="1653" s="71" customFormat="1" customHeight="1" spans="1:11">
      <c r="A1653" s="78">
        <v>1650</v>
      </c>
      <c r="B1653" s="79" t="s">
        <v>7275</v>
      </c>
      <c r="C1653" s="80" t="s">
        <v>7276</v>
      </c>
      <c r="D1653" s="81" t="s">
        <v>15</v>
      </c>
      <c r="E1653" s="82">
        <v>0.0126</v>
      </c>
      <c r="F1653" s="78" t="s">
        <v>54</v>
      </c>
      <c r="G1653" s="83">
        <f t="shared" si="83"/>
        <v>12600</v>
      </c>
      <c r="H1653" s="78">
        <v>0</v>
      </c>
      <c r="I1653" s="78" t="s">
        <v>1143</v>
      </c>
      <c r="J1653" s="85">
        <f t="shared" si="81"/>
        <v>0</v>
      </c>
      <c r="K1653" s="86">
        <f t="shared" si="82"/>
        <v>12600</v>
      </c>
    </row>
    <row r="1654" s="71" customFormat="1" customHeight="1" spans="1:11">
      <c r="A1654" s="78">
        <v>1651</v>
      </c>
      <c r="B1654" s="79" t="s">
        <v>7277</v>
      </c>
      <c r="C1654" s="80" t="s">
        <v>7278</v>
      </c>
      <c r="D1654" s="81" t="s">
        <v>15</v>
      </c>
      <c r="E1654" s="82">
        <v>0.00504</v>
      </c>
      <c r="F1654" s="78" t="s">
        <v>54</v>
      </c>
      <c r="G1654" s="83">
        <f t="shared" si="83"/>
        <v>5040</v>
      </c>
      <c r="H1654" s="78">
        <v>3816</v>
      </c>
      <c r="I1654" s="78" t="s">
        <v>1143</v>
      </c>
      <c r="J1654" s="85">
        <f t="shared" si="81"/>
        <v>572.4</v>
      </c>
      <c r="K1654" s="86">
        <f t="shared" si="82"/>
        <v>5612.4</v>
      </c>
    </row>
    <row r="1655" s="71" customFormat="1" customHeight="1" spans="1:11">
      <c r="A1655" s="78">
        <v>1652</v>
      </c>
      <c r="B1655" s="79" t="s">
        <v>7279</v>
      </c>
      <c r="C1655" s="80" t="s">
        <v>7280</v>
      </c>
      <c r="D1655" s="81" t="s">
        <v>15</v>
      </c>
      <c r="E1655" s="82">
        <v>0.01</v>
      </c>
      <c r="F1655" s="78" t="s">
        <v>54</v>
      </c>
      <c r="G1655" s="83">
        <f t="shared" si="83"/>
        <v>10000</v>
      </c>
      <c r="H1655" s="78">
        <v>0</v>
      </c>
      <c r="I1655" s="78" t="s">
        <v>1143</v>
      </c>
      <c r="J1655" s="85">
        <f t="shared" si="81"/>
        <v>0</v>
      </c>
      <c r="K1655" s="86">
        <f t="shared" si="82"/>
        <v>10000</v>
      </c>
    </row>
    <row r="1656" s="71" customFormat="1" customHeight="1" spans="1:11">
      <c r="A1656" s="78">
        <v>1653</v>
      </c>
      <c r="B1656" s="79" t="s">
        <v>7281</v>
      </c>
      <c r="C1656" s="80" t="s">
        <v>7282</v>
      </c>
      <c r="D1656" s="81" t="s">
        <v>15</v>
      </c>
      <c r="E1656" s="82">
        <v>0</v>
      </c>
      <c r="F1656" s="78" t="s">
        <v>54</v>
      </c>
      <c r="G1656" s="83">
        <f t="shared" si="83"/>
        <v>0</v>
      </c>
      <c r="H1656" s="78">
        <v>8940</v>
      </c>
      <c r="I1656" s="78" t="s">
        <v>1143</v>
      </c>
      <c r="J1656" s="85">
        <f t="shared" si="81"/>
        <v>1341</v>
      </c>
      <c r="K1656" s="86">
        <f t="shared" si="82"/>
        <v>1341</v>
      </c>
    </row>
    <row r="1657" s="71" customFormat="1" customHeight="1" spans="1:11">
      <c r="A1657" s="78">
        <v>1654</v>
      </c>
      <c r="B1657" s="79" t="s">
        <v>7283</v>
      </c>
      <c r="C1657" s="80" t="s">
        <v>7284</v>
      </c>
      <c r="D1657" s="81" t="s">
        <v>15</v>
      </c>
      <c r="E1657" s="82">
        <v>0.00696</v>
      </c>
      <c r="F1657" s="78" t="s">
        <v>54</v>
      </c>
      <c r="G1657" s="83">
        <f t="shared" si="83"/>
        <v>6960</v>
      </c>
      <c r="H1657" s="78">
        <v>3453</v>
      </c>
      <c r="I1657" s="78" t="s">
        <v>1143</v>
      </c>
      <c r="J1657" s="85">
        <f t="shared" si="81"/>
        <v>517.95</v>
      </c>
      <c r="K1657" s="86">
        <f t="shared" si="82"/>
        <v>7477.95</v>
      </c>
    </row>
    <row r="1658" s="71" customFormat="1" customHeight="1" spans="1:11">
      <c r="A1658" s="78">
        <v>1655</v>
      </c>
      <c r="B1658" s="79" t="s">
        <v>7285</v>
      </c>
      <c r="C1658" s="80" t="s">
        <v>7286</v>
      </c>
      <c r="D1658" s="81" t="s">
        <v>15</v>
      </c>
      <c r="E1658" s="82">
        <v>0.00312</v>
      </c>
      <c r="F1658" s="78" t="s">
        <v>54</v>
      </c>
      <c r="G1658" s="83">
        <f t="shared" si="83"/>
        <v>3120</v>
      </c>
      <c r="H1658" s="78">
        <v>349</v>
      </c>
      <c r="I1658" s="78" t="s">
        <v>1143</v>
      </c>
      <c r="J1658" s="85">
        <f t="shared" si="81"/>
        <v>52.35</v>
      </c>
      <c r="K1658" s="86">
        <f t="shared" si="82"/>
        <v>3172.35</v>
      </c>
    </row>
    <row r="1659" s="71" customFormat="1" customHeight="1" spans="1:11">
      <c r="A1659" s="78">
        <v>1656</v>
      </c>
      <c r="B1659" s="79" t="s">
        <v>7287</v>
      </c>
      <c r="C1659" s="80" t="s">
        <v>7288</v>
      </c>
      <c r="D1659" s="81" t="s">
        <v>15</v>
      </c>
      <c r="E1659" s="82">
        <v>0.0033</v>
      </c>
      <c r="F1659" s="78" t="s">
        <v>54</v>
      </c>
      <c r="G1659" s="83">
        <f t="shared" si="83"/>
        <v>3300</v>
      </c>
      <c r="H1659" s="78">
        <v>378</v>
      </c>
      <c r="I1659" s="78" t="s">
        <v>1143</v>
      </c>
      <c r="J1659" s="85">
        <f t="shared" si="81"/>
        <v>56.7</v>
      </c>
      <c r="K1659" s="86">
        <f t="shared" si="82"/>
        <v>3356.7</v>
      </c>
    </row>
    <row r="1660" s="71" customFormat="1" customHeight="1" spans="1:11">
      <c r="A1660" s="78">
        <v>1657</v>
      </c>
      <c r="B1660" s="79" t="s">
        <v>7289</v>
      </c>
      <c r="C1660" s="80" t="s">
        <v>7290</v>
      </c>
      <c r="D1660" s="81" t="s">
        <v>15</v>
      </c>
      <c r="E1660" s="82">
        <v>0.00855</v>
      </c>
      <c r="F1660" s="78" t="s">
        <v>54</v>
      </c>
      <c r="G1660" s="83">
        <f t="shared" si="83"/>
        <v>8550</v>
      </c>
      <c r="H1660" s="78">
        <v>2156.64</v>
      </c>
      <c r="I1660" s="78" t="s">
        <v>1143</v>
      </c>
      <c r="J1660" s="85">
        <f t="shared" si="81"/>
        <v>323.5</v>
      </c>
      <c r="K1660" s="86">
        <f t="shared" si="82"/>
        <v>8873.5</v>
      </c>
    </row>
    <row r="1661" s="71" customFormat="1" customHeight="1" spans="1:11">
      <c r="A1661" s="78">
        <v>1658</v>
      </c>
      <c r="B1661" s="79" t="s">
        <v>7291</v>
      </c>
      <c r="C1661" s="80" t="s">
        <v>7292</v>
      </c>
      <c r="D1661" s="81" t="s">
        <v>15</v>
      </c>
      <c r="E1661" s="82">
        <v>0.00969</v>
      </c>
      <c r="F1661" s="78" t="s">
        <v>54</v>
      </c>
      <c r="G1661" s="83">
        <f t="shared" si="83"/>
        <v>9690</v>
      </c>
      <c r="H1661" s="78">
        <v>0</v>
      </c>
      <c r="I1661" s="78" t="s">
        <v>1143</v>
      </c>
      <c r="J1661" s="85">
        <f t="shared" si="81"/>
        <v>0</v>
      </c>
      <c r="K1661" s="86">
        <f t="shared" si="82"/>
        <v>9690</v>
      </c>
    </row>
    <row r="1662" s="71" customFormat="1" customHeight="1" spans="1:11">
      <c r="A1662" s="78">
        <v>1659</v>
      </c>
      <c r="B1662" s="79" t="s">
        <v>7293</v>
      </c>
      <c r="C1662" s="80" t="s">
        <v>7294</v>
      </c>
      <c r="D1662" s="81" t="s">
        <v>15</v>
      </c>
      <c r="E1662" s="82">
        <v>0.00684</v>
      </c>
      <c r="F1662" s="78" t="s">
        <v>54</v>
      </c>
      <c r="G1662" s="83">
        <f t="shared" si="83"/>
        <v>6840</v>
      </c>
      <c r="H1662" s="78">
        <v>1145.46</v>
      </c>
      <c r="I1662" s="78" t="s">
        <v>1143</v>
      </c>
      <c r="J1662" s="85">
        <f t="shared" si="81"/>
        <v>171.82</v>
      </c>
      <c r="K1662" s="86">
        <f t="shared" si="82"/>
        <v>7011.82</v>
      </c>
    </row>
    <row r="1663" s="71" customFormat="1" customHeight="1" spans="1:11">
      <c r="A1663" s="78">
        <v>1660</v>
      </c>
      <c r="B1663" s="79" t="s">
        <v>7295</v>
      </c>
      <c r="C1663" s="80" t="s">
        <v>7296</v>
      </c>
      <c r="D1663" s="81" t="s">
        <v>15</v>
      </c>
      <c r="E1663" s="82">
        <v>0.00684</v>
      </c>
      <c r="F1663" s="78" t="s">
        <v>54</v>
      </c>
      <c r="G1663" s="83">
        <f t="shared" si="83"/>
        <v>6840</v>
      </c>
      <c r="H1663" s="78">
        <v>1150.46</v>
      </c>
      <c r="I1663" s="78" t="s">
        <v>1143</v>
      </c>
      <c r="J1663" s="85">
        <f t="shared" si="81"/>
        <v>172.57</v>
      </c>
      <c r="K1663" s="86">
        <f t="shared" si="82"/>
        <v>7012.57</v>
      </c>
    </row>
    <row r="1664" s="71" customFormat="1" customHeight="1" spans="1:11">
      <c r="A1664" s="78">
        <v>1661</v>
      </c>
      <c r="B1664" s="79" t="s">
        <v>7297</v>
      </c>
      <c r="C1664" s="80" t="s">
        <v>7298</v>
      </c>
      <c r="D1664" s="81" t="s">
        <v>15</v>
      </c>
      <c r="E1664" s="82">
        <v>0.01155</v>
      </c>
      <c r="F1664" s="78" t="s">
        <v>54</v>
      </c>
      <c r="G1664" s="83">
        <f t="shared" si="83"/>
        <v>11550</v>
      </c>
      <c r="H1664" s="78">
        <v>11393</v>
      </c>
      <c r="I1664" s="78" t="s">
        <v>1143</v>
      </c>
      <c r="J1664" s="85">
        <f t="shared" si="81"/>
        <v>1708.95</v>
      </c>
      <c r="K1664" s="86">
        <f t="shared" si="82"/>
        <v>13258.95</v>
      </c>
    </row>
    <row r="1665" s="71" customFormat="1" customHeight="1" spans="1:11">
      <c r="A1665" s="78">
        <v>1662</v>
      </c>
      <c r="B1665" s="79" t="s">
        <v>7299</v>
      </c>
      <c r="C1665" s="80" t="s">
        <v>7300</v>
      </c>
      <c r="D1665" s="81" t="s">
        <v>15</v>
      </c>
      <c r="E1665" s="82">
        <v>0.01705</v>
      </c>
      <c r="F1665" s="78" t="s">
        <v>54</v>
      </c>
      <c r="G1665" s="83">
        <f t="shared" si="83"/>
        <v>17050</v>
      </c>
      <c r="H1665" s="78">
        <v>3867</v>
      </c>
      <c r="I1665" s="78" t="s">
        <v>1143</v>
      </c>
      <c r="J1665" s="85">
        <f t="shared" si="81"/>
        <v>580.05</v>
      </c>
      <c r="K1665" s="86">
        <f t="shared" si="82"/>
        <v>17630.05</v>
      </c>
    </row>
    <row r="1666" s="71" customFormat="1" customHeight="1" spans="1:11">
      <c r="A1666" s="78">
        <v>1663</v>
      </c>
      <c r="B1666" s="79" t="s">
        <v>7301</v>
      </c>
      <c r="C1666" s="80" t="s">
        <v>7302</v>
      </c>
      <c r="D1666" s="81" t="s">
        <v>15</v>
      </c>
      <c r="E1666" s="82">
        <v>0.00594</v>
      </c>
      <c r="F1666" s="78" t="s">
        <v>54</v>
      </c>
      <c r="G1666" s="83">
        <f t="shared" si="83"/>
        <v>5940</v>
      </c>
      <c r="H1666" s="78">
        <v>3559.96</v>
      </c>
      <c r="I1666" s="78" t="s">
        <v>1143</v>
      </c>
      <c r="J1666" s="85">
        <f t="shared" si="81"/>
        <v>533.99</v>
      </c>
      <c r="K1666" s="86">
        <f t="shared" si="82"/>
        <v>6473.99</v>
      </c>
    </row>
    <row r="1667" s="71" customFormat="1" customHeight="1" spans="1:11">
      <c r="A1667" s="78">
        <v>1664</v>
      </c>
      <c r="B1667" s="79" t="s">
        <v>7303</v>
      </c>
      <c r="C1667" s="80" t="s">
        <v>7304</v>
      </c>
      <c r="D1667" s="81" t="s">
        <v>15</v>
      </c>
      <c r="E1667" s="82">
        <v>0.01596</v>
      </c>
      <c r="F1667" s="78" t="s">
        <v>54</v>
      </c>
      <c r="G1667" s="83">
        <f t="shared" si="83"/>
        <v>15960</v>
      </c>
      <c r="H1667" s="78">
        <v>0</v>
      </c>
      <c r="I1667" s="78" t="s">
        <v>1143</v>
      </c>
      <c r="J1667" s="85">
        <f t="shared" si="81"/>
        <v>0</v>
      </c>
      <c r="K1667" s="86">
        <f t="shared" si="82"/>
        <v>15960</v>
      </c>
    </row>
    <row r="1668" s="71" customFormat="1" customHeight="1" spans="1:11">
      <c r="A1668" s="78">
        <v>1665</v>
      </c>
      <c r="B1668" s="79" t="s">
        <v>7305</v>
      </c>
      <c r="C1668" s="80" t="s">
        <v>7306</v>
      </c>
      <c r="D1668" s="81" t="s">
        <v>15</v>
      </c>
      <c r="E1668" s="82">
        <v>0.01224</v>
      </c>
      <c r="F1668" s="78" t="s">
        <v>54</v>
      </c>
      <c r="G1668" s="83">
        <f t="shared" si="83"/>
        <v>12240</v>
      </c>
      <c r="H1668" s="78">
        <v>3801</v>
      </c>
      <c r="I1668" s="78" t="s">
        <v>1143</v>
      </c>
      <c r="J1668" s="85">
        <f t="shared" ref="J1668:J1731" si="84">ROUND(H1668*0.15,2)</f>
        <v>570.15</v>
      </c>
      <c r="K1668" s="86">
        <f t="shared" ref="K1668:K1731" si="85">G1668+J1668</f>
        <v>12810.15</v>
      </c>
    </row>
    <row r="1669" s="71" customFormat="1" customHeight="1" spans="1:11">
      <c r="A1669" s="78">
        <v>1666</v>
      </c>
      <c r="B1669" s="79" t="s">
        <v>7307</v>
      </c>
      <c r="C1669" s="80" t="s">
        <v>7308</v>
      </c>
      <c r="D1669" s="81" t="s">
        <v>15</v>
      </c>
      <c r="E1669" s="82">
        <v>0</v>
      </c>
      <c r="F1669" s="78" t="s">
        <v>54</v>
      </c>
      <c r="G1669" s="83">
        <f t="shared" si="83"/>
        <v>0</v>
      </c>
      <c r="H1669" s="78">
        <v>0</v>
      </c>
      <c r="I1669" s="78" t="s">
        <v>1143</v>
      </c>
      <c r="J1669" s="85">
        <f t="shared" si="84"/>
        <v>0</v>
      </c>
      <c r="K1669" s="86">
        <f t="shared" si="85"/>
        <v>0</v>
      </c>
    </row>
    <row r="1670" s="71" customFormat="1" customHeight="1" spans="1:11">
      <c r="A1670" s="78">
        <v>1667</v>
      </c>
      <c r="B1670" s="79" t="s">
        <v>7309</v>
      </c>
      <c r="C1670" s="80" t="s">
        <v>7310</v>
      </c>
      <c r="D1670" s="81" t="s">
        <v>15</v>
      </c>
      <c r="E1670" s="82">
        <v>0.0153</v>
      </c>
      <c r="F1670" s="78" t="s">
        <v>54</v>
      </c>
      <c r="G1670" s="83">
        <f t="shared" si="83"/>
        <v>15300</v>
      </c>
      <c r="H1670" s="78">
        <v>5586</v>
      </c>
      <c r="I1670" s="78" t="s">
        <v>1143</v>
      </c>
      <c r="J1670" s="85">
        <f t="shared" si="84"/>
        <v>837.9</v>
      </c>
      <c r="K1670" s="86">
        <f t="shared" si="85"/>
        <v>16137.9</v>
      </c>
    </row>
    <row r="1671" s="71" customFormat="1" customHeight="1" spans="1:11">
      <c r="A1671" s="78">
        <v>1668</v>
      </c>
      <c r="B1671" s="79" t="s">
        <v>7311</v>
      </c>
      <c r="C1671" s="80" t="s">
        <v>7312</v>
      </c>
      <c r="D1671" s="81" t="s">
        <v>15</v>
      </c>
      <c r="E1671" s="82">
        <v>0.0051</v>
      </c>
      <c r="F1671" s="78" t="s">
        <v>54</v>
      </c>
      <c r="G1671" s="83">
        <f t="shared" si="83"/>
        <v>5100</v>
      </c>
      <c r="H1671" s="78">
        <v>1656</v>
      </c>
      <c r="I1671" s="78" t="s">
        <v>1143</v>
      </c>
      <c r="J1671" s="85">
        <f t="shared" si="84"/>
        <v>248.4</v>
      </c>
      <c r="K1671" s="86">
        <f t="shared" si="85"/>
        <v>5348.4</v>
      </c>
    </row>
    <row r="1672" s="71" customFormat="1" customHeight="1" spans="1:11">
      <c r="A1672" s="78">
        <v>1669</v>
      </c>
      <c r="B1672" s="79" t="s">
        <v>7313</v>
      </c>
      <c r="C1672" s="80" t="s">
        <v>7314</v>
      </c>
      <c r="D1672" s="81" t="s">
        <v>15</v>
      </c>
      <c r="E1672" s="82">
        <v>0.0231</v>
      </c>
      <c r="F1672" s="78" t="s">
        <v>54</v>
      </c>
      <c r="G1672" s="83">
        <f t="shared" si="83"/>
        <v>20000</v>
      </c>
      <c r="H1672" s="78">
        <v>0</v>
      </c>
      <c r="I1672" s="78" t="s">
        <v>1143</v>
      </c>
      <c r="J1672" s="85">
        <f t="shared" si="84"/>
        <v>0</v>
      </c>
      <c r="K1672" s="86">
        <f t="shared" si="85"/>
        <v>20000</v>
      </c>
    </row>
    <row r="1673" s="71" customFormat="1" customHeight="1" spans="1:11">
      <c r="A1673" s="78">
        <v>1670</v>
      </c>
      <c r="B1673" s="79" t="s">
        <v>7315</v>
      </c>
      <c r="C1673" s="80" t="s">
        <v>7316</v>
      </c>
      <c r="D1673" s="81" t="s">
        <v>4286</v>
      </c>
      <c r="E1673" s="82">
        <v>1.249885</v>
      </c>
      <c r="F1673" s="78" t="s">
        <v>784</v>
      </c>
      <c r="G1673" s="83">
        <f>E1673*20000</f>
        <v>24997.7</v>
      </c>
      <c r="H1673" s="78">
        <v>0</v>
      </c>
      <c r="I1673" s="78" t="s">
        <v>1143</v>
      </c>
      <c r="J1673" s="85">
        <f t="shared" si="84"/>
        <v>0</v>
      </c>
      <c r="K1673" s="86">
        <f t="shared" si="85"/>
        <v>24997.7</v>
      </c>
    </row>
    <row r="1674" s="71" customFormat="1" customHeight="1" spans="1:11">
      <c r="A1674" s="78">
        <v>1671</v>
      </c>
      <c r="B1674" s="79" t="s">
        <v>7317</v>
      </c>
      <c r="C1674" s="80" t="s">
        <v>7318</v>
      </c>
      <c r="D1674" s="81" t="s">
        <v>4286</v>
      </c>
      <c r="E1674" s="82">
        <v>0.504</v>
      </c>
      <c r="F1674" s="78" t="s">
        <v>784</v>
      </c>
      <c r="G1674" s="83">
        <f>E1674*20000</f>
        <v>10080</v>
      </c>
      <c r="H1674" s="78">
        <v>0</v>
      </c>
      <c r="I1674" s="78" t="s">
        <v>1143</v>
      </c>
      <c r="J1674" s="85">
        <f t="shared" si="84"/>
        <v>0</v>
      </c>
      <c r="K1674" s="86">
        <f t="shared" si="85"/>
        <v>10080</v>
      </c>
    </row>
    <row r="1675" s="71" customFormat="1" customHeight="1" spans="1:11">
      <c r="A1675" s="78">
        <v>1672</v>
      </c>
      <c r="B1675" s="79" t="s">
        <v>7319</v>
      </c>
      <c r="C1675" s="80" t="s">
        <v>7320</v>
      </c>
      <c r="D1675" s="81" t="s">
        <v>15</v>
      </c>
      <c r="E1675" s="82">
        <v>0.01</v>
      </c>
      <c r="F1675" s="78" t="s">
        <v>54</v>
      </c>
      <c r="G1675" s="83">
        <f t="shared" ref="G1675:G1738" si="86">IF(E1675*1000000&gt;20000,20000,E1675*1000000)</f>
        <v>10000</v>
      </c>
      <c r="H1675" s="78">
        <v>3228</v>
      </c>
      <c r="I1675" s="78" t="s">
        <v>1143</v>
      </c>
      <c r="J1675" s="85">
        <f t="shared" si="84"/>
        <v>484.2</v>
      </c>
      <c r="K1675" s="86">
        <f t="shared" si="85"/>
        <v>10484.2</v>
      </c>
    </row>
    <row r="1676" s="71" customFormat="1" customHeight="1" spans="1:11">
      <c r="A1676" s="78">
        <v>1673</v>
      </c>
      <c r="B1676" s="79" t="s">
        <v>7321</v>
      </c>
      <c r="C1676" s="80" t="s">
        <v>7322</v>
      </c>
      <c r="D1676" s="81" t="s">
        <v>15</v>
      </c>
      <c r="E1676" s="82">
        <v>0.01357</v>
      </c>
      <c r="F1676" s="78" t="s">
        <v>54</v>
      </c>
      <c r="G1676" s="83">
        <f t="shared" si="86"/>
        <v>13570</v>
      </c>
      <c r="H1676" s="78">
        <v>5716</v>
      </c>
      <c r="I1676" s="78" t="s">
        <v>1143</v>
      </c>
      <c r="J1676" s="85">
        <f t="shared" si="84"/>
        <v>857.4</v>
      </c>
      <c r="K1676" s="86">
        <f t="shared" si="85"/>
        <v>14427.4</v>
      </c>
    </row>
    <row r="1677" s="71" customFormat="1" customHeight="1" spans="1:11">
      <c r="A1677" s="78">
        <v>1674</v>
      </c>
      <c r="B1677" s="79" t="s">
        <v>7323</v>
      </c>
      <c r="C1677" s="80" t="s">
        <v>7324</v>
      </c>
      <c r="D1677" s="81" t="s">
        <v>15</v>
      </c>
      <c r="E1677" s="82">
        <v>0</v>
      </c>
      <c r="F1677" s="78" t="s">
        <v>54</v>
      </c>
      <c r="G1677" s="83">
        <f t="shared" si="86"/>
        <v>0</v>
      </c>
      <c r="H1677" s="78">
        <v>8057</v>
      </c>
      <c r="I1677" s="78" t="s">
        <v>1143</v>
      </c>
      <c r="J1677" s="85">
        <f t="shared" si="84"/>
        <v>1208.55</v>
      </c>
      <c r="K1677" s="86">
        <f t="shared" si="85"/>
        <v>1208.55</v>
      </c>
    </row>
    <row r="1678" s="71" customFormat="1" customHeight="1" spans="1:11">
      <c r="A1678" s="78">
        <v>1675</v>
      </c>
      <c r="B1678" s="79" t="s">
        <v>7325</v>
      </c>
      <c r="C1678" s="80" t="s">
        <v>7326</v>
      </c>
      <c r="D1678" s="81" t="s">
        <v>15</v>
      </c>
      <c r="E1678" s="82">
        <v>0.01</v>
      </c>
      <c r="F1678" s="78" t="s">
        <v>54</v>
      </c>
      <c r="G1678" s="83">
        <f t="shared" si="86"/>
        <v>10000</v>
      </c>
      <c r="H1678" s="78">
        <v>0</v>
      </c>
      <c r="I1678" s="78" t="s">
        <v>1143</v>
      </c>
      <c r="J1678" s="85">
        <f t="shared" si="84"/>
        <v>0</v>
      </c>
      <c r="K1678" s="86">
        <f t="shared" si="85"/>
        <v>10000</v>
      </c>
    </row>
    <row r="1679" s="71" customFormat="1" customHeight="1" spans="1:11">
      <c r="A1679" s="78">
        <v>1676</v>
      </c>
      <c r="B1679" s="79" t="s">
        <v>7327</v>
      </c>
      <c r="C1679" s="80" t="s">
        <v>7328</v>
      </c>
      <c r="D1679" s="81" t="s">
        <v>15</v>
      </c>
      <c r="E1679" s="82">
        <v>0.015</v>
      </c>
      <c r="F1679" s="78" t="s">
        <v>54</v>
      </c>
      <c r="G1679" s="83">
        <f t="shared" si="86"/>
        <v>15000</v>
      </c>
      <c r="H1679" s="78">
        <v>5277</v>
      </c>
      <c r="I1679" s="78" t="s">
        <v>1143</v>
      </c>
      <c r="J1679" s="85">
        <f t="shared" si="84"/>
        <v>791.55</v>
      </c>
      <c r="K1679" s="86">
        <f t="shared" si="85"/>
        <v>15791.55</v>
      </c>
    </row>
    <row r="1680" s="71" customFormat="1" customHeight="1" spans="1:11">
      <c r="A1680" s="78">
        <v>1677</v>
      </c>
      <c r="B1680" s="79" t="s">
        <v>7329</v>
      </c>
      <c r="C1680" s="80" t="s">
        <v>7330</v>
      </c>
      <c r="D1680" s="81" t="s">
        <v>15</v>
      </c>
      <c r="E1680" s="82">
        <v>0.01512</v>
      </c>
      <c r="F1680" s="78" t="s">
        <v>54</v>
      </c>
      <c r="G1680" s="83">
        <f t="shared" si="86"/>
        <v>15120</v>
      </c>
      <c r="H1680" s="78">
        <v>0</v>
      </c>
      <c r="I1680" s="78" t="s">
        <v>1143</v>
      </c>
      <c r="J1680" s="85">
        <f t="shared" si="84"/>
        <v>0</v>
      </c>
      <c r="K1680" s="86">
        <f t="shared" si="85"/>
        <v>15120</v>
      </c>
    </row>
    <row r="1681" s="71" customFormat="1" customHeight="1" spans="1:11">
      <c r="A1681" s="78">
        <v>1678</v>
      </c>
      <c r="B1681" s="79" t="s">
        <v>7331</v>
      </c>
      <c r="C1681" s="80" t="s">
        <v>7332</v>
      </c>
      <c r="D1681" s="81" t="s">
        <v>15</v>
      </c>
      <c r="E1681" s="82">
        <v>0.00885</v>
      </c>
      <c r="F1681" s="78" t="s">
        <v>54</v>
      </c>
      <c r="G1681" s="83">
        <f t="shared" si="86"/>
        <v>8850</v>
      </c>
      <c r="H1681" s="78">
        <v>0</v>
      </c>
      <c r="I1681" s="78" t="s">
        <v>1143</v>
      </c>
      <c r="J1681" s="85">
        <f t="shared" si="84"/>
        <v>0</v>
      </c>
      <c r="K1681" s="86">
        <f t="shared" si="85"/>
        <v>8850</v>
      </c>
    </row>
    <row r="1682" s="71" customFormat="1" customHeight="1" spans="1:11">
      <c r="A1682" s="78">
        <v>1679</v>
      </c>
      <c r="B1682" s="79" t="s">
        <v>7333</v>
      </c>
      <c r="C1682" s="80" t="s">
        <v>7334</v>
      </c>
      <c r="D1682" s="81" t="s">
        <v>15</v>
      </c>
      <c r="E1682" s="82">
        <v>0.01062</v>
      </c>
      <c r="F1682" s="78" t="s">
        <v>54</v>
      </c>
      <c r="G1682" s="83">
        <f t="shared" si="86"/>
        <v>10620</v>
      </c>
      <c r="H1682" s="78">
        <v>5233.96</v>
      </c>
      <c r="I1682" s="78" t="s">
        <v>1143</v>
      </c>
      <c r="J1682" s="85">
        <f t="shared" si="84"/>
        <v>785.09</v>
      </c>
      <c r="K1682" s="86">
        <f t="shared" si="85"/>
        <v>11405.09</v>
      </c>
    </row>
    <row r="1683" s="71" customFormat="1" customHeight="1" spans="1:11">
      <c r="A1683" s="78">
        <v>1680</v>
      </c>
      <c r="B1683" s="79" t="s">
        <v>7335</v>
      </c>
      <c r="C1683" s="80" t="s">
        <v>7336</v>
      </c>
      <c r="D1683" s="81" t="s">
        <v>15</v>
      </c>
      <c r="E1683" s="82">
        <v>0.005</v>
      </c>
      <c r="F1683" s="78" t="s">
        <v>54</v>
      </c>
      <c r="G1683" s="83">
        <f t="shared" si="86"/>
        <v>5000</v>
      </c>
      <c r="H1683" s="78">
        <v>5789</v>
      </c>
      <c r="I1683" s="78" t="s">
        <v>1143</v>
      </c>
      <c r="J1683" s="85">
        <f t="shared" si="84"/>
        <v>868.35</v>
      </c>
      <c r="K1683" s="86">
        <f t="shared" si="85"/>
        <v>5868.35</v>
      </c>
    </row>
    <row r="1684" s="71" customFormat="1" customHeight="1" spans="1:11">
      <c r="A1684" s="78">
        <v>1681</v>
      </c>
      <c r="B1684" s="79" t="s">
        <v>7337</v>
      </c>
      <c r="C1684" s="80" t="s">
        <v>7338</v>
      </c>
      <c r="D1684" s="81" t="s">
        <v>15</v>
      </c>
      <c r="E1684" s="82">
        <v>0</v>
      </c>
      <c r="F1684" s="78" t="s">
        <v>54</v>
      </c>
      <c r="G1684" s="83">
        <f t="shared" si="86"/>
        <v>0</v>
      </c>
      <c r="H1684" s="78">
        <v>15001</v>
      </c>
      <c r="I1684" s="78" t="s">
        <v>1143</v>
      </c>
      <c r="J1684" s="85">
        <f t="shared" si="84"/>
        <v>2250.15</v>
      </c>
      <c r="K1684" s="86">
        <f t="shared" si="85"/>
        <v>2250.15</v>
      </c>
    </row>
    <row r="1685" s="71" customFormat="1" customHeight="1" spans="1:11">
      <c r="A1685" s="78">
        <v>1682</v>
      </c>
      <c r="B1685" s="79" t="s">
        <v>7339</v>
      </c>
      <c r="C1685" s="80" t="s">
        <v>7340</v>
      </c>
      <c r="D1685" s="81" t="s">
        <v>15</v>
      </c>
      <c r="E1685" s="82">
        <v>0.00997</v>
      </c>
      <c r="F1685" s="78" t="s">
        <v>54</v>
      </c>
      <c r="G1685" s="83">
        <f t="shared" si="86"/>
        <v>9970</v>
      </c>
      <c r="H1685" s="78">
        <v>0</v>
      </c>
      <c r="I1685" s="78" t="s">
        <v>1143</v>
      </c>
      <c r="J1685" s="85">
        <f t="shared" si="84"/>
        <v>0</v>
      </c>
      <c r="K1685" s="86">
        <f t="shared" si="85"/>
        <v>9970</v>
      </c>
    </row>
    <row r="1686" s="71" customFormat="1" customHeight="1" spans="1:11">
      <c r="A1686" s="78">
        <v>1683</v>
      </c>
      <c r="B1686" s="79" t="s">
        <v>7341</v>
      </c>
      <c r="C1686" s="80" t="s">
        <v>7342</v>
      </c>
      <c r="D1686" s="81" t="s">
        <v>15</v>
      </c>
      <c r="E1686" s="82">
        <v>0.01909</v>
      </c>
      <c r="F1686" s="78" t="s">
        <v>54</v>
      </c>
      <c r="G1686" s="83">
        <f t="shared" si="86"/>
        <v>19090</v>
      </c>
      <c r="H1686" s="78">
        <v>0</v>
      </c>
      <c r="I1686" s="78" t="s">
        <v>1143</v>
      </c>
      <c r="J1686" s="85">
        <f t="shared" si="84"/>
        <v>0</v>
      </c>
      <c r="K1686" s="86">
        <f t="shared" si="85"/>
        <v>19090</v>
      </c>
    </row>
    <row r="1687" s="71" customFormat="1" customHeight="1" spans="1:11">
      <c r="A1687" s="78">
        <v>1684</v>
      </c>
      <c r="B1687" s="79" t="s">
        <v>7343</v>
      </c>
      <c r="C1687" s="80" t="s">
        <v>7344</v>
      </c>
      <c r="D1687" s="81" t="s">
        <v>15</v>
      </c>
      <c r="E1687" s="82">
        <v>0.02365</v>
      </c>
      <c r="F1687" s="78" t="s">
        <v>54</v>
      </c>
      <c r="G1687" s="83">
        <f t="shared" si="86"/>
        <v>20000</v>
      </c>
      <c r="H1687" s="78">
        <v>0</v>
      </c>
      <c r="I1687" s="78" t="s">
        <v>1143</v>
      </c>
      <c r="J1687" s="85">
        <f t="shared" si="84"/>
        <v>0</v>
      </c>
      <c r="K1687" s="86">
        <f t="shared" si="85"/>
        <v>20000</v>
      </c>
    </row>
    <row r="1688" s="71" customFormat="1" customHeight="1" spans="1:11">
      <c r="A1688" s="78">
        <v>1685</v>
      </c>
      <c r="B1688" s="79" t="s">
        <v>7345</v>
      </c>
      <c r="C1688" s="80" t="s">
        <v>7346</v>
      </c>
      <c r="D1688" s="81" t="s">
        <v>15</v>
      </c>
      <c r="E1688" s="82">
        <v>0.021</v>
      </c>
      <c r="F1688" s="78" t="s">
        <v>54</v>
      </c>
      <c r="G1688" s="83">
        <f t="shared" si="86"/>
        <v>20000</v>
      </c>
      <c r="H1688" s="78">
        <v>7166</v>
      </c>
      <c r="I1688" s="78" t="s">
        <v>1143</v>
      </c>
      <c r="J1688" s="85">
        <f t="shared" si="84"/>
        <v>1074.9</v>
      </c>
      <c r="K1688" s="86">
        <f t="shared" si="85"/>
        <v>21074.9</v>
      </c>
    </row>
    <row r="1689" s="71" customFormat="1" customHeight="1" spans="1:11">
      <c r="A1689" s="78">
        <v>1686</v>
      </c>
      <c r="B1689" s="79" t="s">
        <v>7347</v>
      </c>
      <c r="C1689" s="80" t="s">
        <v>7348</v>
      </c>
      <c r="D1689" s="81" t="s">
        <v>15</v>
      </c>
      <c r="E1689" s="82">
        <v>0.01296</v>
      </c>
      <c r="F1689" s="78" t="s">
        <v>54</v>
      </c>
      <c r="G1689" s="83">
        <f t="shared" si="86"/>
        <v>12960</v>
      </c>
      <c r="H1689" s="78">
        <v>1815</v>
      </c>
      <c r="I1689" s="78" t="s">
        <v>1143</v>
      </c>
      <c r="J1689" s="85">
        <f t="shared" si="84"/>
        <v>272.25</v>
      </c>
      <c r="K1689" s="86">
        <f t="shared" si="85"/>
        <v>13232.25</v>
      </c>
    </row>
    <row r="1690" s="71" customFormat="1" customHeight="1" spans="1:11">
      <c r="A1690" s="78">
        <v>1687</v>
      </c>
      <c r="B1690" s="79" t="s">
        <v>7349</v>
      </c>
      <c r="C1690" s="80" t="s">
        <v>7350</v>
      </c>
      <c r="D1690" s="81" t="s">
        <v>15</v>
      </c>
      <c r="E1690" s="82">
        <v>0.02</v>
      </c>
      <c r="F1690" s="78" t="s">
        <v>54</v>
      </c>
      <c r="G1690" s="83">
        <f t="shared" si="86"/>
        <v>20000</v>
      </c>
      <c r="H1690" s="78">
        <v>7302</v>
      </c>
      <c r="I1690" s="78" t="s">
        <v>1143</v>
      </c>
      <c r="J1690" s="85">
        <f t="shared" si="84"/>
        <v>1095.3</v>
      </c>
      <c r="K1690" s="86">
        <f t="shared" si="85"/>
        <v>21095.3</v>
      </c>
    </row>
    <row r="1691" s="71" customFormat="1" customHeight="1" spans="1:11">
      <c r="A1691" s="78">
        <v>1688</v>
      </c>
      <c r="B1691" s="79" t="s">
        <v>7351</v>
      </c>
      <c r="C1691" s="80" t="s">
        <v>7352</v>
      </c>
      <c r="D1691" s="81" t="s">
        <v>15</v>
      </c>
      <c r="E1691" s="82">
        <v>0.014575</v>
      </c>
      <c r="F1691" s="78" t="s">
        <v>54</v>
      </c>
      <c r="G1691" s="83">
        <f t="shared" si="86"/>
        <v>14575</v>
      </c>
      <c r="H1691" s="78">
        <v>10542</v>
      </c>
      <c r="I1691" s="78" t="s">
        <v>1143</v>
      </c>
      <c r="J1691" s="85">
        <f t="shared" si="84"/>
        <v>1581.3</v>
      </c>
      <c r="K1691" s="86">
        <f t="shared" si="85"/>
        <v>16156.3</v>
      </c>
    </row>
    <row r="1692" s="71" customFormat="1" customHeight="1" spans="1:11">
      <c r="A1692" s="78">
        <v>1689</v>
      </c>
      <c r="B1692" s="79" t="s">
        <v>7353</v>
      </c>
      <c r="C1692" s="80" t="s">
        <v>7354</v>
      </c>
      <c r="D1692" s="81" t="s">
        <v>15</v>
      </c>
      <c r="E1692" s="82">
        <v>0.02014</v>
      </c>
      <c r="F1692" s="78" t="s">
        <v>54</v>
      </c>
      <c r="G1692" s="83">
        <f t="shared" si="86"/>
        <v>20000</v>
      </c>
      <c r="H1692" s="78">
        <v>0</v>
      </c>
      <c r="I1692" s="78" t="s">
        <v>1143</v>
      </c>
      <c r="J1692" s="85">
        <f t="shared" si="84"/>
        <v>0</v>
      </c>
      <c r="K1692" s="86">
        <f t="shared" si="85"/>
        <v>20000</v>
      </c>
    </row>
    <row r="1693" s="71" customFormat="1" customHeight="1" spans="1:11">
      <c r="A1693" s="78">
        <v>1690</v>
      </c>
      <c r="B1693" s="79" t="s">
        <v>7355</v>
      </c>
      <c r="C1693" s="80" t="s">
        <v>7356</v>
      </c>
      <c r="D1693" s="81" t="s">
        <v>15</v>
      </c>
      <c r="E1693" s="82">
        <v>0.01681</v>
      </c>
      <c r="F1693" s="78" t="s">
        <v>54</v>
      </c>
      <c r="G1693" s="83">
        <f t="shared" si="86"/>
        <v>16810</v>
      </c>
      <c r="H1693" s="78">
        <v>0</v>
      </c>
      <c r="I1693" s="78" t="s">
        <v>1143</v>
      </c>
      <c r="J1693" s="85">
        <f t="shared" si="84"/>
        <v>0</v>
      </c>
      <c r="K1693" s="86">
        <f t="shared" si="85"/>
        <v>16810</v>
      </c>
    </row>
    <row r="1694" s="71" customFormat="1" customHeight="1" spans="1:11">
      <c r="A1694" s="78">
        <v>1691</v>
      </c>
      <c r="B1694" s="79" t="s">
        <v>7357</v>
      </c>
      <c r="C1694" s="80" t="s">
        <v>7358</v>
      </c>
      <c r="D1694" s="81" t="s">
        <v>15</v>
      </c>
      <c r="E1694" s="82">
        <v>0.0171</v>
      </c>
      <c r="F1694" s="78" t="s">
        <v>54</v>
      </c>
      <c r="G1694" s="83">
        <f t="shared" si="86"/>
        <v>17100</v>
      </c>
      <c r="H1694" s="78">
        <v>2606</v>
      </c>
      <c r="I1694" s="78" t="s">
        <v>1143</v>
      </c>
      <c r="J1694" s="85">
        <f t="shared" si="84"/>
        <v>390.9</v>
      </c>
      <c r="K1694" s="86">
        <f t="shared" si="85"/>
        <v>17490.9</v>
      </c>
    </row>
    <row r="1695" s="71" customFormat="1" customHeight="1" spans="1:11">
      <c r="A1695" s="78">
        <v>1692</v>
      </c>
      <c r="B1695" s="79" t="s">
        <v>7359</v>
      </c>
      <c r="C1695" s="80" t="s">
        <v>7360</v>
      </c>
      <c r="D1695" s="81" t="s">
        <v>15</v>
      </c>
      <c r="E1695" s="82">
        <v>0.017</v>
      </c>
      <c r="F1695" s="78" t="s">
        <v>54</v>
      </c>
      <c r="G1695" s="83">
        <f t="shared" si="86"/>
        <v>17000</v>
      </c>
      <c r="H1695" s="78">
        <v>6519</v>
      </c>
      <c r="I1695" s="78" t="s">
        <v>1143</v>
      </c>
      <c r="J1695" s="85">
        <f t="shared" si="84"/>
        <v>977.85</v>
      </c>
      <c r="K1695" s="86">
        <f t="shared" si="85"/>
        <v>17977.85</v>
      </c>
    </row>
    <row r="1696" s="71" customFormat="1" customHeight="1" spans="1:11">
      <c r="A1696" s="78">
        <v>1693</v>
      </c>
      <c r="B1696" s="79" t="s">
        <v>7361</v>
      </c>
      <c r="C1696" s="80" t="s">
        <v>7362</v>
      </c>
      <c r="D1696" s="81" t="s">
        <v>15</v>
      </c>
      <c r="E1696" s="82">
        <v>0.003975</v>
      </c>
      <c r="F1696" s="78" t="s">
        <v>54</v>
      </c>
      <c r="G1696" s="83">
        <f t="shared" si="86"/>
        <v>3975</v>
      </c>
      <c r="H1696" s="78">
        <v>0</v>
      </c>
      <c r="I1696" s="78" t="s">
        <v>1143</v>
      </c>
      <c r="J1696" s="85">
        <f t="shared" si="84"/>
        <v>0</v>
      </c>
      <c r="K1696" s="86">
        <f t="shared" si="85"/>
        <v>3975</v>
      </c>
    </row>
    <row r="1697" s="71" customFormat="1" customHeight="1" spans="1:11">
      <c r="A1697" s="78">
        <v>1694</v>
      </c>
      <c r="B1697" s="79" t="s">
        <v>7363</v>
      </c>
      <c r="C1697" s="80" t="s">
        <v>7364</v>
      </c>
      <c r="D1697" s="81" t="s">
        <v>15</v>
      </c>
      <c r="E1697" s="82">
        <v>0.01539</v>
      </c>
      <c r="F1697" s="78" t="s">
        <v>54</v>
      </c>
      <c r="G1697" s="83">
        <f t="shared" si="86"/>
        <v>15390</v>
      </c>
      <c r="H1697" s="78">
        <v>0</v>
      </c>
      <c r="I1697" s="78" t="s">
        <v>1143</v>
      </c>
      <c r="J1697" s="85">
        <f t="shared" si="84"/>
        <v>0</v>
      </c>
      <c r="K1697" s="86">
        <f t="shared" si="85"/>
        <v>15390</v>
      </c>
    </row>
    <row r="1698" s="71" customFormat="1" customHeight="1" spans="1:11">
      <c r="A1698" s="78">
        <v>1695</v>
      </c>
      <c r="B1698" s="79" t="s">
        <v>7365</v>
      </c>
      <c r="C1698" s="80" t="s">
        <v>7366</v>
      </c>
      <c r="D1698" s="81" t="s">
        <v>15</v>
      </c>
      <c r="E1698" s="82">
        <v>0.02536</v>
      </c>
      <c r="F1698" s="78" t="s">
        <v>54</v>
      </c>
      <c r="G1698" s="83">
        <f t="shared" si="86"/>
        <v>20000</v>
      </c>
      <c r="H1698" s="78">
        <v>0</v>
      </c>
      <c r="I1698" s="78" t="s">
        <v>1143</v>
      </c>
      <c r="J1698" s="85">
        <f t="shared" si="84"/>
        <v>0</v>
      </c>
      <c r="K1698" s="86">
        <f t="shared" si="85"/>
        <v>20000</v>
      </c>
    </row>
    <row r="1699" s="71" customFormat="1" customHeight="1" spans="1:11">
      <c r="A1699" s="78">
        <v>1696</v>
      </c>
      <c r="B1699" s="79" t="s">
        <v>7367</v>
      </c>
      <c r="C1699" s="80" t="s">
        <v>7368</v>
      </c>
      <c r="D1699" s="81" t="s">
        <v>15</v>
      </c>
      <c r="E1699" s="82">
        <v>0.02622</v>
      </c>
      <c r="F1699" s="78" t="s">
        <v>54</v>
      </c>
      <c r="G1699" s="83">
        <f t="shared" si="86"/>
        <v>20000</v>
      </c>
      <c r="H1699" s="78">
        <v>0</v>
      </c>
      <c r="I1699" s="78" t="s">
        <v>1143</v>
      </c>
      <c r="J1699" s="85">
        <f t="shared" si="84"/>
        <v>0</v>
      </c>
      <c r="K1699" s="86">
        <f t="shared" si="85"/>
        <v>20000</v>
      </c>
    </row>
    <row r="1700" s="71" customFormat="1" customHeight="1" spans="1:11">
      <c r="A1700" s="78">
        <v>1697</v>
      </c>
      <c r="B1700" s="79" t="s">
        <v>7369</v>
      </c>
      <c r="C1700" s="80" t="s">
        <v>7370</v>
      </c>
      <c r="D1700" s="81" t="s">
        <v>15</v>
      </c>
      <c r="E1700" s="82">
        <v>0.0151</v>
      </c>
      <c r="F1700" s="78" t="s">
        <v>54</v>
      </c>
      <c r="G1700" s="83">
        <f t="shared" si="86"/>
        <v>15100</v>
      </c>
      <c r="H1700" s="78">
        <v>0</v>
      </c>
      <c r="I1700" s="78" t="s">
        <v>1143</v>
      </c>
      <c r="J1700" s="85">
        <f t="shared" si="84"/>
        <v>0</v>
      </c>
      <c r="K1700" s="86">
        <f t="shared" si="85"/>
        <v>15100</v>
      </c>
    </row>
    <row r="1701" s="71" customFormat="1" customHeight="1" spans="1:11">
      <c r="A1701" s="78">
        <v>1698</v>
      </c>
      <c r="B1701" s="79" t="s">
        <v>7371</v>
      </c>
      <c r="C1701" s="80" t="s">
        <v>7372</v>
      </c>
      <c r="D1701" s="81" t="s">
        <v>15</v>
      </c>
      <c r="E1701" s="82">
        <v>0.017385</v>
      </c>
      <c r="F1701" s="78" t="s">
        <v>54</v>
      </c>
      <c r="G1701" s="83">
        <f t="shared" si="86"/>
        <v>17385</v>
      </c>
      <c r="H1701" s="78">
        <v>0</v>
      </c>
      <c r="I1701" s="78" t="s">
        <v>1143</v>
      </c>
      <c r="J1701" s="85">
        <f t="shared" si="84"/>
        <v>0</v>
      </c>
      <c r="K1701" s="86">
        <f t="shared" si="85"/>
        <v>17385</v>
      </c>
    </row>
    <row r="1702" s="71" customFormat="1" customHeight="1" spans="1:11">
      <c r="A1702" s="78">
        <v>1699</v>
      </c>
      <c r="B1702" s="79" t="s">
        <v>7373</v>
      </c>
      <c r="C1702" s="80" t="s">
        <v>7374</v>
      </c>
      <c r="D1702" s="81" t="s">
        <v>15</v>
      </c>
      <c r="E1702" s="82">
        <v>0.01738</v>
      </c>
      <c r="F1702" s="78" t="s">
        <v>54</v>
      </c>
      <c r="G1702" s="83">
        <f t="shared" si="86"/>
        <v>17380</v>
      </c>
      <c r="H1702" s="78">
        <v>0</v>
      </c>
      <c r="I1702" s="78" t="s">
        <v>1143</v>
      </c>
      <c r="J1702" s="85">
        <f t="shared" si="84"/>
        <v>0</v>
      </c>
      <c r="K1702" s="86">
        <f t="shared" si="85"/>
        <v>17380</v>
      </c>
    </row>
    <row r="1703" s="71" customFormat="1" customHeight="1" spans="1:11">
      <c r="A1703" s="78">
        <v>1700</v>
      </c>
      <c r="B1703" s="79" t="s">
        <v>5729</v>
      </c>
      <c r="C1703" s="80" t="s">
        <v>7375</v>
      </c>
      <c r="D1703" s="81" t="s">
        <v>15</v>
      </c>
      <c r="E1703" s="82">
        <v>0.01026</v>
      </c>
      <c r="F1703" s="78" t="s">
        <v>54</v>
      </c>
      <c r="G1703" s="83">
        <f t="shared" si="86"/>
        <v>10260</v>
      </c>
      <c r="H1703" s="78">
        <v>0</v>
      </c>
      <c r="I1703" s="78" t="s">
        <v>1143</v>
      </c>
      <c r="J1703" s="85">
        <f t="shared" si="84"/>
        <v>0</v>
      </c>
      <c r="K1703" s="86">
        <f t="shared" si="85"/>
        <v>10260</v>
      </c>
    </row>
    <row r="1704" s="71" customFormat="1" customHeight="1" spans="1:11">
      <c r="A1704" s="78">
        <v>1701</v>
      </c>
      <c r="B1704" s="79" t="s">
        <v>7376</v>
      </c>
      <c r="C1704" s="80" t="s">
        <v>7377</v>
      </c>
      <c r="D1704" s="81" t="s">
        <v>15</v>
      </c>
      <c r="E1704" s="82">
        <v>0.01966</v>
      </c>
      <c r="F1704" s="78" t="s">
        <v>54</v>
      </c>
      <c r="G1704" s="83">
        <f t="shared" si="86"/>
        <v>19660</v>
      </c>
      <c r="H1704" s="78">
        <v>0</v>
      </c>
      <c r="I1704" s="78" t="s">
        <v>1143</v>
      </c>
      <c r="J1704" s="85">
        <f t="shared" si="84"/>
        <v>0</v>
      </c>
      <c r="K1704" s="86">
        <f t="shared" si="85"/>
        <v>19660</v>
      </c>
    </row>
    <row r="1705" s="71" customFormat="1" customHeight="1" spans="1:11">
      <c r="A1705" s="78">
        <v>1702</v>
      </c>
      <c r="B1705" s="79" t="s">
        <v>7378</v>
      </c>
      <c r="C1705" s="80" t="s">
        <v>7379</v>
      </c>
      <c r="D1705" s="81" t="s">
        <v>15</v>
      </c>
      <c r="E1705" s="82">
        <v>0.0104</v>
      </c>
      <c r="F1705" s="78" t="s">
        <v>54</v>
      </c>
      <c r="G1705" s="83">
        <f t="shared" si="86"/>
        <v>10400</v>
      </c>
      <c r="H1705" s="78">
        <v>6519</v>
      </c>
      <c r="I1705" s="78" t="s">
        <v>1143</v>
      </c>
      <c r="J1705" s="85">
        <f t="shared" si="84"/>
        <v>977.85</v>
      </c>
      <c r="K1705" s="86">
        <f t="shared" si="85"/>
        <v>11377.85</v>
      </c>
    </row>
    <row r="1706" s="71" customFormat="1" customHeight="1" spans="1:11">
      <c r="A1706" s="78">
        <v>1703</v>
      </c>
      <c r="B1706" s="79" t="s">
        <v>7380</v>
      </c>
      <c r="C1706" s="80" t="s">
        <v>7381</v>
      </c>
      <c r="D1706" s="81" t="s">
        <v>15</v>
      </c>
      <c r="E1706" s="82">
        <v>0.01254</v>
      </c>
      <c r="F1706" s="78" t="s">
        <v>54</v>
      </c>
      <c r="G1706" s="83">
        <f t="shared" si="86"/>
        <v>12540</v>
      </c>
      <c r="H1706" s="78">
        <v>0</v>
      </c>
      <c r="I1706" s="78" t="s">
        <v>1143</v>
      </c>
      <c r="J1706" s="85">
        <f t="shared" si="84"/>
        <v>0</v>
      </c>
      <c r="K1706" s="86">
        <f t="shared" si="85"/>
        <v>12540</v>
      </c>
    </row>
    <row r="1707" s="71" customFormat="1" customHeight="1" spans="1:11">
      <c r="A1707" s="78">
        <v>1704</v>
      </c>
      <c r="B1707" s="79" t="s">
        <v>7382</v>
      </c>
      <c r="C1707" s="80" t="s">
        <v>7383</v>
      </c>
      <c r="D1707" s="81" t="s">
        <v>15</v>
      </c>
      <c r="E1707" s="82">
        <v>0.02376</v>
      </c>
      <c r="F1707" s="78" t="s">
        <v>54</v>
      </c>
      <c r="G1707" s="83">
        <f t="shared" si="86"/>
        <v>20000</v>
      </c>
      <c r="H1707" s="78">
        <v>0</v>
      </c>
      <c r="I1707" s="78" t="s">
        <v>1143</v>
      </c>
      <c r="J1707" s="85">
        <f t="shared" si="84"/>
        <v>0</v>
      </c>
      <c r="K1707" s="86">
        <f t="shared" si="85"/>
        <v>20000</v>
      </c>
    </row>
    <row r="1708" s="71" customFormat="1" customHeight="1" spans="1:11">
      <c r="A1708" s="78">
        <v>1705</v>
      </c>
      <c r="B1708" s="79" t="s">
        <v>7384</v>
      </c>
      <c r="C1708" s="80" t="s">
        <v>7385</v>
      </c>
      <c r="D1708" s="81" t="s">
        <v>15</v>
      </c>
      <c r="E1708" s="82">
        <v>0.0108</v>
      </c>
      <c r="F1708" s="78" t="s">
        <v>54</v>
      </c>
      <c r="G1708" s="83">
        <f t="shared" si="86"/>
        <v>10800</v>
      </c>
      <c r="H1708" s="78">
        <v>1746</v>
      </c>
      <c r="I1708" s="78" t="s">
        <v>1143</v>
      </c>
      <c r="J1708" s="85">
        <f t="shared" si="84"/>
        <v>261.9</v>
      </c>
      <c r="K1708" s="86">
        <f t="shared" si="85"/>
        <v>11061.9</v>
      </c>
    </row>
    <row r="1709" s="71" customFormat="1" customHeight="1" spans="1:11">
      <c r="A1709" s="78">
        <v>1706</v>
      </c>
      <c r="B1709" s="79" t="s">
        <v>7386</v>
      </c>
      <c r="C1709" s="80" t="s">
        <v>7387</v>
      </c>
      <c r="D1709" s="81" t="s">
        <v>15</v>
      </c>
      <c r="E1709" s="82">
        <v>0.015</v>
      </c>
      <c r="F1709" s="78" t="s">
        <v>54</v>
      </c>
      <c r="G1709" s="83">
        <f t="shared" si="86"/>
        <v>15000</v>
      </c>
      <c r="H1709" s="78">
        <v>2584.29</v>
      </c>
      <c r="I1709" s="78" t="s">
        <v>1143</v>
      </c>
      <c r="J1709" s="85">
        <f t="shared" si="84"/>
        <v>387.64</v>
      </c>
      <c r="K1709" s="86">
        <f t="shared" si="85"/>
        <v>15387.64</v>
      </c>
    </row>
    <row r="1710" s="71" customFormat="1" customHeight="1" spans="1:11">
      <c r="A1710" s="78">
        <v>1707</v>
      </c>
      <c r="B1710" s="79" t="s">
        <v>7388</v>
      </c>
      <c r="C1710" s="80" t="s">
        <v>7389</v>
      </c>
      <c r="D1710" s="81" t="s">
        <v>15</v>
      </c>
      <c r="E1710" s="82">
        <v>0.013395</v>
      </c>
      <c r="F1710" s="78" t="s">
        <v>54</v>
      </c>
      <c r="G1710" s="83">
        <f t="shared" si="86"/>
        <v>13395</v>
      </c>
      <c r="H1710" s="78">
        <v>2769</v>
      </c>
      <c r="I1710" s="78" t="s">
        <v>1143</v>
      </c>
      <c r="J1710" s="85">
        <f t="shared" si="84"/>
        <v>415.35</v>
      </c>
      <c r="K1710" s="86">
        <f t="shared" si="85"/>
        <v>13810.35</v>
      </c>
    </row>
    <row r="1711" s="71" customFormat="1" customHeight="1" spans="1:11">
      <c r="A1711" s="78">
        <v>1708</v>
      </c>
      <c r="B1711" s="79" t="s">
        <v>7390</v>
      </c>
      <c r="C1711" s="80" t="s">
        <v>7391</v>
      </c>
      <c r="D1711" s="81" t="s">
        <v>15</v>
      </c>
      <c r="E1711" s="82">
        <v>0.020075</v>
      </c>
      <c r="F1711" s="78" t="s">
        <v>54</v>
      </c>
      <c r="G1711" s="83">
        <f t="shared" si="86"/>
        <v>20000</v>
      </c>
      <c r="H1711" s="78">
        <v>0</v>
      </c>
      <c r="I1711" s="78" t="s">
        <v>1143</v>
      </c>
      <c r="J1711" s="85">
        <f t="shared" si="84"/>
        <v>0</v>
      </c>
      <c r="K1711" s="86">
        <f t="shared" si="85"/>
        <v>20000</v>
      </c>
    </row>
    <row r="1712" s="71" customFormat="1" customHeight="1" spans="1:11">
      <c r="A1712" s="78">
        <v>1709</v>
      </c>
      <c r="B1712" s="79" t="s">
        <v>7392</v>
      </c>
      <c r="C1712" s="80" t="s">
        <v>7393</v>
      </c>
      <c r="D1712" s="81" t="s">
        <v>15</v>
      </c>
      <c r="E1712" s="82">
        <v>0</v>
      </c>
      <c r="F1712" s="78" t="s">
        <v>54</v>
      </c>
      <c r="G1712" s="83">
        <f t="shared" si="86"/>
        <v>0</v>
      </c>
      <c r="H1712" s="78">
        <v>11167</v>
      </c>
      <c r="I1712" s="78" t="s">
        <v>1143</v>
      </c>
      <c r="J1712" s="85">
        <f t="shared" si="84"/>
        <v>1675.05</v>
      </c>
      <c r="K1712" s="86">
        <f t="shared" si="85"/>
        <v>1675.05</v>
      </c>
    </row>
    <row r="1713" s="71" customFormat="1" customHeight="1" spans="1:11">
      <c r="A1713" s="78">
        <v>1710</v>
      </c>
      <c r="B1713" s="79" t="s">
        <v>4635</v>
      </c>
      <c r="C1713" s="80" t="s">
        <v>7394</v>
      </c>
      <c r="D1713" s="81" t="s">
        <v>15</v>
      </c>
      <c r="E1713" s="82">
        <v>0</v>
      </c>
      <c r="F1713" s="78" t="s">
        <v>54</v>
      </c>
      <c r="G1713" s="83">
        <f t="shared" si="86"/>
        <v>0</v>
      </c>
      <c r="H1713" s="78">
        <v>4086</v>
      </c>
      <c r="I1713" s="78" t="s">
        <v>1143</v>
      </c>
      <c r="J1713" s="85">
        <f t="shared" si="84"/>
        <v>612.9</v>
      </c>
      <c r="K1713" s="86">
        <f t="shared" si="85"/>
        <v>612.9</v>
      </c>
    </row>
    <row r="1714" s="71" customFormat="1" customHeight="1" spans="1:11">
      <c r="A1714" s="78">
        <v>1711</v>
      </c>
      <c r="B1714" s="79" t="s">
        <v>7395</v>
      </c>
      <c r="C1714" s="80" t="s">
        <v>7396</v>
      </c>
      <c r="D1714" s="81" t="s">
        <v>15</v>
      </c>
      <c r="E1714" s="82">
        <v>0.0187</v>
      </c>
      <c r="F1714" s="78" t="s">
        <v>54</v>
      </c>
      <c r="G1714" s="83">
        <f t="shared" si="86"/>
        <v>18700</v>
      </c>
      <c r="H1714" s="78">
        <v>0</v>
      </c>
      <c r="I1714" s="78" t="s">
        <v>1143</v>
      </c>
      <c r="J1714" s="85">
        <f t="shared" si="84"/>
        <v>0</v>
      </c>
      <c r="K1714" s="86">
        <f t="shared" si="85"/>
        <v>18700</v>
      </c>
    </row>
    <row r="1715" s="71" customFormat="1" customHeight="1" spans="1:11">
      <c r="A1715" s="78">
        <v>1712</v>
      </c>
      <c r="B1715" s="79" t="s">
        <v>7397</v>
      </c>
      <c r="C1715" s="80" t="s">
        <v>7398</v>
      </c>
      <c r="D1715" s="81" t="s">
        <v>15</v>
      </c>
      <c r="E1715" s="82">
        <v>0.0121</v>
      </c>
      <c r="F1715" s="78" t="s">
        <v>54</v>
      </c>
      <c r="G1715" s="83">
        <f t="shared" si="86"/>
        <v>12100</v>
      </c>
      <c r="H1715" s="78">
        <v>0</v>
      </c>
      <c r="I1715" s="78" t="s">
        <v>1143</v>
      </c>
      <c r="J1715" s="85">
        <f t="shared" si="84"/>
        <v>0</v>
      </c>
      <c r="K1715" s="86">
        <f t="shared" si="85"/>
        <v>12100</v>
      </c>
    </row>
    <row r="1716" s="71" customFormat="1" customHeight="1" spans="1:11">
      <c r="A1716" s="78">
        <v>1713</v>
      </c>
      <c r="B1716" s="79" t="s">
        <v>7399</v>
      </c>
      <c r="C1716" s="80" t="s">
        <v>7400</v>
      </c>
      <c r="D1716" s="81" t="s">
        <v>15</v>
      </c>
      <c r="E1716" s="82">
        <v>0.01128</v>
      </c>
      <c r="F1716" s="78" t="s">
        <v>54</v>
      </c>
      <c r="G1716" s="83">
        <f t="shared" si="86"/>
        <v>11280</v>
      </c>
      <c r="H1716" s="78">
        <v>0</v>
      </c>
      <c r="I1716" s="78" t="s">
        <v>1143</v>
      </c>
      <c r="J1716" s="85">
        <f t="shared" si="84"/>
        <v>0</v>
      </c>
      <c r="K1716" s="86">
        <f t="shared" si="85"/>
        <v>11280</v>
      </c>
    </row>
    <row r="1717" s="71" customFormat="1" customHeight="1" spans="1:11">
      <c r="A1717" s="78">
        <v>1714</v>
      </c>
      <c r="B1717" s="79" t="s">
        <v>7401</v>
      </c>
      <c r="C1717" s="80" t="s">
        <v>7402</v>
      </c>
      <c r="D1717" s="81" t="s">
        <v>15</v>
      </c>
      <c r="E1717" s="82">
        <v>0.0099</v>
      </c>
      <c r="F1717" s="78" t="s">
        <v>54</v>
      </c>
      <c r="G1717" s="83">
        <f t="shared" si="86"/>
        <v>9900</v>
      </c>
      <c r="H1717" s="78">
        <v>0</v>
      </c>
      <c r="I1717" s="78" t="s">
        <v>1143</v>
      </c>
      <c r="J1717" s="85">
        <f t="shared" si="84"/>
        <v>0</v>
      </c>
      <c r="K1717" s="86">
        <f t="shared" si="85"/>
        <v>9900</v>
      </c>
    </row>
    <row r="1718" s="71" customFormat="1" customHeight="1" spans="1:11">
      <c r="A1718" s="78">
        <v>1715</v>
      </c>
      <c r="B1718" s="79" t="s">
        <v>7403</v>
      </c>
      <c r="C1718" s="80" t="s">
        <v>7404</v>
      </c>
      <c r="D1718" s="81" t="s">
        <v>15</v>
      </c>
      <c r="E1718" s="82">
        <v>0</v>
      </c>
      <c r="F1718" s="78" t="s">
        <v>54</v>
      </c>
      <c r="G1718" s="83">
        <f t="shared" si="86"/>
        <v>0</v>
      </c>
      <c r="H1718" s="78">
        <v>2818</v>
      </c>
      <c r="I1718" s="78" t="s">
        <v>1143</v>
      </c>
      <c r="J1718" s="85">
        <f t="shared" si="84"/>
        <v>422.7</v>
      </c>
      <c r="K1718" s="86">
        <f t="shared" si="85"/>
        <v>422.7</v>
      </c>
    </row>
    <row r="1719" s="71" customFormat="1" customHeight="1" spans="1:11">
      <c r="A1719" s="78">
        <v>1716</v>
      </c>
      <c r="B1719" s="79" t="s">
        <v>7405</v>
      </c>
      <c r="C1719" s="80" t="s">
        <v>7406</v>
      </c>
      <c r="D1719" s="81" t="s">
        <v>15</v>
      </c>
      <c r="E1719" s="82">
        <v>0</v>
      </c>
      <c r="F1719" s="78" t="s">
        <v>54</v>
      </c>
      <c r="G1719" s="83">
        <f t="shared" si="86"/>
        <v>0</v>
      </c>
      <c r="H1719" s="78">
        <v>3823</v>
      </c>
      <c r="I1719" s="78" t="s">
        <v>1143</v>
      </c>
      <c r="J1719" s="85">
        <f t="shared" si="84"/>
        <v>573.45</v>
      </c>
      <c r="K1719" s="86">
        <f t="shared" si="85"/>
        <v>573.45</v>
      </c>
    </row>
    <row r="1720" s="71" customFormat="1" customHeight="1" spans="1:11">
      <c r="A1720" s="78">
        <v>1717</v>
      </c>
      <c r="B1720" s="79" t="s">
        <v>7407</v>
      </c>
      <c r="C1720" s="80" t="s">
        <v>7408</v>
      </c>
      <c r="D1720" s="81" t="s">
        <v>15</v>
      </c>
      <c r="E1720" s="82">
        <v>0</v>
      </c>
      <c r="F1720" s="78" t="s">
        <v>54</v>
      </c>
      <c r="G1720" s="83">
        <f t="shared" si="86"/>
        <v>0</v>
      </c>
      <c r="H1720" s="78">
        <v>1101</v>
      </c>
      <c r="I1720" s="78" t="s">
        <v>1143</v>
      </c>
      <c r="J1720" s="85">
        <f t="shared" si="84"/>
        <v>165.15</v>
      </c>
      <c r="K1720" s="86">
        <f t="shared" si="85"/>
        <v>165.15</v>
      </c>
    </row>
    <row r="1721" s="71" customFormat="1" customHeight="1" spans="1:11">
      <c r="A1721" s="78">
        <v>1718</v>
      </c>
      <c r="B1721" s="79" t="s">
        <v>7409</v>
      </c>
      <c r="C1721" s="80" t="s">
        <v>7410</v>
      </c>
      <c r="D1721" s="81" t="s">
        <v>15</v>
      </c>
      <c r="E1721" s="82">
        <v>0.00645</v>
      </c>
      <c r="F1721" s="78" t="s">
        <v>54</v>
      </c>
      <c r="G1721" s="83">
        <f t="shared" si="86"/>
        <v>6450</v>
      </c>
      <c r="H1721" s="78">
        <v>6650</v>
      </c>
      <c r="I1721" s="78" t="s">
        <v>1143</v>
      </c>
      <c r="J1721" s="85">
        <f t="shared" si="84"/>
        <v>997.5</v>
      </c>
      <c r="K1721" s="86">
        <f t="shared" si="85"/>
        <v>7447.5</v>
      </c>
    </row>
    <row r="1722" s="71" customFormat="1" customHeight="1" spans="1:11">
      <c r="A1722" s="78">
        <v>1719</v>
      </c>
      <c r="B1722" s="79" t="s">
        <v>7411</v>
      </c>
      <c r="C1722" s="80" t="s">
        <v>7412</v>
      </c>
      <c r="D1722" s="81" t="s">
        <v>15</v>
      </c>
      <c r="E1722" s="82">
        <v>0.01045</v>
      </c>
      <c r="F1722" s="78" t="s">
        <v>54</v>
      </c>
      <c r="G1722" s="83">
        <f t="shared" si="86"/>
        <v>10450</v>
      </c>
      <c r="H1722" s="78">
        <v>0</v>
      </c>
      <c r="I1722" s="78" t="s">
        <v>1143</v>
      </c>
      <c r="J1722" s="85">
        <f t="shared" si="84"/>
        <v>0</v>
      </c>
      <c r="K1722" s="86">
        <f t="shared" si="85"/>
        <v>10450</v>
      </c>
    </row>
    <row r="1723" s="71" customFormat="1" customHeight="1" spans="1:11">
      <c r="A1723" s="78">
        <v>1720</v>
      </c>
      <c r="B1723" s="79" t="s">
        <v>7413</v>
      </c>
      <c r="C1723" s="80" t="s">
        <v>7414</v>
      </c>
      <c r="D1723" s="81" t="s">
        <v>15</v>
      </c>
      <c r="E1723" s="82">
        <v>0</v>
      </c>
      <c r="F1723" s="78" t="s">
        <v>54</v>
      </c>
      <c r="G1723" s="83">
        <f t="shared" si="86"/>
        <v>0</v>
      </c>
      <c r="H1723" s="78">
        <v>5205</v>
      </c>
      <c r="I1723" s="78" t="s">
        <v>1143</v>
      </c>
      <c r="J1723" s="85">
        <f t="shared" si="84"/>
        <v>780.75</v>
      </c>
      <c r="K1723" s="86">
        <f t="shared" si="85"/>
        <v>780.75</v>
      </c>
    </row>
    <row r="1724" s="71" customFormat="1" customHeight="1" spans="1:11">
      <c r="A1724" s="78">
        <v>1721</v>
      </c>
      <c r="B1724" s="79" t="s">
        <v>7413</v>
      </c>
      <c r="C1724" s="80" t="s">
        <v>7415</v>
      </c>
      <c r="D1724" s="81" t="s">
        <v>15</v>
      </c>
      <c r="E1724" s="82">
        <v>0</v>
      </c>
      <c r="F1724" s="78" t="s">
        <v>54</v>
      </c>
      <c r="G1724" s="83">
        <f t="shared" si="86"/>
        <v>0</v>
      </c>
      <c r="H1724" s="78">
        <v>8601</v>
      </c>
      <c r="I1724" s="78" t="s">
        <v>1143</v>
      </c>
      <c r="J1724" s="85">
        <f t="shared" si="84"/>
        <v>1290.15</v>
      </c>
      <c r="K1724" s="86">
        <f t="shared" si="85"/>
        <v>1290.15</v>
      </c>
    </row>
    <row r="1725" s="71" customFormat="1" customHeight="1" spans="1:11">
      <c r="A1725" s="78">
        <v>1722</v>
      </c>
      <c r="B1725" s="79" t="s">
        <v>7416</v>
      </c>
      <c r="C1725" s="80" t="s">
        <v>7417</v>
      </c>
      <c r="D1725" s="81" t="s">
        <v>15</v>
      </c>
      <c r="E1725" s="82">
        <v>0.00648</v>
      </c>
      <c r="F1725" s="78" t="s">
        <v>54</v>
      </c>
      <c r="G1725" s="83">
        <f t="shared" si="86"/>
        <v>6480</v>
      </c>
      <c r="H1725" s="78">
        <v>3842</v>
      </c>
      <c r="I1725" s="78" t="s">
        <v>1143</v>
      </c>
      <c r="J1725" s="85">
        <f t="shared" si="84"/>
        <v>576.3</v>
      </c>
      <c r="K1725" s="86">
        <f t="shared" si="85"/>
        <v>7056.3</v>
      </c>
    </row>
    <row r="1726" s="71" customFormat="1" customHeight="1" spans="1:11">
      <c r="A1726" s="78">
        <v>1723</v>
      </c>
      <c r="B1726" s="79" t="s">
        <v>7418</v>
      </c>
      <c r="C1726" s="80" t="s">
        <v>7419</v>
      </c>
      <c r="D1726" s="81" t="s">
        <v>15</v>
      </c>
      <c r="E1726" s="82">
        <v>0.0114</v>
      </c>
      <c r="F1726" s="78" t="s">
        <v>54</v>
      </c>
      <c r="G1726" s="83">
        <f t="shared" si="86"/>
        <v>11400</v>
      </c>
      <c r="H1726" s="78">
        <v>0</v>
      </c>
      <c r="I1726" s="78" t="s">
        <v>1143</v>
      </c>
      <c r="J1726" s="85">
        <f t="shared" si="84"/>
        <v>0</v>
      </c>
      <c r="K1726" s="86">
        <f t="shared" si="85"/>
        <v>11400</v>
      </c>
    </row>
    <row r="1727" s="71" customFormat="1" customHeight="1" spans="1:11">
      <c r="A1727" s="78">
        <v>1724</v>
      </c>
      <c r="B1727" s="79" t="s">
        <v>7420</v>
      </c>
      <c r="C1727" s="80" t="s">
        <v>7421</v>
      </c>
      <c r="D1727" s="81" t="s">
        <v>15</v>
      </c>
      <c r="E1727" s="82">
        <v>0.01375</v>
      </c>
      <c r="F1727" s="78" t="s">
        <v>54</v>
      </c>
      <c r="G1727" s="83">
        <f t="shared" si="86"/>
        <v>13750</v>
      </c>
      <c r="H1727" s="78">
        <v>0</v>
      </c>
      <c r="I1727" s="78" t="s">
        <v>1143</v>
      </c>
      <c r="J1727" s="85">
        <f t="shared" si="84"/>
        <v>0</v>
      </c>
      <c r="K1727" s="86">
        <f t="shared" si="85"/>
        <v>13750</v>
      </c>
    </row>
    <row r="1728" s="71" customFormat="1" customHeight="1" spans="1:11">
      <c r="A1728" s="78">
        <v>1725</v>
      </c>
      <c r="B1728" s="79" t="s">
        <v>7418</v>
      </c>
      <c r="C1728" s="80" t="s">
        <v>7422</v>
      </c>
      <c r="D1728" s="81" t="s">
        <v>15</v>
      </c>
      <c r="E1728" s="82">
        <v>0.011</v>
      </c>
      <c r="F1728" s="78" t="s">
        <v>54</v>
      </c>
      <c r="G1728" s="83">
        <f t="shared" si="86"/>
        <v>11000</v>
      </c>
      <c r="H1728" s="78">
        <v>0</v>
      </c>
      <c r="I1728" s="78" t="s">
        <v>1143</v>
      </c>
      <c r="J1728" s="85">
        <f t="shared" si="84"/>
        <v>0</v>
      </c>
      <c r="K1728" s="86">
        <f t="shared" si="85"/>
        <v>11000</v>
      </c>
    </row>
    <row r="1729" s="71" customFormat="1" customHeight="1" spans="1:11">
      <c r="A1729" s="78">
        <v>1726</v>
      </c>
      <c r="B1729" s="79" t="s">
        <v>7423</v>
      </c>
      <c r="C1729" s="80" t="s">
        <v>7424</v>
      </c>
      <c r="D1729" s="81" t="s">
        <v>15</v>
      </c>
      <c r="E1729" s="82">
        <v>0.02095</v>
      </c>
      <c r="F1729" s="78" t="s">
        <v>54</v>
      </c>
      <c r="G1729" s="83">
        <f t="shared" si="86"/>
        <v>20000</v>
      </c>
      <c r="H1729" s="78">
        <v>0</v>
      </c>
      <c r="I1729" s="78" t="s">
        <v>1143</v>
      </c>
      <c r="J1729" s="85">
        <f t="shared" si="84"/>
        <v>0</v>
      </c>
      <c r="K1729" s="86">
        <f t="shared" si="85"/>
        <v>20000</v>
      </c>
    </row>
    <row r="1730" s="71" customFormat="1" customHeight="1" spans="1:11">
      <c r="A1730" s="78">
        <v>1727</v>
      </c>
      <c r="B1730" s="79" t="s">
        <v>7425</v>
      </c>
      <c r="C1730" s="80" t="s">
        <v>7426</v>
      </c>
      <c r="D1730" s="81" t="s">
        <v>15</v>
      </c>
      <c r="E1730" s="82">
        <v>0.01566</v>
      </c>
      <c r="F1730" s="78" t="s">
        <v>54</v>
      </c>
      <c r="G1730" s="83">
        <f t="shared" si="86"/>
        <v>15660</v>
      </c>
      <c r="H1730" s="78">
        <v>0</v>
      </c>
      <c r="I1730" s="78" t="s">
        <v>1143</v>
      </c>
      <c r="J1730" s="85">
        <f t="shared" si="84"/>
        <v>0</v>
      </c>
      <c r="K1730" s="86">
        <f t="shared" si="85"/>
        <v>15660</v>
      </c>
    </row>
    <row r="1731" s="71" customFormat="1" customHeight="1" spans="1:11">
      <c r="A1731" s="78">
        <v>1728</v>
      </c>
      <c r="B1731" s="79" t="s">
        <v>7427</v>
      </c>
      <c r="C1731" s="80" t="s">
        <v>7428</v>
      </c>
      <c r="D1731" s="81" t="s">
        <v>15</v>
      </c>
      <c r="E1731" s="82">
        <v>0.0165</v>
      </c>
      <c r="F1731" s="78" t="s">
        <v>54</v>
      </c>
      <c r="G1731" s="83">
        <f t="shared" si="86"/>
        <v>16500</v>
      </c>
      <c r="H1731" s="78">
        <v>0</v>
      </c>
      <c r="I1731" s="78" t="s">
        <v>1143</v>
      </c>
      <c r="J1731" s="85">
        <f t="shared" si="84"/>
        <v>0</v>
      </c>
      <c r="K1731" s="86">
        <f t="shared" si="85"/>
        <v>16500</v>
      </c>
    </row>
    <row r="1732" s="71" customFormat="1" customHeight="1" spans="1:11">
      <c r="A1732" s="78">
        <v>1729</v>
      </c>
      <c r="B1732" s="79" t="s">
        <v>7429</v>
      </c>
      <c r="C1732" s="80" t="s">
        <v>7430</v>
      </c>
      <c r="D1732" s="81" t="s">
        <v>15</v>
      </c>
      <c r="E1732" s="82">
        <v>0.00756</v>
      </c>
      <c r="F1732" s="78" t="s">
        <v>54</v>
      </c>
      <c r="G1732" s="83">
        <f t="shared" si="86"/>
        <v>7560</v>
      </c>
      <c r="H1732" s="78">
        <v>7068</v>
      </c>
      <c r="I1732" s="78" t="s">
        <v>1143</v>
      </c>
      <c r="J1732" s="85">
        <f t="shared" ref="J1732:J1795" si="87">ROUND(H1732*0.15,2)</f>
        <v>1060.2</v>
      </c>
      <c r="K1732" s="86">
        <f t="shared" ref="K1732:K1795" si="88">G1732+J1732</f>
        <v>8620.2</v>
      </c>
    </row>
    <row r="1733" s="71" customFormat="1" customHeight="1" spans="1:11">
      <c r="A1733" s="78">
        <v>1730</v>
      </c>
      <c r="B1733" s="79" t="s">
        <v>7431</v>
      </c>
      <c r="C1733" s="80" t="s">
        <v>7432</v>
      </c>
      <c r="D1733" s="81" t="s">
        <v>15</v>
      </c>
      <c r="E1733" s="82">
        <v>0.01293</v>
      </c>
      <c r="F1733" s="78" t="s">
        <v>54</v>
      </c>
      <c r="G1733" s="83">
        <f t="shared" si="86"/>
        <v>12930</v>
      </c>
      <c r="H1733" s="78">
        <v>0</v>
      </c>
      <c r="I1733" s="78" t="s">
        <v>1143</v>
      </c>
      <c r="J1733" s="85">
        <f t="shared" si="87"/>
        <v>0</v>
      </c>
      <c r="K1733" s="86">
        <f t="shared" si="88"/>
        <v>12930</v>
      </c>
    </row>
    <row r="1734" s="71" customFormat="1" customHeight="1" spans="1:11">
      <c r="A1734" s="78">
        <v>1731</v>
      </c>
      <c r="B1734" s="79" t="s">
        <v>7433</v>
      </c>
      <c r="C1734" s="80" t="s">
        <v>7434</v>
      </c>
      <c r="D1734" s="81" t="s">
        <v>15</v>
      </c>
      <c r="E1734" s="82">
        <v>0.02228</v>
      </c>
      <c r="F1734" s="78" t="s">
        <v>54</v>
      </c>
      <c r="G1734" s="83">
        <f t="shared" si="86"/>
        <v>20000</v>
      </c>
      <c r="H1734" s="78">
        <v>0</v>
      </c>
      <c r="I1734" s="78" t="s">
        <v>1143</v>
      </c>
      <c r="J1734" s="85">
        <f t="shared" si="87"/>
        <v>0</v>
      </c>
      <c r="K1734" s="86">
        <f t="shared" si="88"/>
        <v>20000</v>
      </c>
    </row>
    <row r="1735" s="71" customFormat="1" customHeight="1" spans="1:11">
      <c r="A1735" s="78">
        <v>1732</v>
      </c>
      <c r="B1735" s="79" t="s">
        <v>7435</v>
      </c>
      <c r="C1735" s="80" t="s">
        <v>7436</v>
      </c>
      <c r="D1735" s="81" t="s">
        <v>15</v>
      </c>
      <c r="E1735" s="82">
        <v>0.00756</v>
      </c>
      <c r="F1735" s="78" t="s">
        <v>54</v>
      </c>
      <c r="G1735" s="83">
        <f t="shared" si="86"/>
        <v>7560</v>
      </c>
      <c r="H1735" s="78">
        <v>0</v>
      </c>
      <c r="I1735" s="78" t="s">
        <v>1143</v>
      </c>
      <c r="J1735" s="85">
        <f t="shared" si="87"/>
        <v>0</v>
      </c>
      <c r="K1735" s="86">
        <f t="shared" si="88"/>
        <v>7560</v>
      </c>
    </row>
    <row r="1736" s="71" customFormat="1" customHeight="1" spans="1:11">
      <c r="A1736" s="78">
        <v>1733</v>
      </c>
      <c r="B1736" s="79" t="s">
        <v>7437</v>
      </c>
      <c r="C1736" s="80" t="s">
        <v>7438</v>
      </c>
      <c r="D1736" s="81" t="s">
        <v>15</v>
      </c>
      <c r="E1736" s="82">
        <v>0.01513</v>
      </c>
      <c r="F1736" s="78" t="s">
        <v>54</v>
      </c>
      <c r="G1736" s="83">
        <f t="shared" si="86"/>
        <v>15130</v>
      </c>
      <c r="H1736" s="78">
        <v>0</v>
      </c>
      <c r="I1736" s="78" t="s">
        <v>1143</v>
      </c>
      <c r="J1736" s="85">
        <f t="shared" si="87"/>
        <v>0</v>
      </c>
      <c r="K1736" s="86">
        <f t="shared" si="88"/>
        <v>15130</v>
      </c>
    </row>
    <row r="1737" s="71" customFormat="1" customHeight="1" spans="1:11">
      <c r="A1737" s="78">
        <v>1734</v>
      </c>
      <c r="B1737" s="79" t="s">
        <v>7439</v>
      </c>
      <c r="C1737" s="80" t="s">
        <v>7440</v>
      </c>
      <c r="D1737" s="81" t="s">
        <v>15</v>
      </c>
      <c r="E1737" s="82">
        <v>0.0099</v>
      </c>
      <c r="F1737" s="78" t="s">
        <v>54</v>
      </c>
      <c r="G1737" s="83">
        <f t="shared" si="86"/>
        <v>9900</v>
      </c>
      <c r="H1737" s="78">
        <v>0</v>
      </c>
      <c r="I1737" s="78" t="s">
        <v>1143</v>
      </c>
      <c r="J1737" s="85">
        <f t="shared" si="87"/>
        <v>0</v>
      </c>
      <c r="K1737" s="86">
        <f t="shared" si="88"/>
        <v>9900</v>
      </c>
    </row>
    <row r="1738" s="71" customFormat="1" customHeight="1" spans="1:11">
      <c r="A1738" s="78">
        <v>1735</v>
      </c>
      <c r="B1738" s="79" t="s">
        <v>7441</v>
      </c>
      <c r="C1738" s="80" t="s">
        <v>7442</v>
      </c>
      <c r="D1738" s="81" t="s">
        <v>15</v>
      </c>
      <c r="E1738" s="82">
        <v>0.011</v>
      </c>
      <c r="F1738" s="78" t="s">
        <v>54</v>
      </c>
      <c r="G1738" s="83">
        <f t="shared" si="86"/>
        <v>11000</v>
      </c>
      <c r="H1738" s="78">
        <v>10952</v>
      </c>
      <c r="I1738" s="78" t="s">
        <v>1143</v>
      </c>
      <c r="J1738" s="85">
        <f t="shared" si="87"/>
        <v>1642.8</v>
      </c>
      <c r="K1738" s="86">
        <f t="shared" si="88"/>
        <v>12642.8</v>
      </c>
    </row>
    <row r="1739" s="71" customFormat="1" customHeight="1" spans="1:11">
      <c r="A1739" s="78">
        <v>1736</v>
      </c>
      <c r="B1739" s="79" t="s">
        <v>7443</v>
      </c>
      <c r="C1739" s="80" t="s">
        <v>7444</v>
      </c>
      <c r="D1739" s="81" t="s">
        <v>15</v>
      </c>
      <c r="E1739" s="82">
        <v>0.0163</v>
      </c>
      <c r="F1739" s="78" t="s">
        <v>54</v>
      </c>
      <c r="G1739" s="83">
        <f t="shared" ref="G1739:G1802" si="89">IF(E1739*1000000&gt;20000,20000,E1739*1000000)</f>
        <v>16300</v>
      </c>
      <c r="H1739" s="78">
        <v>0</v>
      </c>
      <c r="I1739" s="78" t="s">
        <v>1143</v>
      </c>
      <c r="J1739" s="85">
        <f t="shared" si="87"/>
        <v>0</v>
      </c>
      <c r="K1739" s="86">
        <f t="shared" si="88"/>
        <v>16300</v>
      </c>
    </row>
    <row r="1740" s="71" customFormat="1" customHeight="1" spans="1:11">
      <c r="A1740" s="78">
        <v>1737</v>
      </c>
      <c r="B1740" s="79" t="s">
        <v>7445</v>
      </c>
      <c r="C1740" s="80" t="s">
        <v>7446</v>
      </c>
      <c r="D1740" s="81" t="s">
        <v>15</v>
      </c>
      <c r="E1740" s="82">
        <v>0.01787</v>
      </c>
      <c r="F1740" s="78" t="s">
        <v>54</v>
      </c>
      <c r="G1740" s="83">
        <f t="shared" si="89"/>
        <v>17870</v>
      </c>
      <c r="H1740" s="78">
        <v>0</v>
      </c>
      <c r="I1740" s="78" t="s">
        <v>1143</v>
      </c>
      <c r="J1740" s="85">
        <f t="shared" si="87"/>
        <v>0</v>
      </c>
      <c r="K1740" s="86">
        <f t="shared" si="88"/>
        <v>17870</v>
      </c>
    </row>
    <row r="1741" s="71" customFormat="1" customHeight="1" spans="1:11">
      <c r="A1741" s="78">
        <v>1738</v>
      </c>
      <c r="B1741" s="79" t="s">
        <v>7447</v>
      </c>
      <c r="C1741" s="80" t="s">
        <v>7448</v>
      </c>
      <c r="D1741" s="81" t="s">
        <v>15</v>
      </c>
      <c r="E1741" s="82">
        <v>0.01925</v>
      </c>
      <c r="F1741" s="78" t="s">
        <v>54</v>
      </c>
      <c r="G1741" s="83">
        <f t="shared" si="89"/>
        <v>19250</v>
      </c>
      <c r="H1741" s="78">
        <v>0</v>
      </c>
      <c r="I1741" s="78" t="s">
        <v>1143</v>
      </c>
      <c r="J1741" s="85">
        <f t="shared" si="87"/>
        <v>0</v>
      </c>
      <c r="K1741" s="86">
        <f t="shared" si="88"/>
        <v>19250</v>
      </c>
    </row>
    <row r="1742" s="71" customFormat="1" customHeight="1" spans="1:11">
      <c r="A1742" s="78">
        <v>1739</v>
      </c>
      <c r="B1742" s="79" t="s">
        <v>7449</v>
      </c>
      <c r="C1742" s="80" t="s">
        <v>7450</v>
      </c>
      <c r="D1742" s="81" t="s">
        <v>15</v>
      </c>
      <c r="E1742" s="82">
        <v>0.0066</v>
      </c>
      <c r="F1742" s="78" t="s">
        <v>54</v>
      </c>
      <c r="G1742" s="83">
        <f t="shared" si="89"/>
        <v>6600</v>
      </c>
      <c r="H1742" s="78">
        <v>6430</v>
      </c>
      <c r="I1742" s="78" t="s">
        <v>1143</v>
      </c>
      <c r="J1742" s="85">
        <f t="shared" si="87"/>
        <v>964.5</v>
      </c>
      <c r="K1742" s="86">
        <f t="shared" si="88"/>
        <v>7564.5</v>
      </c>
    </row>
    <row r="1743" s="71" customFormat="1" customHeight="1" spans="1:11">
      <c r="A1743" s="78">
        <v>1740</v>
      </c>
      <c r="B1743" s="79" t="s">
        <v>3085</v>
      </c>
      <c r="C1743" s="80" t="s">
        <v>7451</v>
      </c>
      <c r="D1743" s="81" t="s">
        <v>15</v>
      </c>
      <c r="E1743" s="82">
        <v>0</v>
      </c>
      <c r="F1743" s="78" t="s">
        <v>54</v>
      </c>
      <c r="G1743" s="83">
        <f t="shared" si="89"/>
        <v>0</v>
      </c>
      <c r="H1743" s="78">
        <v>5505</v>
      </c>
      <c r="I1743" s="78" t="s">
        <v>1143</v>
      </c>
      <c r="J1743" s="85">
        <f t="shared" si="87"/>
        <v>825.75</v>
      </c>
      <c r="K1743" s="86">
        <f t="shared" si="88"/>
        <v>825.75</v>
      </c>
    </row>
    <row r="1744" s="71" customFormat="1" customHeight="1" spans="1:11">
      <c r="A1744" s="78">
        <v>1741</v>
      </c>
      <c r="B1744" s="79" t="s">
        <v>7452</v>
      </c>
      <c r="C1744" s="80" t="s">
        <v>7453</v>
      </c>
      <c r="D1744" s="81" t="s">
        <v>15</v>
      </c>
      <c r="E1744" s="82">
        <v>0</v>
      </c>
      <c r="F1744" s="78" t="s">
        <v>54</v>
      </c>
      <c r="G1744" s="83">
        <f t="shared" si="89"/>
        <v>0</v>
      </c>
      <c r="H1744" s="78">
        <v>14840</v>
      </c>
      <c r="I1744" s="78" t="s">
        <v>1143</v>
      </c>
      <c r="J1744" s="85">
        <f t="shared" si="87"/>
        <v>2226</v>
      </c>
      <c r="K1744" s="86">
        <f t="shared" si="88"/>
        <v>2226</v>
      </c>
    </row>
    <row r="1745" s="71" customFormat="1" customHeight="1" spans="1:11">
      <c r="A1745" s="78">
        <v>1742</v>
      </c>
      <c r="B1745" s="79" t="s">
        <v>7454</v>
      </c>
      <c r="C1745" s="80" t="s">
        <v>7455</v>
      </c>
      <c r="D1745" s="81" t="s">
        <v>15</v>
      </c>
      <c r="E1745" s="82">
        <v>0</v>
      </c>
      <c r="F1745" s="78" t="s">
        <v>54</v>
      </c>
      <c r="G1745" s="83">
        <f t="shared" si="89"/>
        <v>0</v>
      </c>
      <c r="H1745" s="78">
        <v>6901</v>
      </c>
      <c r="I1745" s="78" t="s">
        <v>1143</v>
      </c>
      <c r="J1745" s="85">
        <f t="shared" si="87"/>
        <v>1035.15</v>
      </c>
      <c r="K1745" s="86">
        <f t="shared" si="88"/>
        <v>1035.15</v>
      </c>
    </row>
    <row r="1746" s="71" customFormat="1" customHeight="1" spans="1:11">
      <c r="A1746" s="78">
        <v>1743</v>
      </c>
      <c r="B1746" s="79" t="s">
        <v>7456</v>
      </c>
      <c r="C1746" s="80" t="s">
        <v>7457</v>
      </c>
      <c r="D1746" s="81" t="s">
        <v>15</v>
      </c>
      <c r="E1746" s="82">
        <v>0</v>
      </c>
      <c r="F1746" s="78" t="s">
        <v>54</v>
      </c>
      <c r="G1746" s="83">
        <f t="shared" si="89"/>
        <v>0</v>
      </c>
      <c r="H1746" s="78">
        <v>4616</v>
      </c>
      <c r="I1746" s="78" t="s">
        <v>1143</v>
      </c>
      <c r="J1746" s="85">
        <f t="shared" si="87"/>
        <v>692.4</v>
      </c>
      <c r="K1746" s="86">
        <f t="shared" si="88"/>
        <v>692.4</v>
      </c>
    </row>
    <row r="1747" s="71" customFormat="1" customHeight="1" spans="1:11">
      <c r="A1747" s="78">
        <v>1744</v>
      </c>
      <c r="B1747" s="79" t="s">
        <v>7458</v>
      </c>
      <c r="C1747" s="80" t="s">
        <v>7459</v>
      </c>
      <c r="D1747" s="81" t="s">
        <v>15</v>
      </c>
      <c r="E1747" s="82">
        <v>0</v>
      </c>
      <c r="F1747" s="78" t="s">
        <v>54</v>
      </c>
      <c r="G1747" s="83">
        <f t="shared" si="89"/>
        <v>0</v>
      </c>
      <c r="H1747" s="78">
        <v>4641</v>
      </c>
      <c r="I1747" s="78" t="s">
        <v>1143</v>
      </c>
      <c r="J1747" s="85">
        <f t="shared" si="87"/>
        <v>696.15</v>
      </c>
      <c r="K1747" s="86">
        <f t="shared" si="88"/>
        <v>696.15</v>
      </c>
    </row>
    <row r="1748" s="71" customFormat="1" customHeight="1" spans="1:11">
      <c r="A1748" s="78">
        <v>1745</v>
      </c>
      <c r="B1748" s="79" t="s">
        <v>7460</v>
      </c>
      <c r="C1748" s="80" t="s">
        <v>7461</v>
      </c>
      <c r="D1748" s="81" t="s">
        <v>15</v>
      </c>
      <c r="E1748" s="82">
        <v>0</v>
      </c>
      <c r="F1748" s="78" t="s">
        <v>54</v>
      </c>
      <c r="G1748" s="83">
        <f t="shared" si="89"/>
        <v>0</v>
      </c>
      <c r="H1748" s="78">
        <v>15119</v>
      </c>
      <c r="I1748" s="78" t="s">
        <v>1143</v>
      </c>
      <c r="J1748" s="85">
        <f t="shared" si="87"/>
        <v>2267.85</v>
      </c>
      <c r="K1748" s="86">
        <f t="shared" si="88"/>
        <v>2267.85</v>
      </c>
    </row>
    <row r="1749" s="71" customFormat="1" customHeight="1" spans="1:11">
      <c r="A1749" s="78">
        <v>1746</v>
      </c>
      <c r="B1749" s="79" t="s">
        <v>7462</v>
      </c>
      <c r="C1749" s="80" t="s">
        <v>7463</v>
      </c>
      <c r="D1749" s="81" t="s">
        <v>15</v>
      </c>
      <c r="E1749" s="82">
        <v>0</v>
      </c>
      <c r="F1749" s="78" t="s">
        <v>54</v>
      </c>
      <c r="G1749" s="83">
        <f t="shared" si="89"/>
        <v>0</v>
      </c>
      <c r="H1749" s="78">
        <v>8592</v>
      </c>
      <c r="I1749" s="78" t="s">
        <v>1143</v>
      </c>
      <c r="J1749" s="85">
        <f t="shared" si="87"/>
        <v>1288.8</v>
      </c>
      <c r="K1749" s="86">
        <f t="shared" si="88"/>
        <v>1288.8</v>
      </c>
    </row>
    <row r="1750" s="71" customFormat="1" customHeight="1" spans="1:11">
      <c r="A1750" s="78">
        <v>1747</v>
      </c>
      <c r="B1750" s="79" t="s">
        <v>7464</v>
      </c>
      <c r="C1750" s="80" t="s">
        <v>7465</v>
      </c>
      <c r="D1750" s="81" t="s">
        <v>15</v>
      </c>
      <c r="E1750" s="82">
        <v>0</v>
      </c>
      <c r="F1750" s="78" t="s">
        <v>54</v>
      </c>
      <c r="G1750" s="83">
        <f t="shared" si="89"/>
        <v>0</v>
      </c>
      <c r="H1750" s="78">
        <v>6225</v>
      </c>
      <c r="I1750" s="78" t="s">
        <v>1143</v>
      </c>
      <c r="J1750" s="85">
        <f t="shared" si="87"/>
        <v>933.75</v>
      </c>
      <c r="K1750" s="86">
        <f t="shared" si="88"/>
        <v>933.75</v>
      </c>
    </row>
    <row r="1751" s="71" customFormat="1" customHeight="1" spans="1:11">
      <c r="A1751" s="78">
        <v>1748</v>
      </c>
      <c r="B1751" s="79" t="s">
        <v>7466</v>
      </c>
      <c r="C1751" s="80" t="s">
        <v>7467</v>
      </c>
      <c r="D1751" s="81" t="s">
        <v>15</v>
      </c>
      <c r="E1751" s="82">
        <v>0.00997</v>
      </c>
      <c r="F1751" s="78" t="s">
        <v>54</v>
      </c>
      <c r="G1751" s="83">
        <f t="shared" si="89"/>
        <v>9970</v>
      </c>
      <c r="H1751" s="78">
        <v>7812.3</v>
      </c>
      <c r="I1751" s="78" t="s">
        <v>1143</v>
      </c>
      <c r="J1751" s="85">
        <f t="shared" si="87"/>
        <v>1171.85</v>
      </c>
      <c r="K1751" s="86">
        <f t="shared" si="88"/>
        <v>11141.85</v>
      </c>
    </row>
    <row r="1752" s="71" customFormat="1" customHeight="1" spans="1:11">
      <c r="A1752" s="78">
        <v>1749</v>
      </c>
      <c r="B1752" s="79" t="s">
        <v>7468</v>
      </c>
      <c r="C1752" s="80" t="s">
        <v>7469</v>
      </c>
      <c r="D1752" s="81" t="s">
        <v>15</v>
      </c>
      <c r="E1752" s="82">
        <v>0</v>
      </c>
      <c r="F1752" s="78" t="s">
        <v>54</v>
      </c>
      <c r="G1752" s="83">
        <f t="shared" si="89"/>
        <v>0</v>
      </c>
      <c r="H1752" s="78">
        <v>2128</v>
      </c>
      <c r="I1752" s="78" t="s">
        <v>1143</v>
      </c>
      <c r="J1752" s="85">
        <f t="shared" si="87"/>
        <v>319.2</v>
      </c>
      <c r="K1752" s="86">
        <f t="shared" si="88"/>
        <v>319.2</v>
      </c>
    </row>
    <row r="1753" s="71" customFormat="1" customHeight="1" spans="1:11">
      <c r="A1753" s="78">
        <v>1750</v>
      </c>
      <c r="B1753" s="79" t="s">
        <v>7470</v>
      </c>
      <c r="C1753" s="80" t="s">
        <v>7471</v>
      </c>
      <c r="D1753" s="81" t="s">
        <v>15</v>
      </c>
      <c r="E1753" s="82">
        <v>0.0115</v>
      </c>
      <c r="F1753" s="78" t="s">
        <v>54</v>
      </c>
      <c r="G1753" s="83">
        <f t="shared" si="89"/>
        <v>11500</v>
      </c>
      <c r="H1753" s="78">
        <v>6821</v>
      </c>
      <c r="I1753" s="78" t="s">
        <v>1143</v>
      </c>
      <c r="J1753" s="85">
        <f t="shared" si="87"/>
        <v>1023.15</v>
      </c>
      <c r="K1753" s="86">
        <f t="shared" si="88"/>
        <v>12523.15</v>
      </c>
    </row>
    <row r="1754" s="71" customFormat="1" customHeight="1" spans="1:11">
      <c r="A1754" s="78">
        <v>1751</v>
      </c>
      <c r="B1754" s="79" t="s">
        <v>7472</v>
      </c>
      <c r="C1754" s="80" t="s">
        <v>7473</v>
      </c>
      <c r="D1754" s="81" t="s">
        <v>15</v>
      </c>
      <c r="E1754" s="82">
        <v>0</v>
      </c>
      <c r="F1754" s="78" t="s">
        <v>54</v>
      </c>
      <c r="G1754" s="83">
        <f t="shared" si="89"/>
        <v>0</v>
      </c>
      <c r="H1754" s="78">
        <v>10526</v>
      </c>
      <c r="I1754" s="78" t="s">
        <v>1143</v>
      </c>
      <c r="J1754" s="85">
        <f t="shared" si="87"/>
        <v>1578.9</v>
      </c>
      <c r="K1754" s="86">
        <f t="shared" si="88"/>
        <v>1578.9</v>
      </c>
    </row>
    <row r="1755" s="71" customFormat="1" customHeight="1" spans="1:11">
      <c r="A1755" s="78">
        <v>1752</v>
      </c>
      <c r="B1755" s="79" t="s">
        <v>7474</v>
      </c>
      <c r="C1755" s="80" t="s">
        <v>7475</v>
      </c>
      <c r="D1755" s="81" t="s">
        <v>15</v>
      </c>
      <c r="E1755" s="82">
        <v>0</v>
      </c>
      <c r="F1755" s="78" t="s">
        <v>54</v>
      </c>
      <c r="G1755" s="83">
        <f t="shared" si="89"/>
        <v>0</v>
      </c>
      <c r="H1755" s="78">
        <v>11531</v>
      </c>
      <c r="I1755" s="78" t="s">
        <v>1143</v>
      </c>
      <c r="J1755" s="85">
        <f t="shared" si="87"/>
        <v>1729.65</v>
      </c>
      <c r="K1755" s="86">
        <f t="shared" si="88"/>
        <v>1729.65</v>
      </c>
    </row>
    <row r="1756" s="71" customFormat="1" customHeight="1" spans="1:11">
      <c r="A1756" s="78">
        <v>1753</v>
      </c>
      <c r="B1756" s="79" t="s">
        <v>7476</v>
      </c>
      <c r="C1756" s="80" t="s">
        <v>7477</v>
      </c>
      <c r="D1756" s="81" t="s">
        <v>15</v>
      </c>
      <c r="E1756" s="82">
        <v>0</v>
      </c>
      <c r="F1756" s="78" t="s">
        <v>54</v>
      </c>
      <c r="G1756" s="83">
        <f t="shared" si="89"/>
        <v>0</v>
      </c>
      <c r="H1756" s="78">
        <v>2173</v>
      </c>
      <c r="I1756" s="78" t="s">
        <v>1143</v>
      </c>
      <c r="J1756" s="85">
        <f t="shared" si="87"/>
        <v>325.95</v>
      </c>
      <c r="K1756" s="86">
        <f t="shared" si="88"/>
        <v>325.95</v>
      </c>
    </row>
    <row r="1757" s="71" customFormat="1" customHeight="1" spans="1:11">
      <c r="A1757" s="78">
        <v>1754</v>
      </c>
      <c r="B1757" s="79" t="s">
        <v>7478</v>
      </c>
      <c r="C1757" s="80" t="s">
        <v>7479</v>
      </c>
      <c r="D1757" s="81" t="s">
        <v>15</v>
      </c>
      <c r="E1757" s="82">
        <v>0</v>
      </c>
      <c r="F1757" s="78" t="s">
        <v>54</v>
      </c>
      <c r="G1757" s="83">
        <f t="shared" si="89"/>
        <v>0</v>
      </c>
      <c r="H1757" s="78">
        <v>8921.92</v>
      </c>
      <c r="I1757" s="78" t="s">
        <v>1143</v>
      </c>
      <c r="J1757" s="85">
        <f t="shared" si="87"/>
        <v>1338.29</v>
      </c>
      <c r="K1757" s="86">
        <f t="shared" si="88"/>
        <v>1338.29</v>
      </c>
    </row>
    <row r="1758" s="71" customFormat="1" customHeight="1" spans="1:11">
      <c r="A1758" s="78">
        <v>1755</v>
      </c>
      <c r="B1758" s="79" t="s">
        <v>7480</v>
      </c>
      <c r="C1758" s="80" t="s">
        <v>7481</v>
      </c>
      <c r="D1758" s="81" t="s">
        <v>15</v>
      </c>
      <c r="E1758" s="82">
        <v>0</v>
      </c>
      <c r="F1758" s="78" t="s">
        <v>54</v>
      </c>
      <c r="G1758" s="83">
        <f t="shared" si="89"/>
        <v>0</v>
      </c>
      <c r="H1758" s="78">
        <v>4128.3</v>
      </c>
      <c r="I1758" s="78" t="s">
        <v>1143</v>
      </c>
      <c r="J1758" s="85">
        <f t="shared" si="87"/>
        <v>619.25</v>
      </c>
      <c r="K1758" s="86">
        <f t="shared" si="88"/>
        <v>619.25</v>
      </c>
    </row>
    <row r="1759" s="71" customFormat="1" customHeight="1" spans="1:11">
      <c r="A1759" s="78">
        <v>1756</v>
      </c>
      <c r="B1759" s="79" t="s">
        <v>7482</v>
      </c>
      <c r="C1759" s="80" t="s">
        <v>7483</v>
      </c>
      <c r="D1759" s="81" t="s">
        <v>15</v>
      </c>
      <c r="E1759" s="82">
        <v>0</v>
      </c>
      <c r="F1759" s="78" t="s">
        <v>54</v>
      </c>
      <c r="G1759" s="83">
        <f t="shared" si="89"/>
        <v>0</v>
      </c>
      <c r="H1759" s="78">
        <v>34597</v>
      </c>
      <c r="I1759" s="78" t="s">
        <v>1143</v>
      </c>
      <c r="J1759" s="85">
        <f t="shared" si="87"/>
        <v>5189.55</v>
      </c>
      <c r="K1759" s="86">
        <f t="shared" si="88"/>
        <v>5189.55</v>
      </c>
    </row>
    <row r="1760" s="71" customFormat="1" customHeight="1" spans="1:11">
      <c r="A1760" s="78">
        <v>1757</v>
      </c>
      <c r="B1760" s="79" t="s">
        <v>7484</v>
      </c>
      <c r="C1760" s="80" t="s">
        <v>7485</v>
      </c>
      <c r="D1760" s="81" t="s">
        <v>15</v>
      </c>
      <c r="E1760" s="82">
        <v>0</v>
      </c>
      <c r="F1760" s="78" t="s">
        <v>54</v>
      </c>
      <c r="G1760" s="83">
        <f t="shared" si="89"/>
        <v>0</v>
      </c>
      <c r="H1760" s="78">
        <v>19900</v>
      </c>
      <c r="I1760" s="78" t="s">
        <v>1143</v>
      </c>
      <c r="J1760" s="85">
        <f t="shared" si="87"/>
        <v>2985</v>
      </c>
      <c r="K1760" s="86">
        <f t="shared" si="88"/>
        <v>2985</v>
      </c>
    </row>
    <row r="1761" s="71" customFormat="1" customHeight="1" spans="1:11">
      <c r="A1761" s="78">
        <v>1758</v>
      </c>
      <c r="B1761" s="79" t="s">
        <v>7486</v>
      </c>
      <c r="C1761" s="80" t="s">
        <v>7487</v>
      </c>
      <c r="D1761" s="81" t="s">
        <v>15</v>
      </c>
      <c r="E1761" s="82">
        <v>0</v>
      </c>
      <c r="F1761" s="78" t="s">
        <v>54</v>
      </c>
      <c r="G1761" s="83">
        <f t="shared" si="89"/>
        <v>0</v>
      </c>
      <c r="H1761" s="78">
        <v>23532</v>
      </c>
      <c r="I1761" s="78" t="s">
        <v>1143</v>
      </c>
      <c r="J1761" s="85">
        <f t="shared" si="87"/>
        <v>3529.8</v>
      </c>
      <c r="K1761" s="86">
        <f t="shared" si="88"/>
        <v>3529.8</v>
      </c>
    </row>
    <row r="1762" s="71" customFormat="1" customHeight="1" spans="1:11">
      <c r="A1762" s="78">
        <v>1759</v>
      </c>
      <c r="B1762" s="79" t="s">
        <v>7488</v>
      </c>
      <c r="C1762" s="80" t="s">
        <v>7489</v>
      </c>
      <c r="D1762" s="81" t="s">
        <v>15</v>
      </c>
      <c r="E1762" s="82">
        <v>0</v>
      </c>
      <c r="F1762" s="78" t="s">
        <v>54</v>
      </c>
      <c r="G1762" s="83">
        <f t="shared" si="89"/>
        <v>0</v>
      </c>
      <c r="H1762" s="78">
        <v>4908</v>
      </c>
      <c r="I1762" s="78" t="s">
        <v>1143</v>
      </c>
      <c r="J1762" s="85">
        <f t="shared" si="87"/>
        <v>736.2</v>
      </c>
      <c r="K1762" s="86">
        <f t="shared" si="88"/>
        <v>736.2</v>
      </c>
    </row>
    <row r="1763" s="71" customFormat="1" customHeight="1" spans="1:11">
      <c r="A1763" s="78">
        <v>1760</v>
      </c>
      <c r="B1763" s="79" t="s">
        <v>7490</v>
      </c>
      <c r="C1763" s="80" t="s">
        <v>7491</v>
      </c>
      <c r="D1763" s="81" t="s">
        <v>15</v>
      </c>
      <c r="E1763" s="82">
        <v>0</v>
      </c>
      <c r="F1763" s="78" t="s">
        <v>54</v>
      </c>
      <c r="G1763" s="83">
        <f t="shared" si="89"/>
        <v>0</v>
      </c>
      <c r="H1763" s="78">
        <v>5977</v>
      </c>
      <c r="I1763" s="78" t="s">
        <v>1143</v>
      </c>
      <c r="J1763" s="85">
        <f t="shared" si="87"/>
        <v>896.55</v>
      </c>
      <c r="K1763" s="86">
        <f t="shared" si="88"/>
        <v>896.55</v>
      </c>
    </row>
    <row r="1764" s="71" customFormat="1" customHeight="1" spans="1:11">
      <c r="A1764" s="78">
        <v>1761</v>
      </c>
      <c r="B1764" s="79" t="s">
        <v>7492</v>
      </c>
      <c r="C1764" s="80" t="s">
        <v>7493</v>
      </c>
      <c r="D1764" s="81" t="s">
        <v>15</v>
      </c>
      <c r="E1764" s="82">
        <v>0</v>
      </c>
      <c r="F1764" s="78" t="s">
        <v>54</v>
      </c>
      <c r="G1764" s="83">
        <f t="shared" si="89"/>
        <v>0</v>
      </c>
      <c r="H1764" s="78">
        <v>6202</v>
      </c>
      <c r="I1764" s="78" t="s">
        <v>1143</v>
      </c>
      <c r="J1764" s="85">
        <f t="shared" si="87"/>
        <v>930.3</v>
      </c>
      <c r="K1764" s="86">
        <f t="shared" si="88"/>
        <v>930.3</v>
      </c>
    </row>
    <row r="1765" s="71" customFormat="1" customHeight="1" spans="1:11">
      <c r="A1765" s="78">
        <v>1762</v>
      </c>
      <c r="B1765" s="79" t="s">
        <v>7494</v>
      </c>
      <c r="C1765" s="80" t="s">
        <v>7495</v>
      </c>
      <c r="D1765" s="81" t="s">
        <v>15</v>
      </c>
      <c r="E1765" s="82">
        <v>0.00725</v>
      </c>
      <c r="F1765" s="78" t="s">
        <v>54</v>
      </c>
      <c r="G1765" s="83">
        <f t="shared" si="89"/>
        <v>7250</v>
      </c>
      <c r="H1765" s="78">
        <v>0</v>
      </c>
      <c r="I1765" s="78" t="s">
        <v>1143</v>
      </c>
      <c r="J1765" s="85">
        <f t="shared" si="87"/>
        <v>0</v>
      </c>
      <c r="K1765" s="86">
        <f t="shared" si="88"/>
        <v>7250</v>
      </c>
    </row>
    <row r="1766" s="71" customFormat="1" customHeight="1" spans="1:11">
      <c r="A1766" s="78">
        <v>1763</v>
      </c>
      <c r="B1766" s="79" t="s">
        <v>7496</v>
      </c>
      <c r="C1766" s="80" t="s">
        <v>7497</v>
      </c>
      <c r="D1766" s="81" t="s">
        <v>15</v>
      </c>
      <c r="E1766" s="82">
        <v>0</v>
      </c>
      <c r="F1766" s="78" t="s">
        <v>54</v>
      </c>
      <c r="G1766" s="83">
        <f t="shared" si="89"/>
        <v>0</v>
      </c>
      <c r="H1766" s="78">
        <v>0</v>
      </c>
      <c r="I1766" s="78" t="s">
        <v>1143</v>
      </c>
      <c r="J1766" s="85">
        <f t="shared" si="87"/>
        <v>0</v>
      </c>
      <c r="K1766" s="86">
        <f t="shared" si="88"/>
        <v>0</v>
      </c>
    </row>
    <row r="1767" s="71" customFormat="1" customHeight="1" spans="1:11">
      <c r="A1767" s="78">
        <v>1764</v>
      </c>
      <c r="B1767" s="79" t="s">
        <v>7498</v>
      </c>
      <c r="C1767" s="80" t="s">
        <v>7499</v>
      </c>
      <c r="D1767" s="81" t="s">
        <v>15</v>
      </c>
      <c r="E1767" s="82">
        <v>0.00708</v>
      </c>
      <c r="F1767" s="78" t="s">
        <v>54</v>
      </c>
      <c r="G1767" s="83">
        <f t="shared" si="89"/>
        <v>7080</v>
      </c>
      <c r="H1767" s="78">
        <v>1655.67</v>
      </c>
      <c r="I1767" s="78" t="s">
        <v>1143</v>
      </c>
      <c r="J1767" s="85">
        <f t="shared" si="87"/>
        <v>248.35</v>
      </c>
      <c r="K1767" s="86">
        <f t="shared" si="88"/>
        <v>7328.35</v>
      </c>
    </row>
    <row r="1768" s="71" customFormat="1" customHeight="1" spans="1:11">
      <c r="A1768" s="78">
        <v>1765</v>
      </c>
      <c r="B1768" s="79" t="s">
        <v>7500</v>
      </c>
      <c r="C1768" s="80" t="s">
        <v>7501</v>
      </c>
      <c r="D1768" s="81" t="s">
        <v>15</v>
      </c>
      <c r="E1768" s="82">
        <v>0.02052</v>
      </c>
      <c r="F1768" s="78" t="s">
        <v>54</v>
      </c>
      <c r="G1768" s="83">
        <f t="shared" si="89"/>
        <v>20000</v>
      </c>
      <c r="H1768" s="78">
        <v>0</v>
      </c>
      <c r="I1768" s="78" t="s">
        <v>1143</v>
      </c>
      <c r="J1768" s="85">
        <f t="shared" si="87"/>
        <v>0</v>
      </c>
      <c r="K1768" s="86">
        <f t="shared" si="88"/>
        <v>20000</v>
      </c>
    </row>
    <row r="1769" s="71" customFormat="1" customHeight="1" spans="1:11">
      <c r="A1769" s="78">
        <v>1766</v>
      </c>
      <c r="B1769" s="79" t="s">
        <v>7502</v>
      </c>
      <c r="C1769" s="80" t="s">
        <v>7503</v>
      </c>
      <c r="D1769" s="81" t="s">
        <v>15</v>
      </c>
      <c r="E1769" s="82">
        <v>0.01344</v>
      </c>
      <c r="F1769" s="78" t="s">
        <v>54</v>
      </c>
      <c r="G1769" s="83">
        <f t="shared" si="89"/>
        <v>13440</v>
      </c>
      <c r="H1769" s="78">
        <v>0</v>
      </c>
      <c r="I1769" s="78" t="s">
        <v>1143</v>
      </c>
      <c r="J1769" s="85">
        <f t="shared" si="87"/>
        <v>0</v>
      </c>
      <c r="K1769" s="86">
        <f t="shared" si="88"/>
        <v>13440</v>
      </c>
    </row>
    <row r="1770" s="71" customFormat="1" customHeight="1" spans="1:11">
      <c r="A1770" s="78">
        <v>1767</v>
      </c>
      <c r="B1770" s="79" t="s">
        <v>7504</v>
      </c>
      <c r="C1770" s="80" t="s">
        <v>7505</v>
      </c>
      <c r="D1770" s="81" t="s">
        <v>15</v>
      </c>
      <c r="E1770" s="82">
        <v>0.01007</v>
      </c>
      <c r="F1770" s="78" t="s">
        <v>54</v>
      </c>
      <c r="G1770" s="83">
        <f t="shared" si="89"/>
        <v>10070</v>
      </c>
      <c r="H1770" s="78">
        <v>0</v>
      </c>
      <c r="I1770" s="78" t="s">
        <v>1143</v>
      </c>
      <c r="J1770" s="85">
        <f t="shared" si="87"/>
        <v>0</v>
      </c>
      <c r="K1770" s="86">
        <f t="shared" si="88"/>
        <v>10070</v>
      </c>
    </row>
    <row r="1771" s="71" customFormat="1" customHeight="1" spans="1:11">
      <c r="A1771" s="78">
        <v>1768</v>
      </c>
      <c r="B1771" s="79" t="s">
        <v>7506</v>
      </c>
      <c r="C1771" s="80" t="s">
        <v>7507</v>
      </c>
      <c r="D1771" s="81" t="s">
        <v>15</v>
      </c>
      <c r="E1771" s="82">
        <v>0.02268</v>
      </c>
      <c r="F1771" s="78" t="s">
        <v>54</v>
      </c>
      <c r="G1771" s="83">
        <f t="shared" si="89"/>
        <v>20000</v>
      </c>
      <c r="H1771" s="78">
        <v>0</v>
      </c>
      <c r="I1771" s="78" t="s">
        <v>1143</v>
      </c>
      <c r="J1771" s="85">
        <f t="shared" si="87"/>
        <v>0</v>
      </c>
      <c r="K1771" s="86">
        <f t="shared" si="88"/>
        <v>20000</v>
      </c>
    </row>
    <row r="1772" s="71" customFormat="1" customHeight="1" spans="1:11">
      <c r="A1772" s="78">
        <v>1769</v>
      </c>
      <c r="B1772" s="79" t="s">
        <v>7508</v>
      </c>
      <c r="C1772" s="80" t="s">
        <v>7509</v>
      </c>
      <c r="D1772" s="81" t="s">
        <v>15</v>
      </c>
      <c r="E1772" s="82">
        <v>0</v>
      </c>
      <c r="F1772" s="78" t="s">
        <v>54</v>
      </c>
      <c r="G1772" s="83">
        <f t="shared" si="89"/>
        <v>0</v>
      </c>
      <c r="H1772" s="78">
        <v>3914</v>
      </c>
      <c r="I1772" s="78" t="s">
        <v>1143</v>
      </c>
      <c r="J1772" s="85">
        <f t="shared" si="87"/>
        <v>587.1</v>
      </c>
      <c r="K1772" s="86">
        <f t="shared" si="88"/>
        <v>587.1</v>
      </c>
    </row>
    <row r="1773" s="71" customFormat="1" customHeight="1" spans="1:11">
      <c r="A1773" s="78">
        <v>1770</v>
      </c>
      <c r="B1773" s="79" t="s">
        <v>7510</v>
      </c>
      <c r="C1773" s="80" t="s">
        <v>7511</v>
      </c>
      <c r="D1773" s="81" t="s">
        <v>15</v>
      </c>
      <c r="E1773" s="82">
        <v>0.00812</v>
      </c>
      <c r="F1773" s="78" t="s">
        <v>54</v>
      </c>
      <c r="G1773" s="83">
        <f t="shared" si="89"/>
        <v>8120</v>
      </c>
      <c r="H1773" s="78">
        <v>0</v>
      </c>
      <c r="I1773" s="78" t="s">
        <v>1143</v>
      </c>
      <c r="J1773" s="85">
        <f t="shared" si="87"/>
        <v>0</v>
      </c>
      <c r="K1773" s="86">
        <f t="shared" si="88"/>
        <v>8120</v>
      </c>
    </row>
    <row r="1774" s="71" customFormat="1" customHeight="1" spans="1:11">
      <c r="A1774" s="78">
        <v>1771</v>
      </c>
      <c r="B1774" s="79" t="s">
        <v>7512</v>
      </c>
      <c r="C1774" s="80" t="s">
        <v>7513</v>
      </c>
      <c r="D1774" s="81" t="s">
        <v>15</v>
      </c>
      <c r="E1774" s="82">
        <v>0.02156</v>
      </c>
      <c r="F1774" s="78" t="s">
        <v>54</v>
      </c>
      <c r="G1774" s="83">
        <f t="shared" si="89"/>
        <v>20000</v>
      </c>
      <c r="H1774" s="78">
        <v>0</v>
      </c>
      <c r="I1774" s="78" t="s">
        <v>1143</v>
      </c>
      <c r="J1774" s="85">
        <f t="shared" si="87"/>
        <v>0</v>
      </c>
      <c r="K1774" s="86">
        <f t="shared" si="88"/>
        <v>20000</v>
      </c>
    </row>
    <row r="1775" s="71" customFormat="1" customHeight="1" spans="1:11">
      <c r="A1775" s="78">
        <v>1772</v>
      </c>
      <c r="B1775" s="79" t="s">
        <v>7514</v>
      </c>
      <c r="C1775" s="80" t="s">
        <v>7515</v>
      </c>
      <c r="D1775" s="81" t="s">
        <v>15</v>
      </c>
      <c r="E1775" s="82">
        <v>0.01848</v>
      </c>
      <c r="F1775" s="78" t="s">
        <v>54</v>
      </c>
      <c r="G1775" s="83">
        <f t="shared" si="89"/>
        <v>18480</v>
      </c>
      <c r="H1775" s="78">
        <v>0</v>
      </c>
      <c r="I1775" s="78" t="s">
        <v>1143</v>
      </c>
      <c r="J1775" s="85">
        <f t="shared" si="87"/>
        <v>0</v>
      </c>
      <c r="K1775" s="86">
        <f t="shared" si="88"/>
        <v>18480</v>
      </c>
    </row>
    <row r="1776" s="71" customFormat="1" customHeight="1" spans="1:11">
      <c r="A1776" s="78">
        <v>1773</v>
      </c>
      <c r="B1776" s="79" t="s">
        <v>6248</v>
      </c>
      <c r="C1776" s="80" t="s">
        <v>6422</v>
      </c>
      <c r="D1776" s="81" t="s">
        <v>15</v>
      </c>
      <c r="E1776" s="82">
        <v>0</v>
      </c>
      <c r="F1776" s="78" t="s">
        <v>54</v>
      </c>
      <c r="G1776" s="83">
        <f t="shared" si="89"/>
        <v>0</v>
      </c>
      <c r="H1776" s="78">
        <v>4796</v>
      </c>
      <c r="I1776" s="78" t="s">
        <v>1143</v>
      </c>
      <c r="J1776" s="85">
        <f t="shared" si="87"/>
        <v>719.4</v>
      </c>
      <c r="K1776" s="86">
        <f t="shared" si="88"/>
        <v>719.4</v>
      </c>
    </row>
    <row r="1777" s="71" customFormat="1" customHeight="1" spans="1:11">
      <c r="A1777" s="78">
        <v>1774</v>
      </c>
      <c r="B1777" s="79" t="s">
        <v>7516</v>
      </c>
      <c r="C1777" s="80" t="s">
        <v>7517</v>
      </c>
      <c r="D1777" s="81" t="s">
        <v>15</v>
      </c>
      <c r="E1777" s="82">
        <v>0.02015</v>
      </c>
      <c r="F1777" s="78" t="s">
        <v>54</v>
      </c>
      <c r="G1777" s="83">
        <f t="shared" si="89"/>
        <v>20000</v>
      </c>
      <c r="H1777" s="78">
        <v>0</v>
      </c>
      <c r="I1777" s="78" t="s">
        <v>1143</v>
      </c>
      <c r="J1777" s="85">
        <f t="shared" si="87"/>
        <v>0</v>
      </c>
      <c r="K1777" s="86">
        <f t="shared" si="88"/>
        <v>20000</v>
      </c>
    </row>
    <row r="1778" s="71" customFormat="1" customHeight="1" spans="1:11">
      <c r="A1778" s="78">
        <v>1775</v>
      </c>
      <c r="B1778" s="79" t="s">
        <v>7518</v>
      </c>
      <c r="C1778" s="80" t="s">
        <v>7519</v>
      </c>
      <c r="D1778" s="81" t="s">
        <v>15</v>
      </c>
      <c r="E1778" s="82">
        <v>0.01904</v>
      </c>
      <c r="F1778" s="78" t="s">
        <v>54</v>
      </c>
      <c r="G1778" s="83">
        <f t="shared" si="89"/>
        <v>19040</v>
      </c>
      <c r="H1778" s="78">
        <v>0</v>
      </c>
      <c r="I1778" s="78" t="s">
        <v>1143</v>
      </c>
      <c r="J1778" s="85">
        <f t="shared" si="87"/>
        <v>0</v>
      </c>
      <c r="K1778" s="86">
        <f t="shared" si="88"/>
        <v>19040</v>
      </c>
    </row>
    <row r="1779" s="71" customFormat="1" customHeight="1" spans="1:11">
      <c r="A1779" s="78">
        <v>1776</v>
      </c>
      <c r="B1779" s="79" t="s">
        <v>7520</v>
      </c>
      <c r="C1779" s="80" t="s">
        <v>7521</v>
      </c>
      <c r="D1779" s="81" t="s">
        <v>15</v>
      </c>
      <c r="E1779" s="82">
        <v>0.01428</v>
      </c>
      <c r="F1779" s="78" t="s">
        <v>54</v>
      </c>
      <c r="G1779" s="83">
        <f t="shared" si="89"/>
        <v>14280</v>
      </c>
      <c r="H1779" s="78">
        <v>3270.38</v>
      </c>
      <c r="I1779" s="78" t="s">
        <v>1143</v>
      </c>
      <c r="J1779" s="85">
        <f t="shared" si="87"/>
        <v>490.56</v>
      </c>
      <c r="K1779" s="86">
        <f t="shared" si="88"/>
        <v>14770.56</v>
      </c>
    </row>
    <row r="1780" s="71" customFormat="1" customHeight="1" spans="1:11">
      <c r="A1780" s="78">
        <v>1777</v>
      </c>
      <c r="B1780" s="79" t="s">
        <v>7522</v>
      </c>
      <c r="C1780" s="80" t="s">
        <v>7523</v>
      </c>
      <c r="D1780" s="81" t="s">
        <v>15</v>
      </c>
      <c r="E1780" s="82">
        <v>0.00784</v>
      </c>
      <c r="F1780" s="78" t="s">
        <v>54</v>
      </c>
      <c r="G1780" s="83">
        <f t="shared" si="89"/>
        <v>7840</v>
      </c>
      <c r="H1780" s="78">
        <v>1273.44</v>
      </c>
      <c r="I1780" s="78" t="s">
        <v>1143</v>
      </c>
      <c r="J1780" s="85">
        <f t="shared" si="87"/>
        <v>191.02</v>
      </c>
      <c r="K1780" s="86">
        <f t="shared" si="88"/>
        <v>8031.02</v>
      </c>
    </row>
    <row r="1781" s="71" customFormat="1" customHeight="1" spans="1:11">
      <c r="A1781" s="78">
        <v>1778</v>
      </c>
      <c r="B1781" s="79" t="s">
        <v>7524</v>
      </c>
      <c r="C1781" s="80" t="s">
        <v>7525</v>
      </c>
      <c r="D1781" s="81" t="s">
        <v>15</v>
      </c>
      <c r="E1781" s="82">
        <v>0.015105</v>
      </c>
      <c r="F1781" s="78" t="s">
        <v>54</v>
      </c>
      <c r="G1781" s="83">
        <f t="shared" si="89"/>
        <v>15105</v>
      </c>
      <c r="H1781" s="78">
        <v>0</v>
      </c>
      <c r="I1781" s="78" t="s">
        <v>1143</v>
      </c>
      <c r="J1781" s="85">
        <f t="shared" si="87"/>
        <v>0</v>
      </c>
      <c r="K1781" s="86">
        <f t="shared" si="88"/>
        <v>15105</v>
      </c>
    </row>
    <row r="1782" s="71" customFormat="1" customHeight="1" spans="1:11">
      <c r="A1782" s="78">
        <v>1779</v>
      </c>
      <c r="B1782" s="79" t="s">
        <v>7526</v>
      </c>
      <c r="C1782" s="80" t="s">
        <v>7527</v>
      </c>
      <c r="D1782" s="81" t="s">
        <v>15</v>
      </c>
      <c r="E1782" s="82">
        <v>0.006875</v>
      </c>
      <c r="F1782" s="78" t="s">
        <v>54</v>
      </c>
      <c r="G1782" s="83">
        <f t="shared" si="89"/>
        <v>6875</v>
      </c>
      <c r="H1782" s="78">
        <v>0</v>
      </c>
      <c r="I1782" s="78" t="s">
        <v>1143</v>
      </c>
      <c r="J1782" s="85">
        <f t="shared" si="87"/>
        <v>0</v>
      </c>
      <c r="K1782" s="86">
        <f t="shared" si="88"/>
        <v>6875</v>
      </c>
    </row>
    <row r="1783" s="71" customFormat="1" customHeight="1" spans="1:11">
      <c r="A1783" s="78">
        <v>1780</v>
      </c>
      <c r="B1783" s="79" t="s">
        <v>7528</v>
      </c>
      <c r="C1783" s="80" t="s">
        <v>7529</v>
      </c>
      <c r="D1783" s="81" t="s">
        <v>15</v>
      </c>
      <c r="E1783" s="82">
        <v>0.023085</v>
      </c>
      <c r="F1783" s="78" t="s">
        <v>54</v>
      </c>
      <c r="G1783" s="83">
        <f t="shared" si="89"/>
        <v>20000</v>
      </c>
      <c r="H1783" s="78">
        <v>0</v>
      </c>
      <c r="I1783" s="78" t="s">
        <v>1143</v>
      </c>
      <c r="J1783" s="85">
        <f t="shared" si="87"/>
        <v>0</v>
      </c>
      <c r="K1783" s="86">
        <f t="shared" si="88"/>
        <v>20000</v>
      </c>
    </row>
    <row r="1784" s="71" customFormat="1" customHeight="1" spans="1:11">
      <c r="A1784" s="78">
        <v>1781</v>
      </c>
      <c r="B1784" s="79" t="s">
        <v>7530</v>
      </c>
      <c r="C1784" s="80" t="s">
        <v>7531</v>
      </c>
      <c r="D1784" s="81" t="s">
        <v>15</v>
      </c>
      <c r="E1784" s="82">
        <v>0.02016</v>
      </c>
      <c r="F1784" s="78" t="s">
        <v>54</v>
      </c>
      <c r="G1784" s="83">
        <f t="shared" si="89"/>
        <v>20000</v>
      </c>
      <c r="H1784" s="78">
        <v>0</v>
      </c>
      <c r="I1784" s="78" t="s">
        <v>1143</v>
      </c>
      <c r="J1784" s="85">
        <f t="shared" si="87"/>
        <v>0</v>
      </c>
      <c r="K1784" s="86">
        <f t="shared" si="88"/>
        <v>20000</v>
      </c>
    </row>
    <row r="1785" s="71" customFormat="1" customHeight="1" spans="1:11">
      <c r="A1785" s="78">
        <v>1782</v>
      </c>
      <c r="B1785" s="79" t="s">
        <v>7532</v>
      </c>
      <c r="C1785" s="80" t="s">
        <v>7533</v>
      </c>
      <c r="D1785" s="81" t="s">
        <v>15</v>
      </c>
      <c r="E1785" s="82">
        <v>0.02128</v>
      </c>
      <c r="F1785" s="78" t="s">
        <v>54</v>
      </c>
      <c r="G1785" s="83">
        <f t="shared" si="89"/>
        <v>20000</v>
      </c>
      <c r="H1785" s="78">
        <v>0</v>
      </c>
      <c r="I1785" s="78" t="s">
        <v>1143</v>
      </c>
      <c r="J1785" s="85">
        <f t="shared" si="87"/>
        <v>0</v>
      </c>
      <c r="K1785" s="86">
        <f t="shared" si="88"/>
        <v>20000</v>
      </c>
    </row>
    <row r="1786" s="71" customFormat="1" customHeight="1" spans="1:11">
      <c r="A1786" s="78">
        <v>1783</v>
      </c>
      <c r="B1786" s="79" t="s">
        <v>7534</v>
      </c>
      <c r="C1786" s="80" t="s">
        <v>7535</v>
      </c>
      <c r="D1786" s="81" t="s">
        <v>15</v>
      </c>
      <c r="E1786" s="82">
        <v>0.017</v>
      </c>
      <c r="F1786" s="78" t="s">
        <v>54</v>
      </c>
      <c r="G1786" s="83">
        <f t="shared" si="89"/>
        <v>17000</v>
      </c>
      <c r="H1786" s="78">
        <v>16477</v>
      </c>
      <c r="I1786" s="78" t="s">
        <v>1143</v>
      </c>
      <c r="J1786" s="85">
        <f t="shared" si="87"/>
        <v>2471.55</v>
      </c>
      <c r="K1786" s="86">
        <f t="shared" si="88"/>
        <v>19471.55</v>
      </c>
    </row>
    <row r="1787" s="71" customFormat="1" customHeight="1" spans="1:11">
      <c r="A1787" s="78">
        <v>1784</v>
      </c>
      <c r="B1787" s="79" t="s">
        <v>7536</v>
      </c>
      <c r="C1787" s="80" t="s">
        <v>7537</v>
      </c>
      <c r="D1787" s="81" t="s">
        <v>15</v>
      </c>
      <c r="E1787" s="82">
        <v>0.01008</v>
      </c>
      <c r="F1787" s="78" t="s">
        <v>54</v>
      </c>
      <c r="G1787" s="83">
        <f t="shared" si="89"/>
        <v>10080</v>
      </c>
      <c r="H1787" s="78">
        <v>10593</v>
      </c>
      <c r="I1787" s="78" t="s">
        <v>1143</v>
      </c>
      <c r="J1787" s="85">
        <f t="shared" si="87"/>
        <v>1588.95</v>
      </c>
      <c r="K1787" s="86">
        <f t="shared" si="88"/>
        <v>11668.95</v>
      </c>
    </row>
    <row r="1788" s="71" customFormat="1" customHeight="1" spans="1:11">
      <c r="A1788" s="78">
        <v>1785</v>
      </c>
      <c r="B1788" s="79" t="s">
        <v>7538</v>
      </c>
      <c r="C1788" s="80" t="s">
        <v>7539</v>
      </c>
      <c r="D1788" s="81" t="s">
        <v>15</v>
      </c>
      <c r="E1788" s="82">
        <v>0.011</v>
      </c>
      <c r="F1788" s="78" t="s">
        <v>54</v>
      </c>
      <c r="G1788" s="83">
        <f t="shared" si="89"/>
        <v>11000</v>
      </c>
      <c r="H1788" s="78">
        <v>10608</v>
      </c>
      <c r="I1788" s="78" t="s">
        <v>1143</v>
      </c>
      <c r="J1788" s="85">
        <f t="shared" si="87"/>
        <v>1591.2</v>
      </c>
      <c r="K1788" s="86">
        <f t="shared" si="88"/>
        <v>12591.2</v>
      </c>
    </row>
    <row r="1789" s="71" customFormat="1" customHeight="1" spans="1:11">
      <c r="A1789" s="78">
        <v>1786</v>
      </c>
      <c r="B1789" s="79" t="s">
        <v>7540</v>
      </c>
      <c r="C1789" s="80" t="s">
        <v>7541</v>
      </c>
      <c r="D1789" s="81" t="s">
        <v>15</v>
      </c>
      <c r="E1789" s="82">
        <v>0.005</v>
      </c>
      <c r="F1789" s="78" t="s">
        <v>54</v>
      </c>
      <c r="G1789" s="83">
        <f t="shared" si="89"/>
        <v>5000</v>
      </c>
      <c r="H1789" s="78">
        <v>0</v>
      </c>
      <c r="I1789" s="78" t="s">
        <v>1143</v>
      </c>
      <c r="J1789" s="85">
        <f t="shared" si="87"/>
        <v>0</v>
      </c>
      <c r="K1789" s="86">
        <f t="shared" si="88"/>
        <v>5000</v>
      </c>
    </row>
    <row r="1790" s="71" customFormat="1" customHeight="1" spans="1:11">
      <c r="A1790" s="78">
        <v>1787</v>
      </c>
      <c r="B1790" s="79" t="s">
        <v>7542</v>
      </c>
      <c r="C1790" s="80" t="s">
        <v>7543</v>
      </c>
      <c r="D1790" s="81" t="s">
        <v>15</v>
      </c>
      <c r="E1790" s="82">
        <v>0.02226</v>
      </c>
      <c r="F1790" s="78" t="s">
        <v>54</v>
      </c>
      <c r="G1790" s="83">
        <f t="shared" si="89"/>
        <v>20000</v>
      </c>
      <c r="H1790" s="78">
        <v>17276</v>
      </c>
      <c r="I1790" s="78" t="s">
        <v>1143</v>
      </c>
      <c r="J1790" s="85">
        <f t="shared" si="87"/>
        <v>2591.4</v>
      </c>
      <c r="K1790" s="86">
        <f t="shared" si="88"/>
        <v>22591.4</v>
      </c>
    </row>
    <row r="1791" s="71" customFormat="1" customHeight="1" spans="1:11">
      <c r="A1791" s="78">
        <v>1788</v>
      </c>
      <c r="B1791" s="79" t="s">
        <v>7544</v>
      </c>
      <c r="C1791" s="80" t="s">
        <v>7545</v>
      </c>
      <c r="D1791" s="81" t="s">
        <v>15</v>
      </c>
      <c r="E1791" s="82">
        <v>0.01593</v>
      </c>
      <c r="F1791" s="78" t="s">
        <v>54</v>
      </c>
      <c r="G1791" s="83">
        <f t="shared" si="89"/>
        <v>15930</v>
      </c>
      <c r="H1791" s="78">
        <v>0</v>
      </c>
      <c r="I1791" s="78" t="s">
        <v>1143</v>
      </c>
      <c r="J1791" s="85">
        <f t="shared" si="87"/>
        <v>0</v>
      </c>
      <c r="K1791" s="86">
        <f t="shared" si="88"/>
        <v>15930</v>
      </c>
    </row>
    <row r="1792" s="71" customFormat="1" customHeight="1" spans="1:11">
      <c r="A1792" s="78">
        <v>1789</v>
      </c>
      <c r="B1792" s="79" t="s">
        <v>7546</v>
      </c>
      <c r="C1792" s="80" t="s">
        <v>7547</v>
      </c>
      <c r="D1792" s="81" t="s">
        <v>15</v>
      </c>
      <c r="E1792" s="82">
        <v>0.004</v>
      </c>
      <c r="F1792" s="78" t="s">
        <v>54</v>
      </c>
      <c r="G1792" s="83">
        <f t="shared" si="89"/>
        <v>4000</v>
      </c>
      <c r="H1792" s="78">
        <v>3650.27</v>
      </c>
      <c r="I1792" s="78" t="s">
        <v>1143</v>
      </c>
      <c r="J1792" s="85">
        <f t="shared" si="87"/>
        <v>547.54</v>
      </c>
      <c r="K1792" s="86">
        <f t="shared" si="88"/>
        <v>4547.54</v>
      </c>
    </row>
    <row r="1793" s="71" customFormat="1" customHeight="1" spans="1:11">
      <c r="A1793" s="78">
        <v>1790</v>
      </c>
      <c r="B1793" s="79" t="s">
        <v>7548</v>
      </c>
      <c r="C1793" s="80" t="s">
        <v>7549</v>
      </c>
      <c r="D1793" s="81" t="s">
        <v>15</v>
      </c>
      <c r="E1793" s="82">
        <v>0.005</v>
      </c>
      <c r="F1793" s="78" t="s">
        <v>54</v>
      </c>
      <c r="G1793" s="83">
        <f t="shared" si="89"/>
        <v>5000</v>
      </c>
      <c r="H1793" s="78">
        <v>5444</v>
      </c>
      <c r="I1793" s="78" t="s">
        <v>1143</v>
      </c>
      <c r="J1793" s="85">
        <f t="shared" si="87"/>
        <v>816.6</v>
      </c>
      <c r="K1793" s="86">
        <f t="shared" si="88"/>
        <v>5816.6</v>
      </c>
    </row>
    <row r="1794" s="71" customFormat="1" customHeight="1" spans="1:11">
      <c r="A1794" s="78">
        <v>1791</v>
      </c>
      <c r="B1794" s="79" t="s">
        <v>7550</v>
      </c>
      <c r="C1794" s="80" t="s">
        <v>7551</v>
      </c>
      <c r="D1794" s="81" t="s">
        <v>15</v>
      </c>
      <c r="E1794" s="82">
        <v>0.005</v>
      </c>
      <c r="F1794" s="78" t="s">
        <v>54</v>
      </c>
      <c r="G1794" s="83">
        <f t="shared" si="89"/>
        <v>5000</v>
      </c>
      <c r="H1794" s="78">
        <v>4173</v>
      </c>
      <c r="I1794" s="78" t="s">
        <v>1143</v>
      </c>
      <c r="J1794" s="85">
        <f t="shared" si="87"/>
        <v>625.95</v>
      </c>
      <c r="K1794" s="86">
        <f t="shared" si="88"/>
        <v>5625.95</v>
      </c>
    </row>
    <row r="1795" s="71" customFormat="1" customHeight="1" spans="1:11">
      <c r="A1795" s="78">
        <v>1792</v>
      </c>
      <c r="B1795" s="79" t="s">
        <v>7552</v>
      </c>
      <c r="C1795" s="80" t="s">
        <v>7553</v>
      </c>
      <c r="D1795" s="81" t="s">
        <v>15</v>
      </c>
      <c r="E1795" s="82">
        <v>0.01062</v>
      </c>
      <c r="F1795" s="78" t="s">
        <v>54</v>
      </c>
      <c r="G1795" s="83">
        <f t="shared" si="89"/>
        <v>10620</v>
      </c>
      <c r="H1795" s="78">
        <v>0</v>
      </c>
      <c r="I1795" s="78" t="s">
        <v>1143</v>
      </c>
      <c r="J1795" s="85">
        <f t="shared" si="87"/>
        <v>0</v>
      </c>
      <c r="K1795" s="86">
        <f t="shared" si="88"/>
        <v>10620</v>
      </c>
    </row>
    <row r="1796" s="71" customFormat="1" customHeight="1" spans="1:11">
      <c r="A1796" s="78">
        <v>1793</v>
      </c>
      <c r="B1796" s="79" t="s">
        <v>7554</v>
      </c>
      <c r="C1796" s="80" t="s">
        <v>7555</v>
      </c>
      <c r="D1796" s="81" t="s">
        <v>15</v>
      </c>
      <c r="E1796" s="82">
        <v>0.01305</v>
      </c>
      <c r="F1796" s="78" t="s">
        <v>54</v>
      </c>
      <c r="G1796" s="83">
        <f t="shared" si="89"/>
        <v>13050</v>
      </c>
      <c r="H1796" s="78">
        <v>8848</v>
      </c>
      <c r="I1796" s="78" t="s">
        <v>1143</v>
      </c>
      <c r="J1796" s="85">
        <f t="shared" ref="J1796:J1859" si="90">ROUND(H1796*0.15,2)</f>
        <v>1327.2</v>
      </c>
      <c r="K1796" s="86">
        <f t="shared" ref="K1796:K1859" si="91">G1796+J1796</f>
        <v>14377.2</v>
      </c>
    </row>
    <row r="1797" s="71" customFormat="1" customHeight="1" spans="1:11">
      <c r="A1797" s="78">
        <v>1794</v>
      </c>
      <c r="B1797" s="79" t="s">
        <v>7556</v>
      </c>
      <c r="C1797" s="80" t="s">
        <v>7557</v>
      </c>
      <c r="D1797" s="81" t="s">
        <v>15</v>
      </c>
      <c r="E1797" s="82">
        <v>0.027</v>
      </c>
      <c r="F1797" s="78" t="s">
        <v>54</v>
      </c>
      <c r="G1797" s="83">
        <f t="shared" si="89"/>
        <v>20000</v>
      </c>
      <c r="H1797" s="78">
        <v>25902</v>
      </c>
      <c r="I1797" s="78" t="s">
        <v>1143</v>
      </c>
      <c r="J1797" s="85">
        <f t="shared" si="90"/>
        <v>3885.3</v>
      </c>
      <c r="K1797" s="86">
        <f t="shared" si="91"/>
        <v>23885.3</v>
      </c>
    </row>
    <row r="1798" s="71" customFormat="1" customHeight="1" spans="1:11">
      <c r="A1798" s="78">
        <v>1795</v>
      </c>
      <c r="B1798" s="79" t="s">
        <v>7558</v>
      </c>
      <c r="C1798" s="80" t="s">
        <v>7559</v>
      </c>
      <c r="D1798" s="81" t="s">
        <v>15</v>
      </c>
      <c r="E1798" s="82">
        <v>0.0076</v>
      </c>
      <c r="F1798" s="78" t="s">
        <v>54</v>
      </c>
      <c r="G1798" s="83">
        <f t="shared" si="89"/>
        <v>7600</v>
      </c>
      <c r="H1798" s="78">
        <v>2029.36</v>
      </c>
      <c r="I1798" s="78" t="s">
        <v>1143</v>
      </c>
      <c r="J1798" s="85">
        <f t="shared" si="90"/>
        <v>304.4</v>
      </c>
      <c r="K1798" s="86">
        <f t="shared" si="91"/>
        <v>7904.4</v>
      </c>
    </row>
    <row r="1799" s="71" customFormat="1" customHeight="1" spans="1:11">
      <c r="A1799" s="78">
        <v>1796</v>
      </c>
      <c r="B1799" s="79" t="s">
        <v>7560</v>
      </c>
      <c r="C1799" s="80" t="s">
        <v>7561</v>
      </c>
      <c r="D1799" s="81" t="s">
        <v>15</v>
      </c>
      <c r="E1799" s="82">
        <v>0.01</v>
      </c>
      <c r="F1799" s="78" t="s">
        <v>54</v>
      </c>
      <c r="G1799" s="83">
        <f t="shared" si="89"/>
        <v>10000</v>
      </c>
      <c r="H1799" s="78">
        <v>6828.38</v>
      </c>
      <c r="I1799" s="78" t="s">
        <v>1143</v>
      </c>
      <c r="J1799" s="85">
        <f t="shared" si="90"/>
        <v>1024.26</v>
      </c>
      <c r="K1799" s="86">
        <f t="shared" si="91"/>
        <v>11024.26</v>
      </c>
    </row>
    <row r="1800" s="71" customFormat="1" customHeight="1" spans="1:11">
      <c r="A1800" s="78">
        <v>1797</v>
      </c>
      <c r="B1800" s="79" t="s">
        <v>7562</v>
      </c>
      <c r="C1800" s="80" t="s">
        <v>7563</v>
      </c>
      <c r="D1800" s="81" t="s">
        <v>15</v>
      </c>
      <c r="E1800" s="82">
        <v>0.01885</v>
      </c>
      <c r="F1800" s="78" t="s">
        <v>54</v>
      </c>
      <c r="G1800" s="83">
        <f t="shared" si="89"/>
        <v>18850</v>
      </c>
      <c r="H1800" s="78">
        <v>0</v>
      </c>
      <c r="I1800" s="78" t="s">
        <v>1143</v>
      </c>
      <c r="J1800" s="85">
        <f t="shared" si="90"/>
        <v>0</v>
      </c>
      <c r="K1800" s="86">
        <f t="shared" si="91"/>
        <v>18850</v>
      </c>
    </row>
    <row r="1801" s="71" customFormat="1" customHeight="1" spans="1:11">
      <c r="A1801" s="78">
        <v>1798</v>
      </c>
      <c r="B1801" s="79" t="s">
        <v>7564</v>
      </c>
      <c r="C1801" s="80" t="s">
        <v>7565</v>
      </c>
      <c r="D1801" s="81" t="s">
        <v>15</v>
      </c>
      <c r="E1801" s="82">
        <v>0.00672</v>
      </c>
      <c r="F1801" s="78" t="s">
        <v>54</v>
      </c>
      <c r="G1801" s="83">
        <f t="shared" si="89"/>
        <v>6720</v>
      </c>
      <c r="H1801" s="78">
        <v>0</v>
      </c>
      <c r="I1801" s="78" t="s">
        <v>1143</v>
      </c>
      <c r="J1801" s="85">
        <f t="shared" si="90"/>
        <v>0</v>
      </c>
      <c r="K1801" s="86">
        <f t="shared" si="91"/>
        <v>6720</v>
      </c>
    </row>
    <row r="1802" s="71" customFormat="1" customHeight="1" spans="1:11">
      <c r="A1802" s="78">
        <v>1799</v>
      </c>
      <c r="B1802" s="79" t="s">
        <v>7566</v>
      </c>
      <c r="C1802" s="80" t="s">
        <v>7567</v>
      </c>
      <c r="D1802" s="81" t="s">
        <v>15</v>
      </c>
      <c r="E1802" s="82">
        <v>0.011</v>
      </c>
      <c r="F1802" s="78" t="s">
        <v>54</v>
      </c>
      <c r="G1802" s="83">
        <f t="shared" si="89"/>
        <v>11000</v>
      </c>
      <c r="H1802" s="78">
        <v>0</v>
      </c>
      <c r="I1802" s="78" t="s">
        <v>1143</v>
      </c>
      <c r="J1802" s="85">
        <f t="shared" si="90"/>
        <v>0</v>
      </c>
      <c r="K1802" s="86">
        <f t="shared" si="91"/>
        <v>11000</v>
      </c>
    </row>
    <row r="1803" s="71" customFormat="1" customHeight="1" spans="1:11">
      <c r="A1803" s="78">
        <v>1800</v>
      </c>
      <c r="B1803" s="79" t="s">
        <v>7568</v>
      </c>
      <c r="C1803" s="80" t="s">
        <v>7569</v>
      </c>
      <c r="D1803" s="81" t="s">
        <v>15</v>
      </c>
      <c r="E1803" s="82">
        <v>0.02744</v>
      </c>
      <c r="F1803" s="78" t="s">
        <v>54</v>
      </c>
      <c r="G1803" s="83">
        <f t="shared" ref="G1803:G1811" si="92">IF(E1803*1000000&gt;20000,20000,E1803*1000000)</f>
        <v>20000</v>
      </c>
      <c r="H1803" s="78">
        <v>0</v>
      </c>
      <c r="I1803" s="78" t="s">
        <v>1143</v>
      </c>
      <c r="J1803" s="85">
        <f t="shared" si="90"/>
        <v>0</v>
      </c>
      <c r="K1803" s="86">
        <f t="shared" si="91"/>
        <v>20000</v>
      </c>
    </row>
    <row r="1804" s="71" customFormat="1" customHeight="1" spans="1:11">
      <c r="A1804" s="78">
        <v>1801</v>
      </c>
      <c r="B1804" s="79" t="s">
        <v>7570</v>
      </c>
      <c r="C1804" s="80" t="s">
        <v>7571</v>
      </c>
      <c r="D1804" s="81" t="s">
        <v>15</v>
      </c>
      <c r="E1804" s="82">
        <v>0</v>
      </c>
      <c r="F1804" s="78" t="s">
        <v>54</v>
      </c>
      <c r="G1804" s="83">
        <f t="shared" si="92"/>
        <v>0</v>
      </c>
      <c r="H1804" s="78">
        <v>17439</v>
      </c>
      <c r="I1804" s="78" t="s">
        <v>1143</v>
      </c>
      <c r="J1804" s="85">
        <f t="shared" si="90"/>
        <v>2615.85</v>
      </c>
      <c r="K1804" s="86">
        <f t="shared" si="91"/>
        <v>2615.85</v>
      </c>
    </row>
    <row r="1805" s="71" customFormat="1" customHeight="1" spans="1:11">
      <c r="A1805" s="78">
        <v>1802</v>
      </c>
      <c r="B1805" s="79" t="s">
        <v>7572</v>
      </c>
      <c r="C1805" s="80" t="s">
        <v>7573</v>
      </c>
      <c r="D1805" s="81" t="s">
        <v>15</v>
      </c>
      <c r="E1805" s="82">
        <v>0.021</v>
      </c>
      <c r="F1805" s="78" t="s">
        <v>54</v>
      </c>
      <c r="G1805" s="83">
        <f t="shared" si="92"/>
        <v>20000</v>
      </c>
      <c r="H1805" s="78">
        <v>0</v>
      </c>
      <c r="I1805" s="78" t="s">
        <v>1143</v>
      </c>
      <c r="J1805" s="85">
        <f t="shared" si="90"/>
        <v>0</v>
      </c>
      <c r="K1805" s="86">
        <f t="shared" si="91"/>
        <v>20000</v>
      </c>
    </row>
    <row r="1806" s="71" customFormat="1" customHeight="1" spans="1:11">
      <c r="A1806" s="78">
        <v>1803</v>
      </c>
      <c r="B1806" s="79" t="s">
        <v>7572</v>
      </c>
      <c r="C1806" s="80" t="s">
        <v>7574</v>
      </c>
      <c r="D1806" s="81" t="s">
        <v>15</v>
      </c>
      <c r="E1806" s="82">
        <v>0.0144</v>
      </c>
      <c r="F1806" s="78" t="s">
        <v>54</v>
      </c>
      <c r="G1806" s="83">
        <f t="shared" si="92"/>
        <v>14400</v>
      </c>
      <c r="H1806" s="78">
        <v>0</v>
      </c>
      <c r="I1806" s="78" t="s">
        <v>1143</v>
      </c>
      <c r="J1806" s="85">
        <f t="shared" si="90"/>
        <v>0</v>
      </c>
      <c r="K1806" s="86">
        <f t="shared" si="91"/>
        <v>14400</v>
      </c>
    </row>
    <row r="1807" s="71" customFormat="1" customHeight="1" spans="1:11">
      <c r="A1807" s="78">
        <v>1804</v>
      </c>
      <c r="B1807" s="79" t="s">
        <v>7575</v>
      </c>
      <c r="C1807" s="80" t="s">
        <v>7576</v>
      </c>
      <c r="D1807" s="81" t="s">
        <v>15</v>
      </c>
      <c r="E1807" s="82">
        <v>0</v>
      </c>
      <c r="F1807" s="78" t="s">
        <v>54</v>
      </c>
      <c r="G1807" s="83">
        <f t="shared" si="92"/>
        <v>0</v>
      </c>
      <c r="H1807" s="78">
        <v>15089</v>
      </c>
      <c r="I1807" s="78" t="s">
        <v>1143</v>
      </c>
      <c r="J1807" s="85">
        <f t="shared" si="90"/>
        <v>2263.35</v>
      </c>
      <c r="K1807" s="86">
        <f t="shared" si="91"/>
        <v>2263.35</v>
      </c>
    </row>
    <row r="1808" s="71" customFormat="1" customHeight="1" spans="1:11">
      <c r="A1808" s="78">
        <v>1805</v>
      </c>
      <c r="B1808" s="79" t="s">
        <v>7577</v>
      </c>
      <c r="C1808" s="80" t="s">
        <v>7578</v>
      </c>
      <c r="D1808" s="81" t="s">
        <v>15</v>
      </c>
      <c r="E1808" s="82">
        <v>0</v>
      </c>
      <c r="F1808" s="78" t="s">
        <v>54</v>
      </c>
      <c r="G1808" s="83">
        <f t="shared" si="92"/>
        <v>0</v>
      </c>
      <c r="H1808" s="78">
        <v>3094</v>
      </c>
      <c r="I1808" s="78" t="s">
        <v>1143</v>
      </c>
      <c r="J1808" s="85">
        <f t="shared" si="90"/>
        <v>464.1</v>
      </c>
      <c r="K1808" s="86">
        <f t="shared" si="91"/>
        <v>464.1</v>
      </c>
    </row>
    <row r="1809" s="71" customFormat="1" customHeight="1" spans="1:11">
      <c r="A1809" s="78">
        <v>1806</v>
      </c>
      <c r="B1809" s="79" t="s">
        <v>7579</v>
      </c>
      <c r="C1809" s="80" t="s">
        <v>7580</v>
      </c>
      <c r="D1809" s="81" t="s">
        <v>15</v>
      </c>
      <c r="E1809" s="82">
        <v>0</v>
      </c>
      <c r="F1809" s="78" t="s">
        <v>54</v>
      </c>
      <c r="G1809" s="83">
        <f t="shared" si="92"/>
        <v>0</v>
      </c>
      <c r="H1809" s="78">
        <v>11809</v>
      </c>
      <c r="I1809" s="78" t="s">
        <v>1143</v>
      </c>
      <c r="J1809" s="85">
        <f t="shared" si="90"/>
        <v>1771.35</v>
      </c>
      <c r="K1809" s="86">
        <f t="shared" si="91"/>
        <v>1771.35</v>
      </c>
    </row>
    <row r="1810" s="71" customFormat="1" customHeight="1" spans="1:11">
      <c r="A1810" s="78">
        <v>1807</v>
      </c>
      <c r="B1810" s="79" t="s">
        <v>7581</v>
      </c>
      <c r="C1810" s="80" t="s">
        <v>7582</v>
      </c>
      <c r="D1810" s="81" t="s">
        <v>15</v>
      </c>
      <c r="E1810" s="82">
        <v>0</v>
      </c>
      <c r="F1810" s="78" t="s">
        <v>54</v>
      </c>
      <c r="G1810" s="83">
        <f t="shared" si="92"/>
        <v>0</v>
      </c>
      <c r="H1810" s="78">
        <v>5239</v>
      </c>
      <c r="I1810" s="78" t="s">
        <v>1143</v>
      </c>
      <c r="J1810" s="85">
        <f t="shared" si="90"/>
        <v>785.85</v>
      </c>
      <c r="K1810" s="86">
        <f t="shared" si="91"/>
        <v>785.85</v>
      </c>
    </row>
    <row r="1811" s="71" customFormat="1" customHeight="1" spans="1:11">
      <c r="A1811" s="78">
        <v>1808</v>
      </c>
      <c r="B1811" s="79" t="s">
        <v>7583</v>
      </c>
      <c r="C1811" s="80" t="s">
        <v>7584</v>
      </c>
      <c r="D1811" s="81" t="s">
        <v>15</v>
      </c>
      <c r="E1811" s="82">
        <v>0.00648</v>
      </c>
      <c r="F1811" s="78" t="s">
        <v>54</v>
      </c>
      <c r="G1811" s="83">
        <f t="shared" si="92"/>
        <v>6480</v>
      </c>
      <c r="H1811" s="78">
        <v>0</v>
      </c>
      <c r="I1811" s="78" t="s">
        <v>1143</v>
      </c>
      <c r="J1811" s="85">
        <f t="shared" si="90"/>
        <v>0</v>
      </c>
      <c r="K1811" s="86">
        <f t="shared" si="91"/>
        <v>6480</v>
      </c>
    </row>
    <row r="1812" s="71" customFormat="1" customHeight="1" spans="1:11">
      <c r="A1812" s="78">
        <v>1809</v>
      </c>
      <c r="B1812" s="79" t="s">
        <v>7585</v>
      </c>
      <c r="C1812" s="80" t="s">
        <v>7586</v>
      </c>
      <c r="D1812" s="81" t="s">
        <v>4286</v>
      </c>
      <c r="E1812" s="82">
        <v>0.012474</v>
      </c>
      <c r="F1812" s="78" t="s">
        <v>784</v>
      </c>
      <c r="G1812" s="83">
        <f>E1812*20000</f>
        <v>249.48</v>
      </c>
      <c r="H1812" s="78">
        <v>15368.77</v>
      </c>
      <c r="I1812" s="78" t="s">
        <v>1143</v>
      </c>
      <c r="J1812" s="85">
        <f t="shared" si="90"/>
        <v>2305.32</v>
      </c>
      <c r="K1812" s="86">
        <f t="shared" si="91"/>
        <v>2554.8</v>
      </c>
    </row>
    <row r="1813" s="71" customFormat="1" customHeight="1" spans="1:11">
      <c r="A1813" s="78">
        <v>1810</v>
      </c>
      <c r="B1813" s="79" t="s">
        <v>7587</v>
      </c>
      <c r="C1813" s="80" t="s">
        <v>7588</v>
      </c>
      <c r="D1813" s="81" t="s">
        <v>15</v>
      </c>
      <c r="E1813" s="82">
        <v>0.006</v>
      </c>
      <c r="F1813" s="78" t="s">
        <v>54</v>
      </c>
      <c r="G1813" s="83">
        <f t="shared" ref="G1813:G1876" si="93">IF(E1813*1000000&gt;20000,20000,E1813*1000000)</f>
        <v>6000</v>
      </c>
      <c r="H1813" s="78">
        <v>5474</v>
      </c>
      <c r="I1813" s="78" t="s">
        <v>1143</v>
      </c>
      <c r="J1813" s="85">
        <f t="shared" si="90"/>
        <v>821.1</v>
      </c>
      <c r="K1813" s="86">
        <f t="shared" si="91"/>
        <v>6821.1</v>
      </c>
    </row>
    <row r="1814" s="71" customFormat="1" customHeight="1" spans="1:11">
      <c r="A1814" s="78">
        <v>1811</v>
      </c>
      <c r="B1814" s="79" t="s">
        <v>7589</v>
      </c>
      <c r="C1814" s="80" t="s">
        <v>7590</v>
      </c>
      <c r="D1814" s="81" t="s">
        <v>15</v>
      </c>
      <c r="E1814" s="82">
        <v>0.0078</v>
      </c>
      <c r="F1814" s="78" t="s">
        <v>54</v>
      </c>
      <c r="G1814" s="83">
        <f t="shared" si="93"/>
        <v>7800</v>
      </c>
      <c r="H1814" s="78">
        <v>0</v>
      </c>
      <c r="I1814" s="78" t="s">
        <v>1143</v>
      </c>
      <c r="J1814" s="85">
        <f t="shared" si="90"/>
        <v>0</v>
      </c>
      <c r="K1814" s="86">
        <f t="shared" si="91"/>
        <v>7800</v>
      </c>
    </row>
    <row r="1815" s="71" customFormat="1" customHeight="1" spans="1:11">
      <c r="A1815" s="78">
        <v>1812</v>
      </c>
      <c r="B1815" s="79" t="s">
        <v>7591</v>
      </c>
      <c r="C1815" s="80" t="s">
        <v>7592</v>
      </c>
      <c r="D1815" s="81" t="s">
        <v>15</v>
      </c>
      <c r="E1815" s="82">
        <v>0.0102</v>
      </c>
      <c r="F1815" s="78" t="s">
        <v>54</v>
      </c>
      <c r="G1815" s="83">
        <f t="shared" si="93"/>
        <v>10200</v>
      </c>
      <c r="H1815" s="78">
        <v>0</v>
      </c>
      <c r="I1815" s="78" t="s">
        <v>1143</v>
      </c>
      <c r="J1815" s="85">
        <f t="shared" si="90"/>
        <v>0</v>
      </c>
      <c r="K1815" s="86">
        <f t="shared" si="91"/>
        <v>10200</v>
      </c>
    </row>
    <row r="1816" s="71" customFormat="1" customHeight="1" spans="1:11">
      <c r="A1816" s="78">
        <v>1813</v>
      </c>
      <c r="B1816" s="79" t="s">
        <v>7593</v>
      </c>
      <c r="C1816" s="80" t="s">
        <v>7594</v>
      </c>
      <c r="D1816" s="81" t="s">
        <v>15</v>
      </c>
      <c r="E1816" s="82">
        <v>0.0033</v>
      </c>
      <c r="F1816" s="78" t="s">
        <v>54</v>
      </c>
      <c r="G1816" s="83">
        <f t="shared" si="93"/>
        <v>3300</v>
      </c>
      <c r="H1816" s="78">
        <v>720</v>
      </c>
      <c r="I1816" s="78" t="s">
        <v>1143</v>
      </c>
      <c r="J1816" s="85">
        <f t="shared" si="90"/>
        <v>108</v>
      </c>
      <c r="K1816" s="86">
        <f t="shared" si="91"/>
        <v>3408</v>
      </c>
    </row>
    <row r="1817" s="71" customFormat="1" customHeight="1" spans="1:11">
      <c r="A1817" s="78">
        <v>1814</v>
      </c>
      <c r="B1817" s="79" t="s">
        <v>7595</v>
      </c>
      <c r="C1817" s="80" t="s">
        <v>7596</v>
      </c>
      <c r="D1817" s="81" t="s">
        <v>15</v>
      </c>
      <c r="E1817" s="82">
        <v>0</v>
      </c>
      <c r="F1817" s="78" t="s">
        <v>54</v>
      </c>
      <c r="G1817" s="83">
        <f t="shared" si="93"/>
        <v>0</v>
      </c>
      <c r="H1817" s="78">
        <v>8607</v>
      </c>
      <c r="I1817" s="78" t="s">
        <v>1143</v>
      </c>
      <c r="J1817" s="85">
        <f t="shared" si="90"/>
        <v>1291.05</v>
      </c>
      <c r="K1817" s="86">
        <f t="shared" si="91"/>
        <v>1291.05</v>
      </c>
    </row>
    <row r="1818" s="71" customFormat="1" customHeight="1" spans="1:11">
      <c r="A1818" s="78">
        <v>1815</v>
      </c>
      <c r="B1818" s="79" t="s">
        <v>7597</v>
      </c>
      <c r="C1818" s="80" t="s">
        <v>7598</v>
      </c>
      <c r="D1818" s="81" t="s">
        <v>15</v>
      </c>
      <c r="E1818" s="82">
        <v>0</v>
      </c>
      <c r="F1818" s="78" t="s">
        <v>54</v>
      </c>
      <c r="G1818" s="83">
        <f t="shared" si="93"/>
        <v>0</v>
      </c>
      <c r="H1818" s="78">
        <v>2258</v>
      </c>
      <c r="I1818" s="78" t="s">
        <v>1143</v>
      </c>
      <c r="J1818" s="85">
        <f t="shared" si="90"/>
        <v>338.7</v>
      </c>
      <c r="K1818" s="86">
        <f t="shared" si="91"/>
        <v>338.7</v>
      </c>
    </row>
    <row r="1819" s="71" customFormat="1" customHeight="1" spans="1:11">
      <c r="A1819" s="78">
        <v>1816</v>
      </c>
      <c r="B1819" s="79" t="s">
        <v>7599</v>
      </c>
      <c r="C1819" s="80" t="s">
        <v>7600</v>
      </c>
      <c r="D1819" s="81" t="s">
        <v>15</v>
      </c>
      <c r="E1819" s="82">
        <v>0.025</v>
      </c>
      <c r="F1819" s="78" t="s">
        <v>54</v>
      </c>
      <c r="G1819" s="83">
        <f t="shared" si="93"/>
        <v>20000</v>
      </c>
      <c r="H1819" s="78">
        <v>5929</v>
      </c>
      <c r="I1819" s="78" t="s">
        <v>1143</v>
      </c>
      <c r="J1819" s="85">
        <f t="shared" si="90"/>
        <v>889.35</v>
      </c>
      <c r="K1819" s="86">
        <f t="shared" si="91"/>
        <v>20889.35</v>
      </c>
    </row>
    <row r="1820" s="71" customFormat="1" customHeight="1" spans="1:11">
      <c r="A1820" s="78">
        <v>1817</v>
      </c>
      <c r="B1820" s="79" t="s">
        <v>7601</v>
      </c>
      <c r="C1820" s="80" t="s">
        <v>7602</v>
      </c>
      <c r="D1820" s="81" t="s">
        <v>15</v>
      </c>
      <c r="E1820" s="82">
        <v>0.01015</v>
      </c>
      <c r="F1820" s="78" t="s">
        <v>54</v>
      </c>
      <c r="G1820" s="83">
        <f t="shared" si="93"/>
        <v>10150</v>
      </c>
      <c r="H1820" s="78">
        <v>0</v>
      </c>
      <c r="I1820" s="78" t="s">
        <v>1143</v>
      </c>
      <c r="J1820" s="85">
        <f t="shared" si="90"/>
        <v>0</v>
      </c>
      <c r="K1820" s="86">
        <f t="shared" si="91"/>
        <v>10150</v>
      </c>
    </row>
    <row r="1821" s="71" customFormat="1" customHeight="1" spans="1:11">
      <c r="A1821" s="78">
        <v>1818</v>
      </c>
      <c r="B1821" s="79" t="s">
        <v>7603</v>
      </c>
      <c r="C1821" s="80" t="s">
        <v>7604</v>
      </c>
      <c r="D1821" s="81" t="s">
        <v>15</v>
      </c>
      <c r="E1821" s="82">
        <v>0.0110964</v>
      </c>
      <c r="F1821" s="78" t="s">
        <v>54</v>
      </c>
      <c r="G1821" s="83">
        <f t="shared" si="93"/>
        <v>11096.4</v>
      </c>
      <c r="H1821" s="78">
        <v>5827.9</v>
      </c>
      <c r="I1821" s="78" t="s">
        <v>1143</v>
      </c>
      <c r="J1821" s="85">
        <f t="shared" si="90"/>
        <v>874.19</v>
      </c>
      <c r="K1821" s="86">
        <f t="shared" si="91"/>
        <v>11970.59</v>
      </c>
    </row>
    <row r="1822" s="71" customFormat="1" customHeight="1" spans="1:11">
      <c r="A1822" s="78">
        <v>1819</v>
      </c>
      <c r="B1822" s="79" t="s">
        <v>7605</v>
      </c>
      <c r="C1822" s="80" t="s">
        <v>7606</v>
      </c>
      <c r="D1822" s="81" t="s">
        <v>15</v>
      </c>
      <c r="E1822" s="82">
        <v>0.0237</v>
      </c>
      <c r="F1822" s="78" t="s">
        <v>54</v>
      </c>
      <c r="G1822" s="83">
        <f t="shared" si="93"/>
        <v>20000</v>
      </c>
      <c r="H1822" s="78">
        <v>0</v>
      </c>
      <c r="I1822" s="78" t="s">
        <v>1143</v>
      </c>
      <c r="J1822" s="85">
        <f t="shared" si="90"/>
        <v>0</v>
      </c>
      <c r="K1822" s="86">
        <f t="shared" si="91"/>
        <v>20000</v>
      </c>
    </row>
    <row r="1823" s="71" customFormat="1" customHeight="1" spans="1:11">
      <c r="A1823" s="78">
        <v>1820</v>
      </c>
      <c r="B1823" s="79" t="s">
        <v>7607</v>
      </c>
      <c r="C1823" s="80" t="s">
        <v>7608</v>
      </c>
      <c r="D1823" s="81" t="s">
        <v>15</v>
      </c>
      <c r="E1823" s="82">
        <v>0</v>
      </c>
      <c r="F1823" s="78" t="s">
        <v>54</v>
      </c>
      <c r="G1823" s="83">
        <f t="shared" si="93"/>
        <v>0</v>
      </c>
      <c r="H1823" s="78">
        <v>6271</v>
      </c>
      <c r="I1823" s="78" t="s">
        <v>1143</v>
      </c>
      <c r="J1823" s="85">
        <f t="shared" si="90"/>
        <v>940.65</v>
      </c>
      <c r="K1823" s="86">
        <f t="shared" si="91"/>
        <v>940.65</v>
      </c>
    </row>
    <row r="1824" s="71" customFormat="1" customHeight="1" spans="1:11">
      <c r="A1824" s="78">
        <v>1821</v>
      </c>
      <c r="B1824" s="79" t="s">
        <v>7609</v>
      </c>
      <c r="C1824" s="80" t="s">
        <v>7610</v>
      </c>
      <c r="D1824" s="81" t="s">
        <v>15</v>
      </c>
      <c r="E1824" s="82">
        <v>0</v>
      </c>
      <c r="F1824" s="78" t="s">
        <v>54</v>
      </c>
      <c r="G1824" s="83">
        <f t="shared" si="93"/>
        <v>0</v>
      </c>
      <c r="H1824" s="78">
        <v>12521.71</v>
      </c>
      <c r="I1824" s="78" t="s">
        <v>1143</v>
      </c>
      <c r="J1824" s="85">
        <f t="shared" si="90"/>
        <v>1878.26</v>
      </c>
      <c r="K1824" s="86">
        <f t="shared" si="91"/>
        <v>1878.26</v>
      </c>
    </row>
    <row r="1825" s="71" customFormat="1" customHeight="1" spans="1:11">
      <c r="A1825" s="78">
        <v>1822</v>
      </c>
      <c r="B1825" s="79" t="s">
        <v>7611</v>
      </c>
      <c r="C1825" s="80" t="s">
        <v>7612</v>
      </c>
      <c r="D1825" s="81" t="s">
        <v>15</v>
      </c>
      <c r="E1825" s="82">
        <v>0</v>
      </c>
      <c r="F1825" s="78" t="s">
        <v>54</v>
      </c>
      <c r="G1825" s="83">
        <f t="shared" si="93"/>
        <v>0</v>
      </c>
      <c r="H1825" s="78">
        <v>5794</v>
      </c>
      <c r="I1825" s="78" t="s">
        <v>1143</v>
      </c>
      <c r="J1825" s="85">
        <f t="shared" si="90"/>
        <v>869.1</v>
      </c>
      <c r="K1825" s="86">
        <f t="shared" si="91"/>
        <v>869.1</v>
      </c>
    </row>
    <row r="1826" s="71" customFormat="1" customHeight="1" spans="1:11">
      <c r="A1826" s="78">
        <v>1823</v>
      </c>
      <c r="B1826" s="79" t="s">
        <v>7613</v>
      </c>
      <c r="C1826" s="80" t="s">
        <v>7614</v>
      </c>
      <c r="D1826" s="81" t="s">
        <v>15</v>
      </c>
      <c r="E1826" s="82">
        <v>0.01624</v>
      </c>
      <c r="F1826" s="78" t="s">
        <v>54</v>
      </c>
      <c r="G1826" s="83">
        <f t="shared" si="93"/>
        <v>16240</v>
      </c>
      <c r="H1826" s="78">
        <v>0</v>
      </c>
      <c r="I1826" s="78" t="s">
        <v>1143</v>
      </c>
      <c r="J1826" s="85">
        <f t="shared" si="90"/>
        <v>0</v>
      </c>
      <c r="K1826" s="86">
        <f t="shared" si="91"/>
        <v>16240</v>
      </c>
    </row>
    <row r="1827" s="71" customFormat="1" customHeight="1" spans="1:11">
      <c r="A1827" s="78">
        <v>1824</v>
      </c>
      <c r="B1827" s="79" t="s">
        <v>7615</v>
      </c>
      <c r="C1827" s="80" t="s">
        <v>7616</v>
      </c>
      <c r="D1827" s="81" t="s">
        <v>15</v>
      </c>
      <c r="E1827" s="82">
        <v>0.012</v>
      </c>
      <c r="F1827" s="78" t="s">
        <v>54</v>
      </c>
      <c r="G1827" s="83">
        <f t="shared" si="93"/>
        <v>12000</v>
      </c>
      <c r="H1827" s="78">
        <v>3612</v>
      </c>
      <c r="I1827" s="78" t="s">
        <v>1143</v>
      </c>
      <c r="J1827" s="85">
        <f t="shared" si="90"/>
        <v>541.8</v>
      </c>
      <c r="K1827" s="86">
        <f t="shared" si="91"/>
        <v>12541.8</v>
      </c>
    </row>
    <row r="1828" s="71" customFormat="1" customHeight="1" spans="1:11">
      <c r="A1828" s="78">
        <v>1825</v>
      </c>
      <c r="B1828" s="79" t="s">
        <v>7617</v>
      </c>
      <c r="C1828" s="80" t="s">
        <v>7618</v>
      </c>
      <c r="D1828" s="81" t="s">
        <v>15</v>
      </c>
      <c r="E1828" s="82">
        <v>0.006</v>
      </c>
      <c r="F1828" s="78" t="s">
        <v>54</v>
      </c>
      <c r="G1828" s="83">
        <f t="shared" si="93"/>
        <v>6000</v>
      </c>
      <c r="H1828" s="78">
        <v>7042</v>
      </c>
      <c r="I1828" s="78" t="s">
        <v>1143</v>
      </c>
      <c r="J1828" s="85">
        <f t="shared" si="90"/>
        <v>1056.3</v>
      </c>
      <c r="K1828" s="86">
        <f t="shared" si="91"/>
        <v>7056.3</v>
      </c>
    </row>
    <row r="1829" s="71" customFormat="1" customHeight="1" spans="1:11">
      <c r="A1829" s="78">
        <v>1826</v>
      </c>
      <c r="B1829" s="79" t="s">
        <v>7619</v>
      </c>
      <c r="C1829" s="80" t="s">
        <v>7620</v>
      </c>
      <c r="D1829" s="81" t="s">
        <v>15</v>
      </c>
      <c r="E1829" s="82">
        <v>0.005</v>
      </c>
      <c r="F1829" s="78" t="s">
        <v>54</v>
      </c>
      <c r="G1829" s="83">
        <f t="shared" si="93"/>
        <v>5000</v>
      </c>
      <c r="H1829" s="78">
        <v>3968.54</v>
      </c>
      <c r="I1829" s="78" t="s">
        <v>1143</v>
      </c>
      <c r="J1829" s="85">
        <f t="shared" si="90"/>
        <v>595.28</v>
      </c>
      <c r="K1829" s="86">
        <f t="shared" si="91"/>
        <v>5595.28</v>
      </c>
    </row>
    <row r="1830" s="71" customFormat="1" customHeight="1" spans="1:11">
      <c r="A1830" s="78">
        <v>1827</v>
      </c>
      <c r="B1830" s="79" t="s">
        <v>7621</v>
      </c>
      <c r="C1830" s="80" t="s">
        <v>7622</v>
      </c>
      <c r="D1830" s="81" t="s">
        <v>15</v>
      </c>
      <c r="E1830" s="82">
        <v>0.00472</v>
      </c>
      <c r="F1830" s="78" t="s">
        <v>54</v>
      </c>
      <c r="G1830" s="83">
        <f t="shared" si="93"/>
        <v>4720</v>
      </c>
      <c r="H1830" s="78">
        <v>0</v>
      </c>
      <c r="I1830" s="78" t="s">
        <v>1143</v>
      </c>
      <c r="J1830" s="85">
        <f t="shared" si="90"/>
        <v>0</v>
      </c>
      <c r="K1830" s="86">
        <f t="shared" si="91"/>
        <v>4720</v>
      </c>
    </row>
    <row r="1831" s="71" customFormat="1" customHeight="1" spans="1:11">
      <c r="A1831" s="78">
        <v>1828</v>
      </c>
      <c r="B1831" s="79" t="s">
        <v>7623</v>
      </c>
      <c r="C1831" s="80" t="s">
        <v>7624</v>
      </c>
      <c r="D1831" s="81" t="s">
        <v>15</v>
      </c>
      <c r="E1831" s="82">
        <v>0.01189</v>
      </c>
      <c r="F1831" s="78" t="s">
        <v>54</v>
      </c>
      <c r="G1831" s="83">
        <f t="shared" si="93"/>
        <v>11890</v>
      </c>
      <c r="H1831" s="78">
        <v>8125</v>
      </c>
      <c r="I1831" s="78" t="s">
        <v>1143</v>
      </c>
      <c r="J1831" s="85">
        <f t="shared" si="90"/>
        <v>1218.75</v>
      </c>
      <c r="K1831" s="86">
        <f t="shared" si="91"/>
        <v>13108.75</v>
      </c>
    </row>
    <row r="1832" s="71" customFormat="1" customHeight="1" spans="1:11">
      <c r="A1832" s="78">
        <v>1829</v>
      </c>
      <c r="B1832" s="79" t="s">
        <v>7625</v>
      </c>
      <c r="C1832" s="80" t="s">
        <v>7626</v>
      </c>
      <c r="D1832" s="81" t="s">
        <v>15</v>
      </c>
      <c r="E1832" s="82">
        <v>0.005</v>
      </c>
      <c r="F1832" s="78" t="s">
        <v>54</v>
      </c>
      <c r="G1832" s="83">
        <f t="shared" si="93"/>
        <v>5000</v>
      </c>
      <c r="H1832" s="78">
        <v>5841</v>
      </c>
      <c r="I1832" s="78" t="s">
        <v>1143</v>
      </c>
      <c r="J1832" s="85">
        <f t="shared" si="90"/>
        <v>876.15</v>
      </c>
      <c r="K1832" s="86">
        <f t="shared" si="91"/>
        <v>5876.15</v>
      </c>
    </row>
    <row r="1833" s="71" customFormat="1" customHeight="1" spans="1:11">
      <c r="A1833" s="78">
        <v>1830</v>
      </c>
      <c r="B1833" s="79" t="s">
        <v>7627</v>
      </c>
      <c r="C1833" s="80" t="s">
        <v>7628</v>
      </c>
      <c r="D1833" s="81" t="s">
        <v>15</v>
      </c>
      <c r="E1833" s="82">
        <v>0.0118</v>
      </c>
      <c r="F1833" s="78" t="s">
        <v>54</v>
      </c>
      <c r="G1833" s="83">
        <f t="shared" si="93"/>
        <v>11800</v>
      </c>
      <c r="H1833" s="78">
        <v>2567</v>
      </c>
      <c r="I1833" s="78" t="s">
        <v>1143</v>
      </c>
      <c r="J1833" s="85">
        <f t="shared" si="90"/>
        <v>385.05</v>
      </c>
      <c r="K1833" s="86">
        <f t="shared" si="91"/>
        <v>12185.05</v>
      </c>
    </row>
    <row r="1834" s="71" customFormat="1" customHeight="1" spans="1:11">
      <c r="A1834" s="78">
        <v>1831</v>
      </c>
      <c r="B1834" s="79" t="s">
        <v>7629</v>
      </c>
      <c r="C1834" s="80" t="s">
        <v>7630</v>
      </c>
      <c r="D1834" s="81" t="s">
        <v>15</v>
      </c>
      <c r="E1834" s="82">
        <v>0</v>
      </c>
      <c r="F1834" s="78" t="s">
        <v>54</v>
      </c>
      <c r="G1834" s="83">
        <f t="shared" si="93"/>
        <v>0</v>
      </c>
      <c r="H1834" s="78">
        <v>11670</v>
      </c>
      <c r="I1834" s="78" t="s">
        <v>1143</v>
      </c>
      <c r="J1834" s="85">
        <f t="shared" si="90"/>
        <v>1750.5</v>
      </c>
      <c r="K1834" s="86">
        <f t="shared" si="91"/>
        <v>1750.5</v>
      </c>
    </row>
    <row r="1835" s="71" customFormat="1" customHeight="1" spans="1:11">
      <c r="A1835" s="78">
        <v>1832</v>
      </c>
      <c r="B1835" s="79" t="s">
        <v>7631</v>
      </c>
      <c r="C1835" s="80" t="s">
        <v>7632</v>
      </c>
      <c r="D1835" s="81" t="s">
        <v>15</v>
      </c>
      <c r="E1835" s="82">
        <v>0.01</v>
      </c>
      <c r="F1835" s="78" t="s">
        <v>54</v>
      </c>
      <c r="G1835" s="83">
        <f t="shared" si="93"/>
        <v>10000</v>
      </c>
      <c r="H1835" s="78">
        <v>6970.74</v>
      </c>
      <c r="I1835" s="78" t="s">
        <v>1143</v>
      </c>
      <c r="J1835" s="85">
        <f t="shared" si="90"/>
        <v>1045.61</v>
      </c>
      <c r="K1835" s="86">
        <f t="shared" si="91"/>
        <v>11045.61</v>
      </c>
    </row>
    <row r="1836" s="71" customFormat="1" customHeight="1" spans="1:11">
      <c r="A1836" s="78">
        <v>1833</v>
      </c>
      <c r="B1836" s="79" t="s">
        <v>7633</v>
      </c>
      <c r="C1836" s="80" t="s">
        <v>7634</v>
      </c>
      <c r="D1836" s="81" t="s">
        <v>15</v>
      </c>
      <c r="E1836" s="82">
        <v>0.0045</v>
      </c>
      <c r="F1836" s="78" t="s">
        <v>54</v>
      </c>
      <c r="G1836" s="83">
        <f t="shared" si="93"/>
        <v>4500</v>
      </c>
      <c r="H1836" s="78">
        <v>5479</v>
      </c>
      <c r="I1836" s="78" t="s">
        <v>1143</v>
      </c>
      <c r="J1836" s="85">
        <f t="shared" si="90"/>
        <v>821.85</v>
      </c>
      <c r="K1836" s="86">
        <f t="shared" si="91"/>
        <v>5321.85</v>
      </c>
    </row>
    <row r="1837" s="71" customFormat="1" customHeight="1" spans="1:11">
      <c r="A1837" s="78">
        <v>1834</v>
      </c>
      <c r="B1837" s="79" t="s">
        <v>7635</v>
      </c>
      <c r="C1837" s="80" t="s">
        <v>7636</v>
      </c>
      <c r="D1837" s="81" t="s">
        <v>15</v>
      </c>
      <c r="E1837" s="82">
        <v>0.006</v>
      </c>
      <c r="F1837" s="78" t="s">
        <v>54</v>
      </c>
      <c r="G1837" s="83">
        <f t="shared" si="93"/>
        <v>6000</v>
      </c>
      <c r="H1837" s="78">
        <v>3481</v>
      </c>
      <c r="I1837" s="78" t="s">
        <v>1143</v>
      </c>
      <c r="J1837" s="85">
        <f t="shared" si="90"/>
        <v>522.15</v>
      </c>
      <c r="K1837" s="86">
        <f t="shared" si="91"/>
        <v>6522.15</v>
      </c>
    </row>
    <row r="1838" s="71" customFormat="1" customHeight="1" spans="1:11">
      <c r="A1838" s="78">
        <v>1835</v>
      </c>
      <c r="B1838" s="79" t="s">
        <v>7637</v>
      </c>
      <c r="C1838" s="80" t="s">
        <v>7638</v>
      </c>
      <c r="D1838" s="81" t="s">
        <v>15</v>
      </c>
      <c r="E1838" s="82">
        <v>0.005</v>
      </c>
      <c r="F1838" s="78" t="s">
        <v>54</v>
      </c>
      <c r="G1838" s="83">
        <f t="shared" si="93"/>
        <v>5000</v>
      </c>
      <c r="H1838" s="78">
        <v>3473</v>
      </c>
      <c r="I1838" s="78" t="s">
        <v>1143</v>
      </c>
      <c r="J1838" s="85">
        <f t="shared" si="90"/>
        <v>520.95</v>
      </c>
      <c r="K1838" s="86">
        <f t="shared" si="91"/>
        <v>5520.95</v>
      </c>
    </row>
    <row r="1839" s="71" customFormat="1" customHeight="1" spans="1:11">
      <c r="A1839" s="78">
        <v>1836</v>
      </c>
      <c r="B1839" s="79" t="s">
        <v>7639</v>
      </c>
      <c r="C1839" s="80" t="s">
        <v>7640</v>
      </c>
      <c r="D1839" s="81" t="s">
        <v>15</v>
      </c>
      <c r="E1839" s="82">
        <v>0.00354</v>
      </c>
      <c r="F1839" s="78" t="s">
        <v>54</v>
      </c>
      <c r="G1839" s="83">
        <f t="shared" si="93"/>
        <v>3540</v>
      </c>
      <c r="H1839" s="78">
        <v>447</v>
      </c>
      <c r="I1839" s="78" t="s">
        <v>1143</v>
      </c>
      <c r="J1839" s="85">
        <f t="shared" si="90"/>
        <v>67.05</v>
      </c>
      <c r="K1839" s="86">
        <f t="shared" si="91"/>
        <v>3607.05</v>
      </c>
    </row>
    <row r="1840" s="71" customFormat="1" customHeight="1" spans="1:11">
      <c r="A1840" s="78">
        <v>1837</v>
      </c>
      <c r="B1840" s="79" t="s">
        <v>7641</v>
      </c>
      <c r="C1840" s="80" t="s">
        <v>7642</v>
      </c>
      <c r="D1840" s="81" t="s">
        <v>15</v>
      </c>
      <c r="E1840" s="82">
        <v>0.01032</v>
      </c>
      <c r="F1840" s="78" t="s">
        <v>54</v>
      </c>
      <c r="G1840" s="83">
        <f t="shared" si="93"/>
        <v>10320</v>
      </c>
      <c r="H1840" s="78">
        <v>6088</v>
      </c>
      <c r="I1840" s="78" t="s">
        <v>1143</v>
      </c>
      <c r="J1840" s="85">
        <f t="shared" si="90"/>
        <v>913.2</v>
      </c>
      <c r="K1840" s="86">
        <f t="shared" si="91"/>
        <v>11233.2</v>
      </c>
    </row>
    <row r="1841" s="71" customFormat="1" customHeight="1" spans="1:11">
      <c r="A1841" s="78">
        <v>1838</v>
      </c>
      <c r="B1841" s="79" t="s">
        <v>7643</v>
      </c>
      <c r="C1841" s="80" t="s">
        <v>7644</v>
      </c>
      <c r="D1841" s="81" t="s">
        <v>15</v>
      </c>
      <c r="E1841" s="82">
        <v>0.0087</v>
      </c>
      <c r="F1841" s="78" t="s">
        <v>54</v>
      </c>
      <c r="G1841" s="83">
        <f t="shared" si="93"/>
        <v>8700</v>
      </c>
      <c r="H1841" s="78">
        <v>6792</v>
      </c>
      <c r="I1841" s="78" t="s">
        <v>1143</v>
      </c>
      <c r="J1841" s="85">
        <f t="shared" si="90"/>
        <v>1018.8</v>
      </c>
      <c r="K1841" s="86">
        <f t="shared" si="91"/>
        <v>9718.8</v>
      </c>
    </row>
    <row r="1842" s="71" customFormat="1" customHeight="1" spans="1:11">
      <c r="A1842" s="78">
        <v>1839</v>
      </c>
      <c r="B1842" s="79" t="s">
        <v>7645</v>
      </c>
      <c r="C1842" s="80" t="s">
        <v>7646</v>
      </c>
      <c r="D1842" s="81" t="s">
        <v>15</v>
      </c>
      <c r="E1842" s="82">
        <v>0.00986</v>
      </c>
      <c r="F1842" s="78" t="s">
        <v>54</v>
      </c>
      <c r="G1842" s="83">
        <f t="shared" si="93"/>
        <v>9860</v>
      </c>
      <c r="H1842" s="78">
        <v>8393</v>
      </c>
      <c r="I1842" s="78" t="s">
        <v>1143</v>
      </c>
      <c r="J1842" s="85">
        <f t="shared" si="90"/>
        <v>1258.95</v>
      </c>
      <c r="K1842" s="86">
        <f t="shared" si="91"/>
        <v>11118.95</v>
      </c>
    </row>
    <row r="1843" s="71" customFormat="1" customHeight="1" spans="1:11">
      <c r="A1843" s="78">
        <v>1840</v>
      </c>
      <c r="B1843" s="79" t="s">
        <v>7647</v>
      </c>
      <c r="C1843" s="80" t="s">
        <v>7648</v>
      </c>
      <c r="D1843" s="81" t="s">
        <v>15</v>
      </c>
      <c r="E1843" s="82">
        <v>0.00708</v>
      </c>
      <c r="F1843" s="78" t="s">
        <v>54</v>
      </c>
      <c r="G1843" s="83">
        <f t="shared" si="93"/>
        <v>7080</v>
      </c>
      <c r="H1843" s="78">
        <v>0</v>
      </c>
      <c r="I1843" s="78" t="s">
        <v>1143</v>
      </c>
      <c r="J1843" s="85">
        <f t="shared" si="90"/>
        <v>0</v>
      </c>
      <c r="K1843" s="86">
        <f t="shared" si="91"/>
        <v>7080</v>
      </c>
    </row>
    <row r="1844" s="71" customFormat="1" customHeight="1" spans="1:11">
      <c r="A1844" s="78">
        <v>1841</v>
      </c>
      <c r="B1844" s="79" t="s">
        <v>7649</v>
      </c>
      <c r="C1844" s="80" t="s">
        <v>7650</v>
      </c>
      <c r="D1844" s="81" t="s">
        <v>15</v>
      </c>
      <c r="E1844" s="82">
        <v>0.01218</v>
      </c>
      <c r="F1844" s="78" t="s">
        <v>54</v>
      </c>
      <c r="G1844" s="83">
        <f t="shared" si="93"/>
        <v>12180</v>
      </c>
      <c r="H1844" s="78">
        <v>9080</v>
      </c>
      <c r="I1844" s="78" t="s">
        <v>1143</v>
      </c>
      <c r="J1844" s="85">
        <f t="shared" si="90"/>
        <v>1362</v>
      </c>
      <c r="K1844" s="86">
        <f t="shared" si="91"/>
        <v>13542</v>
      </c>
    </row>
    <row r="1845" s="71" customFormat="1" customHeight="1" spans="1:11">
      <c r="A1845" s="78">
        <v>1842</v>
      </c>
      <c r="B1845" s="79" t="s">
        <v>7651</v>
      </c>
      <c r="C1845" s="80" t="s">
        <v>7652</v>
      </c>
      <c r="D1845" s="81" t="s">
        <v>15</v>
      </c>
      <c r="E1845" s="82">
        <v>0.00696</v>
      </c>
      <c r="F1845" s="78" t="s">
        <v>54</v>
      </c>
      <c r="G1845" s="83">
        <f t="shared" si="93"/>
        <v>6960</v>
      </c>
      <c r="H1845" s="78">
        <v>1543</v>
      </c>
      <c r="I1845" s="78" t="s">
        <v>1143</v>
      </c>
      <c r="J1845" s="85">
        <f t="shared" si="90"/>
        <v>231.45</v>
      </c>
      <c r="K1845" s="86">
        <f t="shared" si="91"/>
        <v>7191.45</v>
      </c>
    </row>
    <row r="1846" s="71" customFormat="1" customHeight="1" spans="1:11">
      <c r="A1846" s="78">
        <v>1843</v>
      </c>
      <c r="B1846" s="79" t="s">
        <v>7653</v>
      </c>
      <c r="C1846" s="80" t="s">
        <v>7654</v>
      </c>
      <c r="D1846" s="81" t="s">
        <v>15</v>
      </c>
      <c r="E1846" s="82">
        <v>0.01566</v>
      </c>
      <c r="F1846" s="78" t="s">
        <v>54</v>
      </c>
      <c r="G1846" s="83">
        <f t="shared" si="93"/>
        <v>15660</v>
      </c>
      <c r="H1846" s="78">
        <v>9658</v>
      </c>
      <c r="I1846" s="78" t="s">
        <v>1143</v>
      </c>
      <c r="J1846" s="85">
        <f t="shared" si="90"/>
        <v>1448.7</v>
      </c>
      <c r="K1846" s="86">
        <f t="shared" si="91"/>
        <v>17108.7</v>
      </c>
    </row>
    <row r="1847" s="71" customFormat="1" customHeight="1" spans="1:11">
      <c r="A1847" s="78">
        <v>1844</v>
      </c>
      <c r="B1847" s="79" t="s">
        <v>7655</v>
      </c>
      <c r="C1847" s="80" t="s">
        <v>7656</v>
      </c>
      <c r="D1847" s="81" t="s">
        <v>15</v>
      </c>
      <c r="E1847" s="82">
        <v>0</v>
      </c>
      <c r="F1847" s="78" t="s">
        <v>54</v>
      </c>
      <c r="G1847" s="83">
        <f t="shared" si="93"/>
        <v>0</v>
      </c>
      <c r="H1847" s="78">
        <v>5623</v>
      </c>
      <c r="I1847" s="78" t="s">
        <v>1143</v>
      </c>
      <c r="J1847" s="85">
        <f t="shared" si="90"/>
        <v>843.45</v>
      </c>
      <c r="K1847" s="86">
        <f t="shared" si="91"/>
        <v>843.45</v>
      </c>
    </row>
    <row r="1848" s="71" customFormat="1" customHeight="1" spans="1:11">
      <c r="A1848" s="78">
        <v>1845</v>
      </c>
      <c r="B1848" s="79" t="s">
        <v>7657</v>
      </c>
      <c r="C1848" s="80" t="s">
        <v>7658</v>
      </c>
      <c r="D1848" s="81" t="s">
        <v>15</v>
      </c>
      <c r="E1848" s="82">
        <v>0.00696</v>
      </c>
      <c r="F1848" s="78" t="s">
        <v>54</v>
      </c>
      <c r="G1848" s="83">
        <f t="shared" si="93"/>
        <v>6960</v>
      </c>
      <c r="H1848" s="78">
        <v>3221</v>
      </c>
      <c r="I1848" s="78" t="s">
        <v>1143</v>
      </c>
      <c r="J1848" s="85">
        <f t="shared" si="90"/>
        <v>483.15</v>
      </c>
      <c r="K1848" s="86">
        <f t="shared" si="91"/>
        <v>7443.15</v>
      </c>
    </row>
    <row r="1849" s="71" customFormat="1" customHeight="1" spans="1:11">
      <c r="A1849" s="78">
        <v>1846</v>
      </c>
      <c r="B1849" s="79" t="s">
        <v>7659</v>
      </c>
      <c r="C1849" s="80" t="s">
        <v>7660</v>
      </c>
      <c r="D1849" s="81" t="s">
        <v>15</v>
      </c>
      <c r="E1849" s="82">
        <v>0</v>
      </c>
      <c r="F1849" s="78" t="s">
        <v>54</v>
      </c>
      <c r="G1849" s="83">
        <f t="shared" si="93"/>
        <v>0</v>
      </c>
      <c r="H1849" s="78">
        <v>10749</v>
      </c>
      <c r="I1849" s="78" t="s">
        <v>1143</v>
      </c>
      <c r="J1849" s="85">
        <f t="shared" si="90"/>
        <v>1612.35</v>
      </c>
      <c r="K1849" s="86">
        <f t="shared" si="91"/>
        <v>1612.35</v>
      </c>
    </row>
    <row r="1850" s="71" customFormat="1" customHeight="1" spans="1:11">
      <c r="A1850" s="78">
        <v>1847</v>
      </c>
      <c r="B1850" s="79" t="s">
        <v>7661</v>
      </c>
      <c r="C1850" s="80" t="s">
        <v>7662</v>
      </c>
      <c r="D1850" s="81" t="s">
        <v>15</v>
      </c>
      <c r="E1850" s="82">
        <v>0.00324</v>
      </c>
      <c r="F1850" s="78" t="s">
        <v>54</v>
      </c>
      <c r="G1850" s="83">
        <f t="shared" si="93"/>
        <v>3240</v>
      </c>
      <c r="H1850" s="78">
        <v>0</v>
      </c>
      <c r="I1850" s="78" t="s">
        <v>1143</v>
      </c>
      <c r="J1850" s="85">
        <f t="shared" si="90"/>
        <v>0</v>
      </c>
      <c r="K1850" s="86">
        <f t="shared" si="91"/>
        <v>3240</v>
      </c>
    </row>
    <row r="1851" s="71" customFormat="1" customHeight="1" spans="1:11">
      <c r="A1851" s="78">
        <v>1848</v>
      </c>
      <c r="B1851" s="79" t="s">
        <v>7544</v>
      </c>
      <c r="C1851" s="80" t="s">
        <v>7663</v>
      </c>
      <c r="D1851" s="81" t="s">
        <v>15</v>
      </c>
      <c r="E1851" s="82">
        <v>0.01219</v>
      </c>
      <c r="F1851" s="78" t="s">
        <v>54</v>
      </c>
      <c r="G1851" s="83">
        <f t="shared" si="93"/>
        <v>12190</v>
      </c>
      <c r="H1851" s="78">
        <v>0</v>
      </c>
      <c r="I1851" s="78" t="s">
        <v>1143</v>
      </c>
      <c r="J1851" s="85">
        <f t="shared" si="90"/>
        <v>0</v>
      </c>
      <c r="K1851" s="86">
        <f t="shared" si="91"/>
        <v>12190</v>
      </c>
    </row>
    <row r="1852" s="71" customFormat="1" customHeight="1" spans="1:11">
      <c r="A1852" s="78">
        <v>1849</v>
      </c>
      <c r="B1852" s="79" t="s">
        <v>7664</v>
      </c>
      <c r="C1852" s="80" t="s">
        <v>7665</v>
      </c>
      <c r="D1852" s="81" t="s">
        <v>15</v>
      </c>
      <c r="E1852" s="82">
        <v>0.005</v>
      </c>
      <c r="F1852" s="78" t="s">
        <v>54</v>
      </c>
      <c r="G1852" s="83">
        <f t="shared" si="93"/>
        <v>5000</v>
      </c>
      <c r="H1852" s="78">
        <v>5304</v>
      </c>
      <c r="I1852" s="78" t="s">
        <v>1143</v>
      </c>
      <c r="J1852" s="85">
        <f t="shared" si="90"/>
        <v>795.6</v>
      </c>
      <c r="K1852" s="86">
        <f t="shared" si="91"/>
        <v>5795.6</v>
      </c>
    </row>
    <row r="1853" s="71" customFormat="1" customHeight="1" spans="1:11">
      <c r="A1853" s="78">
        <v>1850</v>
      </c>
      <c r="B1853" s="79" t="s">
        <v>7666</v>
      </c>
      <c r="C1853" s="80" t="s">
        <v>7667</v>
      </c>
      <c r="D1853" s="81" t="s">
        <v>15</v>
      </c>
      <c r="E1853" s="82">
        <v>0</v>
      </c>
      <c r="F1853" s="78" t="s">
        <v>54</v>
      </c>
      <c r="G1853" s="83">
        <f t="shared" si="93"/>
        <v>0</v>
      </c>
      <c r="H1853" s="78">
        <f>9768-751</f>
        <v>9017</v>
      </c>
      <c r="I1853" s="78" t="s">
        <v>1143</v>
      </c>
      <c r="J1853" s="85">
        <f t="shared" si="90"/>
        <v>1352.55</v>
      </c>
      <c r="K1853" s="86">
        <f t="shared" si="91"/>
        <v>1352.55</v>
      </c>
    </row>
    <row r="1854" s="71" customFormat="1" customHeight="1" spans="1:11">
      <c r="A1854" s="78">
        <v>1851</v>
      </c>
      <c r="B1854" s="79" t="s">
        <v>7668</v>
      </c>
      <c r="C1854" s="80" t="s">
        <v>7669</v>
      </c>
      <c r="D1854" s="81" t="s">
        <v>15</v>
      </c>
      <c r="E1854" s="82">
        <v>0.01272</v>
      </c>
      <c r="F1854" s="78" t="s">
        <v>54</v>
      </c>
      <c r="G1854" s="83">
        <f t="shared" si="93"/>
        <v>12720</v>
      </c>
      <c r="H1854" s="78">
        <v>0</v>
      </c>
      <c r="I1854" s="78" t="s">
        <v>1143</v>
      </c>
      <c r="J1854" s="85">
        <f t="shared" si="90"/>
        <v>0</v>
      </c>
      <c r="K1854" s="86">
        <f t="shared" si="91"/>
        <v>12720</v>
      </c>
    </row>
    <row r="1855" s="71" customFormat="1" customHeight="1" spans="1:11">
      <c r="A1855" s="78">
        <v>1852</v>
      </c>
      <c r="B1855" s="79" t="s">
        <v>7670</v>
      </c>
      <c r="C1855" s="80" t="s">
        <v>7671</v>
      </c>
      <c r="D1855" s="81" t="s">
        <v>15</v>
      </c>
      <c r="E1855" s="82">
        <v>0.0095</v>
      </c>
      <c r="F1855" s="78" t="s">
        <v>54</v>
      </c>
      <c r="G1855" s="83">
        <f t="shared" si="93"/>
        <v>9500</v>
      </c>
      <c r="H1855" s="78">
        <v>0</v>
      </c>
      <c r="I1855" s="78" t="s">
        <v>1143</v>
      </c>
      <c r="J1855" s="85">
        <f t="shared" si="90"/>
        <v>0</v>
      </c>
      <c r="K1855" s="86">
        <f t="shared" si="91"/>
        <v>9500</v>
      </c>
    </row>
    <row r="1856" s="71" customFormat="1" customHeight="1" spans="1:11">
      <c r="A1856" s="78">
        <v>1853</v>
      </c>
      <c r="B1856" s="79" t="s">
        <v>7672</v>
      </c>
      <c r="C1856" s="80" t="s">
        <v>7673</v>
      </c>
      <c r="D1856" s="81" t="s">
        <v>15</v>
      </c>
      <c r="E1856" s="82">
        <v>0.009</v>
      </c>
      <c r="F1856" s="78" t="s">
        <v>54</v>
      </c>
      <c r="G1856" s="83">
        <f t="shared" si="93"/>
        <v>9000</v>
      </c>
      <c r="H1856" s="78">
        <v>0</v>
      </c>
      <c r="I1856" s="78" t="s">
        <v>1143</v>
      </c>
      <c r="J1856" s="85">
        <f t="shared" si="90"/>
        <v>0</v>
      </c>
      <c r="K1856" s="86">
        <f t="shared" si="91"/>
        <v>9000</v>
      </c>
    </row>
    <row r="1857" s="71" customFormat="1" customHeight="1" spans="1:11">
      <c r="A1857" s="78">
        <v>1854</v>
      </c>
      <c r="B1857" s="79" t="s">
        <v>7674</v>
      </c>
      <c r="C1857" s="80" t="s">
        <v>7675</v>
      </c>
      <c r="D1857" s="81" t="s">
        <v>15</v>
      </c>
      <c r="E1857" s="82">
        <v>0.0114</v>
      </c>
      <c r="F1857" s="78" t="s">
        <v>54</v>
      </c>
      <c r="G1857" s="83">
        <f t="shared" si="93"/>
        <v>11400</v>
      </c>
      <c r="H1857" s="78">
        <v>7132</v>
      </c>
      <c r="I1857" s="78" t="s">
        <v>1143</v>
      </c>
      <c r="J1857" s="85">
        <f t="shared" si="90"/>
        <v>1069.8</v>
      </c>
      <c r="K1857" s="86">
        <f t="shared" si="91"/>
        <v>12469.8</v>
      </c>
    </row>
    <row r="1858" s="71" customFormat="1" customHeight="1" spans="1:11">
      <c r="A1858" s="78">
        <v>1855</v>
      </c>
      <c r="B1858" s="79" t="s">
        <v>7676</v>
      </c>
      <c r="C1858" s="80" t="s">
        <v>7677</v>
      </c>
      <c r="D1858" s="81" t="s">
        <v>15</v>
      </c>
      <c r="E1858" s="82">
        <v>0.009</v>
      </c>
      <c r="F1858" s="78" t="s">
        <v>54</v>
      </c>
      <c r="G1858" s="83">
        <f t="shared" si="93"/>
        <v>9000</v>
      </c>
      <c r="H1858" s="78">
        <v>8812.74</v>
      </c>
      <c r="I1858" s="78" t="s">
        <v>1143</v>
      </c>
      <c r="J1858" s="85">
        <f t="shared" si="90"/>
        <v>1321.91</v>
      </c>
      <c r="K1858" s="86">
        <f t="shared" si="91"/>
        <v>10321.91</v>
      </c>
    </row>
    <row r="1859" s="71" customFormat="1" customHeight="1" spans="1:11">
      <c r="A1859" s="78">
        <v>1856</v>
      </c>
      <c r="B1859" s="79" t="s">
        <v>7678</v>
      </c>
      <c r="C1859" s="80" t="s">
        <v>7679</v>
      </c>
      <c r="D1859" s="81" t="s">
        <v>15</v>
      </c>
      <c r="E1859" s="82">
        <v>0.00729</v>
      </c>
      <c r="F1859" s="78" t="s">
        <v>54</v>
      </c>
      <c r="G1859" s="83">
        <f t="shared" si="93"/>
        <v>7290</v>
      </c>
      <c r="H1859" s="78">
        <v>0</v>
      </c>
      <c r="I1859" s="78" t="s">
        <v>1143</v>
      </c>
      <c r="J1859" s="85">
        <f t="shared" si="90"/>
        <v>0</v>
      </c>
      <c r="K1859" s="86">
        <f t="shared" si="91"/>
        <v>7290</v>
      </c>
    </row>
    <row r="1860" s="71" customFormat="1" customHeight="1" spans="1:11">
      <c r="A1860" s="78">
        <v>1857</v>
      </c>
      <c r="B1860" s="79" t="s">
        <v>7680</v>
      </c>
      <c r="C1860" s="80" t="s">
        <v>7681</v>
      </c>
      <c r="D1860" s="81" t="s">
        <v>15</v>
      </c>
      <c r="E1860" s="82">
        <v>0.01972</v>
      </c>
      <c r="F1860" s="78" t="s">
        <v>54</v>
      </c>
      <c r="G1860" s="83">
        <f t="shared" si="93"/>
        <v>19720</v>
      </c>
      <c r="H1860" s="78">
        <v>0</v>
      </c>
      <c r="I1860" s="78" t="s">
        <v>1143</v>
      </c>
      <c r="J1860" s="85">
        <f t="shared" ref="J1860:J1923" si="94">ROUND(H1860*0.15,2)</f>
        <v>0</v>
      </c>
      <c r="K1860" s="86">
        <f t="shared" ref="K1860:K1923" si="95">G1860+J1860</f>
        <v>19720</v>
      </c>
    </row>
    <row r="1861" s="71" customFormat="1" customHeight="1" spans="1:11">
      <c r="A1861" s="78">
        <v>1858</v>
      </c>
      <c r="B1861" s="79" t="s">
        <v>7682</v>
      </c>
      <c r="C1861" s="80" t="s">
        <v>7683</v>
      </c>
      <c r="D1861" s="81" t="s">
        <v>15</v>
      </c>
      <c r="E1861" s="82">
        <v>0</v>
      </c>
      <c r="F1861" s="78" t="s">
        <v>54</v>
      </c>
      <c r="G1861" s="83">
        <f t="shared" si="93"/>
        <v>0</v>
      </c>
      <c r="H1861" s="78">
        <v>6858</v>
      </c>
      <c r="I1861" s="78" t="s">
        <v>1143</v>
      </c>
      <c r="J1861" s="85">
        <f t="shared" si="94"/>
        <v>1028.7</v>
      </c>
      <c r="K1861" s="86">
        <f t="shared" si="95"/>
        <v>1028.7</v>
      </c>
    </row>
    <row r="1862" s="71" customFormat="1" customHeight="1" spans="1:11">
      <c r="A1862" s="78">
        <v>1859</v>
      </c>
      <c r="B1862" s="79" t="s">
        <v>7684</v>
      </c>
      <c r="C1862" s="80" t="s">
        <v>7685</v>
      </c>
      <c r="D1862" s="81" t="s">
        <v>15</v>
      </c>
      <c r="E1862" s="82">
        <v>0.005</v>
      </c>
      <c r="F1862" s="78" t="s">
        <v>54</v>
      </c>
      <c r="G1862" s="83">
        <f t="shared" si="93"/>
        <v>5000</v>
      </c>
      <c r="H1862" s="78">
        <v>6161</v>
      </c>
      <c r="I1862" s="78" t="s">
        <v>1143</v>
      </c>
      <c r="J1862" s="85">
        <f t="shared" si="94"/>
        <v>924.15</v>
      </c>
      <c r="K1862" s="86">
        <f t="shared" si="95"/>
        <v>5924.15</v>
      </c>
    </row>
    <row r="1863" s="71" customFormat="1" customHeight="1" spans="1:11">
      <c r="A1863" s="78">
        <v>1860</v>
      </c>
      <c r="B1863" s="79" t="s">
        <v>7686</v>
      </c>
      <c r="C1863" s="80" t="s">
        <v>7687</v>
      </c>
      <c r="D1863" s="81" t="s">
        <v>15</v>
      </c>
      <c r="E1863" s="82">
        <v>0.006</v>
      </c>
      <c r="F1863" s="78" t="s">
        <v>54</v>
      </c>
      <c r="G1863" s="83">
        <f t="shared" si="93"/>
        <v>6000</v>
      </c>
      <c r="H1863" s="78">
        <v>7510</v>
      </c>
      <c r="I1863" s="78" t="s">
        <v>1143</v>
      </c>
      <c r="J1863" s="85">
        <f t="shared" si="94"/>
        <v>1126.5</v>
      </c>
      <c r="K1863" s="86">
        <f t="shared" si="95"/>
        <v>7126.5</v>
      </c>
    </row>
    <row r="1864" s="71" customFormat="1" customHeight="1" spans="1:11">
      <c r="A1864" s="78">
        <v>1861</v>
      </c>
      <c r="B1864" s="79" t="s">
        <v>7688</v>
      </c>
      <c r="C1864" s="80" t="s">
        <v>7689</v>
      </c>
      <c r="D1864" s="81" t="s">
        <v>15</v>
      </c>
      <c r="E1864" s="82">
        <v>0.00348</v>
      </c>
      <c r="F1864" s="78" t="s">
        <v>54</v>
      </c>
      <c r="G1864" s="83">
        <f t="shared" si="93"/>
        <v>3480</v>
      </c>
      <c r="H1864" s="78">
        <v>1598.35</v>
      </c>
      <c r="I1864" s="78" t="s">
        <v>1143</v>
      </c>
      <c r="J1864" s="85">
        <f t="shared" si="94"/>
        <v>239.75</v>
      </c>
      <c r="K1864" s="86">
        <f t="shared" si="95"/>
        <v>3719.75</v>
      </c>
    </row>
    <row r="1865" s="71" customFormat="1" customHeight="1" spans="1:11">
      <c r="A1865" s="78">
        <v>1862</v>
      </c>
      <c r="B1865" s="79" t="s">
        <v>7690</v>
      </c>
      <c r="C1865" s="80" t="s">
        <v>7691</v>
      </c>
      <c r="D1865" s="81" t="s">
        <v>15</v>
      </c>
      <c r="E1865" s="82">
        <v>0</v>
      </c>
      <c r="F1865" s="78" t="s">
        <v>54</v>
      </c>
      <c r="G1865" s="83">
        <f t="shared" si="93"/>
        <v>0</v>
      </c>
      <c r="H1865" s="78">
        <v>4030</v>
      </c>
      <c r="I1865" s="78" t="s">
        <v>1143</v>
      </c>
      <c r="J1865" s="85">
        <f t="shared" si="94"/>
        <v>604.5</v>
      </c>
      <c r="K1865" s="86">
        <f t="shared" si="95"/>
        <v>604.5</v>
      </c>
    </row>
    <row r="1866" s="71" customFormat="1" customHeight="1" spans="1:11">
      <c r="A1866" s="78">
        <v>1863</v>
      </c>
      <c r="B1866" s="79" t="s">
        <v>7692</v>
      </c>
      <c r="C1866" s="80" t="s">
        <v>7693</v>
      </c>
      <c r="D1866" s="81" t="s">
        <v>15</v>
      </c>
      <c r="E1866" s="82">
        <v>0.0116</v>
      </c>
      <c r="F1866" s="78" t="s">
        <v>54</v>
      </c>
      <c r="G1866" s="83">
        <f t="shared" si="93"/>
        <v>11600</v>
      </c>
      <c r="H1866" s="78">
        <v>9026</v>
      </c>
      <c r="I1866" s="78" t="s">
        <v>1143</v>
      </c>
      <c r="J1866" s="85">
        <f t="shared" si="94"/>
        <v>1353.9</v>
      </c>
      <c r="K1866" s="86">
        <f t="shared" si="95"/>
        <v>12953.9</v>
      </c>
    </row>
    <row r="1867" s="71" customFormat="1" customHeight="1" spans="1:11">
      <c r="A1867" s="78">
        <v>1864</v>
      </c>
      <c r="B1867" s="79" t="s">
        <v>7694</v>
      </c>
      <c r="C1867" s="80" t="s">
        <v>7695</v>
      </c>
      <c r="D1867" s="81" t="s">
        <v>15</v>
      </c>
      <c r="E1867" s="82">
        <v>0.01044</v>
      </c>
      <c r="F1867" s="78" t="s">
        <v>54</v>
      </c>
      <c r="G1867" s="83">
        <f t="shared" si="93"/>
        <v>10440</v>
      </c>
      <c r="H1867" s="78">
        <v>7473</v>
      </c>
      <c r="I1867" s="78" t="s">
        <v>1143</v>
      </c>
      <c r="J1867" s="85">
        <f t="shared" si="94"/>
        <v>1120.95</v>
      </c>
      <c r="K1867" s="86">
        <f t="shared" si="95"/>
        <v>11560.95</v>
      </c>
    </row>
    <row r="1868" s="71" customFormat="1" customHeight="1" spans="1:11">
      <c r="A1868" s="78">
        <v>1865</v>
      </c>
      <c r="B1868" s="79" t="s">
        <v>7696</v>
      </c>
      <c r="C1868" s="80" t="s">
        <v>7697</v>
      </c>
      <c r="D1868" s="81" t="s">
        <v>15</v>
      </c>
      <c r="E1868" s="82">
        <v>0.0058</v>
      </c>
      <c r="F1868" s="78" t="s">
        <v>54</v>
      </c>
      <c r="G1868" s="83">
        <f t="shared" si="93"/>
        <v>5800</v>
      </c>
      <c r="H1868" s="78">
        <v>4028</v>
      </c>
      <c r="I1868" s="78" t="s">
        <v>1143</v>
      </c>
      <c r="J1868" s="85">
        <f t="shared" si="94"/>
        <v>604.2</v>
      </c>
      <c r="K1868" s="86">
        <f t="shared" si="95"/>
        <v>6404.2</v>
      </c>
    </row>
    <row r="1869" s="71" customFormat="1" customHeight="1" spans="1:11">
      <c r="A1869" s="78">
        <v>1866</v>
      </c>
      <c r="B1869" s="79" t="s">
        <v>7698</v>
      </c>
      <c r="C1869" s="80" t="s">
        <v>7699</v>
      </c>
      <c r="D1869" s="81" t="s">
        <v>15</v>
      </c>
      <c r="E1869" s="82">
        <v>0.00472</v>
      </c>
      <c r="F1869" s="78" t="s">
        <v>54</v>
      </c>
      <c r="G1869" s="83">
        <f t="shared" si="93"/>
        <v>4720</v>
      </c>
      <c r="H1869" s="78">
        <v>2700.83</v>
      </c>
      <c r="I1869" s="78" t="s">
        <v>1143</v>
      </c>
      <c r="J1869" s="85">
        <f t="shared" si="94"/>
        <v>405.12</v>
      </c>
      <c r="K1869" s="86">
        <f t="shared" si="95"/>
        <v>5125.12</v>
      </c>
    </row>
    <row r="1870" s="71" customFormat="1" customHeight="1" spans="1:11">
      <c r="A1870" s="78">
        <v>1867</v>
      </c>
      <c r="B1870" s="79" t="s">
        <v>7700</v>
      </c>
      <c r="C1870" s="80" t="s">
        <v>7701</v>
      </c>
      <c r="D1870" s="81" t="s">
        <v>15</v>
      </c>
      <c r="E1870" s="82">
        <v>0.0118</v>
      </c>
      <c r="F1870" s="78" t="s">
        <v>54</v>
      </c>
      <c r="G1870" s="83">
        <f t="shared" si="93"/>
        <v>11800</v>
      </c>
      <c r="H1870" s="78">
        <v>0</v>
      </c>
      <c r="I1870" s="78" t="s">
        <v>1143</v>
      </c>
      <c r="J1870" s="85">
        <f t="shared" si="94"/>
        <v>0</v>
      </c>
      <c r="K1870" s="86">
        <f t="shared" si="95"/>
        <v>11800</v>
      </c>
    </row>
    <row r="1871" s="71" customFormat="1" customHeight="1" spans="1:11">
      <c r="A1871" s="78">
        <v>1868</v>
      </c>
      <c r="B1871" s="79" t="s">
        <v>7702</v>
      </c>
      <c r="C1871" s="80" t="s">
        <v>7703</v>
      </c>
      <c r="D1871" s="81" t="s">
        <v>15</v>
      </c>
      <c r="E1871" s="82">
        <v>0.01593</v>
      </c>
      <c r="F1871" s="78" t="s">
        <v>54</v>
      </c>
      <c r="G1871" s="83">
        <f t="shared" si="93"/>
        <v>15930</v>
      </c>
      <c r="H1871" s="78">
        <v>0</v>
      </c>
      <c r="I1871" s="78" t="s">
        <v>1143</v>
      </c>
      <c r="J1871" s="85">
        <f t="shared" si="94"/>
        <v>0</v>
      </c>
      <c r="K1871" s="86">
        <f t="shared" si="95"/>
        <v>15930</v>
      </c>
    </row>
    <row r="1872" s="71" customFormat="1" customHeight="1" spans="1:11">
      <c r="A1872" s="78">
        <v>1869</v>
      </c>
      <c r="B1872" s="79" t="s">
        <v>7704</v>
      </c>
      <c r="C1872" s="80" t="s">
        <v>7705</v>
      </c>
      <c r="D1872" s="81" t="s">
        <v>15</v>
      </c>
      <c r="E1872" s="82">
        <v>0.005</v>
      </c>
      <c r="F1872" s="78" t="s">
        <v>54</v>
      </c>
      <c r="G1872" s="83">
        <f t="shared" si="93"/>
        <v>5000</v>
      </c>
      <c r="H1872" s="78">
        <v>5245</v>
      </c>
      <c r="I1872" s="78" t="s">
        <v>1143</v>
      </c>
      <c r="J1872" s="85">
        <f t="shared" si="94"/>
        <v>786.75</v>
      </c>
      <c r="K1872" s="86">
        <f t="shared" si="95"/>
        <v>5786.75</v>
      </c>
    </row>
    <row r="1873" s="71" customFormat="1" customHeight="1" spans="1:11">
      <c r="A1873" s="78">
        <v>1870</v>
      </c>
      <c r="B1873" s="79" t="s">
        <v>7706</v>
      </c>
      <c r="C1873" s="80" t="s">
        <v>7707</v>
      </c>
      <c r="D1873" s="81" t="s">
        <v>15</v>
      </c>
      <c r="E1873" s="82">
        <v>0.018</v>
      </c>
      <c r="F1873" s="78" t="s">
        <v>54</v>
      </c>
      <c r="G1873" s="83">
        <f t="shared" si="93"/>
        <v>18000</v>
      </c>
      <c r="H1873" s="78">
        <v>0</v>
      </c>
      <c r="I1873" s="78" t="s">
        <v>1143</v>
      </c>
      <c r="J1873" s="85">
        <f t="shared" si="94"/>
        <v>0</v>
      </c>
      <c r="K1873" s="86">
        <f t="shared" si="95"/>
        <v>18000</v>
      </c>
    </row>
    <row r="1874" s="71" customFormat="1" customHeight="1" spans="1:11">
      <c r="A1874" s="78">
        <v>1871</v>
      </c>
      <c r="B1874" s="79" t="s">
        <v>7708</v>
      </c>
      <c r="C1874" s="80" t="s">
        <v>7709</v>
      </c>
      <c r="D1874" s="81" t="s">
        <v>15</v>
      </c>
      <c r="E1874" s="82">
        <v>0.01134</v>
      </c>
      <c r="F1874" s="78" t="s">
        <v>54</v>
      </c>
      <c r="G1874" s="83">
        <f t="shared" si="93"/>
        <v>11340</v>
      </c>
      <c r="H1874" s="78">
        <v>0</v>
      </c>
      <c r="I1874" s="78" t="s">
        <v>1143</v>
      </c>
      <c r="J1874" s="85">
        <f t="shared" si="94"/>
        <v>0</v>
      </c>
      <c r="K1874" s="86">
        <f t="shared" si="95"/>
        <v>11340</v>
      </c>
    </row>
    <row r="1875" s="71" customFormat="1" customHeight="1" spans="1:11">
      <c r="A1875" s="78">
        <v>1872</v>
      </c>
      <c r="B1875" s="79" t="s">
        <v>7710</v>
      </c>
      <c r="C1875" s="80" t="s">
        <v>7711</v>
      </c>
      <c r="D1875" s="81" t="s">
        <v>15</v>
      </c>
      <c r="E1875" s="82">
        <v>0.0081</v>
      </c>
      <c r="F1875" s="78" t="s">
        <v>54</v>
      </c>
      <c r="G1875" s="83">
        <f t="shared" si="93"/>
        <v>8100</v>
      </c>
      <c r="H1875" s="78">
        <v>0</v>
      </c>
      <c r="I1875" s="78" t="s">
        <v>1143</v>
      </c>
      <c r="J1875" s="85">
        <f t="shared" si="94"/>
        <v>0</v>
      </c>
      <c r="K1875" s="86">
        <f t="shared" si="95"/>
        <v>8100</v>
      </c>
    </row>
    <row r="1876" s="71" customFormat="1" customHeight="1" spans="1:11">
      <c r="A1876" s="78">
        <v>1873</v>
      </c>
      <c r="B1876" s="79" t="s">
        <v>7712</v>
      </c>
      <c r="C1876" s="80" t="s">
        <v>7713</v>
      </c>
      <c r="D1876" s="81" t="s">
        <v>15</v>
      </c>
      <c r="E1876" s="82">
        <v>0.00405</v>
      </c>
      <c r="F1876" s="78" t="s">
        <v>54</v>
      </c>
      <c r="G1876" s="83">
        <f t="shared" si="93"/>
        <v>4050</v>
      </c>
      <c r="H1876" s="78">
        <v>0</v>
      </c>
      <c r="I1876" s="78" t="s">
        <v>1143</v>
      </c>
      <c r="J1876" s="85">
        <f t="shared" si="94"/>
        <v>0</v>
      </c>
      <c r="K1876" s="86">
        <f t="shared" si="95"/>
        <v>4050</v>
      </c>
    </row>
    <row r="1877" s="71" customFormat="1" customHeight="1" spans="1:11">
      <c r="A1877" s="78">
        <v>1874</v>
      </c>
      <c r="B1877" s="79" t="s">
        <v>7714</v>
      </c>
      <c r="C1877" s="80" t="s">
        <v>7715</v>
      </c>
      <c r="D1877" s="81" t="s">
        <v>15</v>
      </c>
      <c r="E1877" s="82">
        <v>0.0228</v>
      </c>
      <c r="F1877" s="78" t="s">
        <v>54</v>
      </c>
      <c r="G1877" s="83">
        <f t="shared" ref="G1877:G1918" si="96">IF(E1877*1000000&gt;20000,20000,E1877*1000000)</f>
        <v>20000</v>
      </c>
      <c r="H1877" s="78">
        <v>0</v>
      </c>
      <c r="I1877" s="78" t="s">
        <v>1143</v>
      </c>
      <c r="J1877" s="85">
        <f t="shared" si="94"/>
        <v>0</v>
      </c>
      <c r="K1877" s="86">
        <f t="shared" si="95"/>
        <v>20000</v>
      </c>
    </row>
    <row r="1878" s="71" customFormat="1" customHeight="1" spans="1:11">
      <c r="A1878" s="78">
        <v>1875</v>
      </c>
      <c r="B1878" s="79" t="s">
        <v>7716</v>
      </c>
      <c r="C1878" s="80" t="s">
        <v>7717</v>
      </c>
      <c r="D1878" s="81" t="s">
        <v>15</v>
      </c>
      <c r="E1878" s="82">
        <v>0.00609</v>
      </c>
      <c r="F1878" s="78" t="s">
        <v>54</v>
      </c>
      <c r="G1878" s="83">
        <f t="shared" si="96"/>
        <v>6090</v>
      </c>
      <c r="H1878" s="78">
        <v>0</v>
      </c>
      <c r="I1878" s="78" t="s">
        <v>1143</v>
      </c>
      <c r="J1878" s="85">
        <f t="shared" si="94"/>
        <v>0</v>
      </c>
      <c r="K1878" s="86">
        <f t="shared" si="95"/>
        <v>6090</v>
      </c>
    </row>
    <row r="1879" s="71" customFormat="1" customHeight="1" spans="1:11">
      <c r="A1879" s="78">
        <v>1876</v>
      </c>
      <c r="B1879" s="79" t="s">
        <v>7718</v>
      </c>
      <c r="C1879" s="80" t="s">
        <v>7719</v>
      </c>
      <c r="D1879" s="81" t="s">
        <v>15</v>
      </c>
      <c r="E1879" s="82">
        <v>0</v>
      </c>
      <c r="F1879" s="78" t="s">
        <v>54</v>
      </c>
      <c r="G1879" s="83">
        <f t="shared" si="96"/>
        <v>0</v>
      </c>
      <c r="H1879" s="78">
        <v>0</v>
      </c>
      <c r="I1879" s="78" t="s">
        <v>1143</v>
      </c>
      <c r="J1879" s="85">
        <f t="shared" si="94"/>
        <v>0</v>
      </c>
      <c r="K1879" s="86">
        <f t="shared" si="95"/>
        <v>0</v>
      </c>
    </row>
    <row r="1880" s="71" customFormat="1" customHeight="1" spans="1:11">
      <c r="A1880" s="78">
        <v>1877</v>
      </c>
      <c r="B1880" s="79" t="s">
        <v>7720</v>
      </c>
      <c r="C1880" s="80" t="s">
        <v>7721</v>
      </c>
      <c r="D1880" s="81" t="s">
        <v>15</v>
      </c>
      <c r="E1880" s="82">
        <v>0</v>
      </c>
      <c r="F1880" s="78" t="s">
        <v>54</v>
      </c>
      <c r="G1880" s="83">
        <f t="shared" si="96"/>
        <v>0</v>
      </c>
      <c r="H1880" s="78">
        <v>16266</v>
      </c>
      <c r="I1880" s="78" t="s">
        <v>1143</v>
      </c>
      <c r="J1880" s="85">
        <f t="shared" si="94"/>
        <v>2439.9</v>
      </c>
      <c r="K1880" s="86">
        <f t="shared" si="95"/>
        <v>2439.9</v>
      </c>
    </row>
    <row r="1881" s="71" customFormat="1" customHeight="1" spans="1:11">
      <c r="A1881" s="78">
        <v>1878</v>
      </c>
      <c r="B1881" s="79" t="s">
        <v>2858</v>
      </c>
      <c r="C1881" s="80" t="s">
        <v>7722</v>
      </c>
      <c r="D1881" s="81" t="s">
        <v>15</v>
      </c>
      <c r="E1881" s="82">
        <v>0.00472</v>
      </c>
      <c r="F1881" s="78" t="s">
        <v>54</v>
      </c>
      <c r="G1881" s="83">
        <f t="shared" si="96"/>
        <v>4720</v>
      </c>
      <c r="H1881" s="78">
        <v>0</v>
      </c>
      <c r="I1881" s="78" t="s">
        <v>1143</v>
      </c>
      <c r="J1881" s="85">
        <f t="shared" si="94"/>
        <v>0</v>
      </c>
      <c r="K1881" s="86">
        <f t="shared" si="95"/>
        <v>4720</v>
      </c>
    </row>
    <row r="1882" s="71" customFormat="1" customHeight="1" spans="1:11">
      <c r="A1882" s="78">
        <v>1879</v>
      </c>
      <c r="B1882" s="79" t="s">
        <v>7723</v>
      </c>
      <c r="C1882" s="80" t="s">
        <v>7724</v>
      </c>
      <c r="D1882" s="81" t="s">
        <v>15</v>
      </c>
      <c r="E1882" s="82">
        <v>0.00348</v>
      </c>
      <c r="F1882" s="78" t="s">
        <v>54</v>
      </c>
      <c r="G1882" s="83">
        <f t="shared" si="96"/>
        <v>3480</v>
      </c>
      <c r="H1882" s="78">
        <v>0</v>
      </c>
      <c r="I1882" s="78" t="s">
        <v>1143</v>
      </c>
      <c r="J1882" s="85">
        <f t="shared" si="94"/>
        <v>0</v>
      </c>
      <c r="K1882" s="86">
        <f t="shared" si="95"/>
        <v>3480</v>
      </c>
    </row>
    <row r="1883" s="71" customFormat="1" customHeight="1" spans="1:11">
      <c r="A1883" s="78">
        <v>1880</v>
      </c>
      <c r="B1883" s="79" t="s">
        <v>7725</v>
      </c>
      <c r="C1883" s="80" t="s">
        <v>7726</v>
      </c>
      <c r="D1883" s="81" t="s">
        <v>15</v>
      </c>
      <c r="E1883" s="82">
        <v>0.01219</v>
      </c>
      <c r="F1883" s="78" t="s">
        <v>54</v>
      </c>
      <c r="G1883" s="83">
        <f t="shared" si="96"/>
        <v>12190</v>
      </c>
      <c r="H1883" s="78">
        <v>12865</v>
      </c>
      <c r="I1883" s="78" t="s">
        <v>1143</v>
      </c>
      <c r="J1883" s="85">
        <f t="shared" si="94"/>
        <v>1929.75</v>
      </c>
      <c r="K1883" s="86">
        <f t="shared" si="95"/>
        <v>14119.75</v>
      </c>
    </row>
    <row r="1884" s="71" customFormat="1" customHeight="1" spans="1:11">
      <c r="A1884" s="78">
        <v>1881</v>
      </c>
      <c r="B1884" s="79" t="s">
        <v>7727</v>
      </c>
      <c r="C1884" s="80" t="s">
        <v>7728</v>
      </c>
      <c r="D1884" s="81" t="s">
        <v>15</v>
      </c>
      <c r="E1884" s="82">
        <v>0.0039</v>
      </c>
      <c r="F1884" s="78" t="s">
        <v>54</v>
      </c>
      <c r="G1884" s="83">
        <f t="shared" si="96"/>
        <v>3900</v>
      </c>
      <c r="H1884" s="78">
        <v>1892</v>
      </c>
      <c r="I1884" s="78" t="s">
        <v>1143</v>
      </c>
      <c r="J1884" s="85">
        <f t="shared" si="94"/>
        <v>283.8</v>
      </c>
      <c r="K1884" s="86">
        <f t="shared" si="95"/>
        <v>4183.8</v>
      </c>
    </row>
    <row r="1885" s="71" customFormat="1" customHeight="1" spans="1:11">
      <c r="A1885" s="78">
        <v>1882</v>
      </c>
      <c r="B1885" s="79" t="s">
        <v>7729</v>
      </c>
      <c r="C1885" s="80" t="s">
        <v>7730</v>
      </c>
      <c r="D1885" s="81" t="s">
        <v>15</v>
      </c>
      <c r="E1885" s="82">
        <v>0</v>
      </c>
      <c r="F1885" s="78" t="s">
        <v>54</v>
      </c>
      <c r="G1885" s="83">
        <f t="shared" si="96"/>
        <v>0</v>
      </c>
      <c r="H1885" s="78">
        <v>9405</v>
      </c>
      <c r="I1885" s="78" t="s">
        <v>1143</v>
      </c>
      <c r="J1885" s="85">
        <f t="shared" si="94"/>
        <v>1410.75</v>
      </c>
      <c r="K1885" s="86">
        <f t="shared" si="95"/>
        <v>1410.75</v>
      </c>
    </row>
    <row r="1886" s="71" customFormat="1" customHeight="1" spans="1:11">
      <c r="A1886" s="78">
        <v>1883</v>
      </c>
      <c r="B1886" s="79" t="s">
        <v>7731</v>
      </c>
      <c r="C1886" s="80" t="s">
        <v>7732</v>
      </c>
      <c r="D1886" s="81" t="s">
        <v>15</v>
      </c>
      <c r="E1886" s="82">
        <v>0.01053</v>
      </c>
      <c r="F1886" s="78" t="s">
        <v>54</v>
      </c>
      <c r="G1886" s="83">
        <f t="shared" si="96"/>
        <v>10530</v>
      </c>
      <c r="H1886" s="78">
        <v>0</v>
      </c>
      <c r="I1886" s="78" t="s">
        <v>1143</v>
      </c>
      <c r="J1886" s="85">
        <f t="shared" si="94"/>
        <v>0</v>
      </c>
      <c r="K1886" s="86">
        <f t="shared" si="95"/>
        <v>10530</v>
      </c>
    </row>
    <row r="1887" s="71" customFormat="1" customHeight="1" spans="1:11">
      <c r="A1887" s="78">
        <v>1884</v>
      </c>
      <c r="B1887" s="79" t="s">
        <v>7733</v>
      </c>
      <c r="C1887" s="80" t="s">
        <v>7734</v>
      </c>
      <c r="D1887" s="81" t="s">
        <v>15</v>
      </c>
      <c r="E1887" s="82">
        <v>0.01674</v>
      </c>
      <c r="F1887" s="78" t="s">
        <v>54</v>
      </c>
      <c r="G1887" s="83">
        <f t="shared" si="96"/>
        <v>16740</v>
      </c>
      <c r="H1887" s="78">
        <v>0</v>
      </c>
      <c r="I1887" s="78" t="s">
        <v>1143</v>
      </c>
      <c r="J1887" s="85">
        <f t="shared" si="94"/>
        <v>0</v>
      </c>
      <c r="K1887" s="86">
        <f t="shared" si="95"/>
        <v>16740</v>
      </c>
    </row>
    <row r="1888" s="71" customFormat="1" customHeight="1" spans="1:11">
      <c r="A1888" s="78">
        <v>1885</v>
      </c>
      <c r="B1888" s="79" t="s">
        <v>7735</v>
      </c>
      <c r="C1888" s="80" t="s">
        <v>7736</v>
      </c>
      <c r="D1888" s="81" t="s">
        <v>15</v>
      </c>
      <c r="E1888" s="82">
        <v>0.01363</v>
      </c>
      <c r="F1888" s="78" t="s">
        <v>54</v>
      </c>
      <c r="G1888" s="83">
        <f t="shared" si="96"/>
        <v>13630</v>
      </c>
      <c r="H1888" s="78">
        <v>7881</v>
      </c>
      <c r="I1888" s="78" t="s">
        <v>1143</v>
      </c>
      <c r="J1888" s="85">
        <f t="shared" si="94"/>
        <v>1182.15</v>
      </c>
      <c r="K1888" s="86">
        <f t="shared" si="95"/>
        <v>14812.15</v>
      </c>
    </row>
    <row r="1889" s="71" customFormat="1" customHeight="1" spans="1:11">
      <c r="A1889" s="78">
        <v>1886</v>
      </c>
      <c r="B1889" s="79" t="s">
        <v>7737</v>
      </c>
      <c r="C1889" s="80" t="s">
        <v>7738</v>
      </c>
      <c r="D1889" s="81" t="s">
        <v>15</v>
      </c>
      <c r="E1889" s="82">
        <v>0.0162</v>
      </c>
      <c r="F1889" s="78" t="s">
        <v>54</v>
      </c>
      <c r="G1889" s="83">
        <f t="shared" si="96"/>
        <v>16200</v>
      </c>
      <c r="H1889" s="78">
        <v>0</v>
      </c>
      <c r="I1889" s="78" t="s">
        <v>1143</v>
      </c>
      <c r="J1889" s="85">
        <f t="shared" si="94"/>
        <v>0</v>
      </c>
      <c r="K1889" s="86">
        <f t="shared" si="95"/>
        <v>16200</v>
      </c>
    </row>
    <row r="1890" s="71" customFormat="1" customHeight="1" spans="1:11">
      <c r="A1890" s="78">
        <v>1887</v>
      </c>
      <c r="B1890" s="79" t="s">
        <v>7739</v>
      </c>
      <c r="C1890" s="80" t="s">
        <v>7740</v>
      </c>
      <c r="D1890" s="81" t="s">
        <v>15</v>
      </c>
      <c r="E1890" s="82">
        <v>0.00424</v>
      </c>
      <c r="F1890" s="78" t="s">
        <v>54</v>
      </c>
      <c r="G1890" s="83">
        <f t="shared" si="96"/>
        <v>4240</v>
      </c>
      <c r="H1890" s="78">
        <v>0</v>
      </c>
      <c r="I1890" s="78" t="s">
        <v>1143</v>
      </c>
      <c r="J1890" s="85">
        <f t="shared" si="94"/>
        <v>0</v>
      </c>
      <c r="K1890" s="86">
        <f t="shared" si="95"/>
        <v>4240</v>
      </c>
    </row>
    <row r="1891" s="71" customFormat="1" customHeight="1" spans="1:11">
      <c r="A1891" s="78">
        <v>1888</v>
      </c>
      <c r="B1891" s="79" t="s">
        <v>7741</v>
      </c>
      <c r="C1891" s="80" t="s">
        <v>7742</v>
      </c>
      <c r="D1891" s="81" t="s">
        <v>15</v>
      </c>
      <c r="E1891" s="82">
        <v>0.01305</v>
      </c>
      <c r="F1891" s="78" t="s">
        <v>54</v>
      </c>
      <c r="G1891" s="83">
        <f t="shared" si="96"/>
        <v>13050</v>
      </c>
      <c r="H1891" s="78">
        <v>0</v>
      </c>
      <c r="I1891" s="78" t="s">
        <v>1143</v>
      </c>
      <c r="J1891" s="85">
        <f t="shared" si="94"/>
        <v>0</v>
      </c>
      <c r="K1891" s="86">
        <f t="shared" si="95"/>
        <v>13050</v>
      </c>
    </row>
    <row r="1892" s="71" customFormat="1" customHeight="1" spans="1:11">
      <c r="A1892" s="78">
        <v>1889</v>
      </c>
      <c r="B1892" s="79" t="s">
        <v>7743</v>
      </c>
      <c r="C1892" s="80" t="s">
        <v>7744</v>
      </c>
      <c r="D1892" s="81" t="s">
        <v>15</v>
      </c>
      <c r="E1892" s="82">
        <v>0.02214</v>
      </c>
      <c r="F1892" s="78" t="s">
        <v>54</v>
      </c>
      <c r="G1892" s="83">
        <f t="shared" si="96"/>
        <v>20000</v>
      </c>
      <c r="H1892" s="78">
        <v>0</v>
      </c>
      <c r="I1892" s="78" t="s">
        <v>1143</v>
      </c>
      <c r="J1892" s="85">
        <f t="shared" si="94"/>
        <v>0</v>
      </c>
      <c r="K1892" s="86">
        <f t="shared" si="95"/>
        <v>20000</v>
      </c>
    </row>
    <row r="1893" s="71" customFormat="1" customHeight="1" spans="1:11">
      <c r="A1893" s="78">
        <v>1890</v>
      </c>
      <c r="B1893" s="79" t="s">
        <v>7745</v>
      </c>
      <c r="C1893" s="80" t="s">
        <v>7746</v>
      </c>
      <c r="D1893" s="81" t="s">
        <v>15</v>
      </c>
      <c r="E1893" s="82">
        <v>0.00406</v>
      </c>
      <c r="F1893" s="78" t="s">
        <v>54</v>
      </c>
      <c r="G1893" s="83">
        <f t="shared" si="96"/>
        <v>4060</v>
      </c>
      <c r="H1893" s="78">
        <v>0</v>
      </c>
      <c r="I1893" s="78" t="s">
        <v>1143</v>
      </c>
      <c r="J1893" s="85">
        <f t="shared" si="94"/>
        <v>0</v>
      </c>
      <c r="K1893" s="86">
        <f t="shared" si="95"/>
        <v>4060</v>
      </c>
    </row>
    <row r="1894" s="71" customFormat="1" customHeight="1" spans="1:11">
      <c r="A1894" s="78">
        <v>1891</v>
      </c>
      <c r="B1894" s="79" t="s">
        <v>7747</v>
      </c>
      <c r="C1894" s="80" t="s">
        <v>7748</v>
      </c>
      <c r="D1894" s="81" t="s">
        <v>15</v>
      </c>
      <c r="E1894" s="82">
        <v>0.01053</v>
      </c>
      <c r="F1894" s="78" t="s">
        <v>54</v>
      </c>
      <c r="G1894" s="83">
        <f t="shared" si="96"/>
        <v>10530</v>
      </c>
      <c r="H1894" s="78">
        <v>0</v>
      </c>
      <c r="I1894" s="78" t="s">
        <v>1143</v>
      </c>
      <c r="J1894" s="85">
        <f t="shared" si="94"/>
        <v>0</v>
      </c>
      <c r="K1894" s="86">
        <f t="shared" si="95"/>
        <v>10530</v>
      </c>
    </row>
    <row r="1895" s="71" customFormat="1" customHeight="1" spans="1:11">
      <c r="A1895" s="78">
        <v>1892</v>
      </c>
      <c r="B1895" s="79" t="s">
        <v>7749</v>
      </c>
      <c r="C1895" s="80" t="s">
        <v>7750</v>
      </c>
      <c r="D1895" s="81" t="s">
        <v>15</v>
      </c>
      <c r="E1895" s="82">
        <v>0</v>
      </c>
      <c r="F1895" s="78" t="s">
        <v>54</v>
      </c>
      <c r="G1895" s="83">
        <f t="shared" si="96"/>
        <v>0</v>
      </c>
      <c r="H1895" s="78">
        <v>4090</v>
      </c>
      <c r="I1895" s="78" t="s">
        <v>1143</v>
      </c>
      <c r="J1895" s="85">
        <f t="shared" si="94"/>
        <v>613.5</v>
      </c>
      <c r="K1895" s="86">
        <f t="shared" si="95"/>
        <v>613.5</v>
      </c>
    </row>
    <row r="1896" s="71" customFormat="1" customHeight="1" spans="1:11">
      <c r="A1896" s="78">
        <v>1893</v>
      </c>
      <c r="B1896" s="79" t="s">
        <v>7751</v>
      </c>
      <c r="C1896" s="80" t="s">
        <v>7752</v>
      </c>
      <c r="D1896" s="81" t="s">
        <v>15</v>
      </c>
      <c r="E1896" s="82">
        <v>0.00756</v>
      </c>
      <c r="F1896" s="78" t="s">
        <v>54</v>
      </c>
      <c r="G1896" s="83">
        <f t="shared" si="96"/>
        <v>7560</v>
      </c>
      <c r="H1896" s="78">
        <v>0</v>
      </c>
      <c r="I1896" s="78" t="s">
        <v>1143</v>
      </c>
      <c r="J1896" s="85">
        <f t="shared" si="94"/>
        <v>0</v>
      </c>
      <c r="K1896" s="86">
        <f t="shared" si="95"/>
        <v>7560</v>
      </c>
    </row>
    <row r="1897" s="71" customFormat="1" customHeight="1" spans="1:11">
      <c r="A1897" s="78">
        <v>1894</v>
      </c>
      <c r="B1897" s="79" t="s">
        <v>7753</v>
      </c>
      <c r="C1897" s="80" t="s">
        <v>7754</v>
      </c>
      <c r="D1897" s="81" t="s">
        <v>15</v>
      </c>
      <c r="E1897" s="82">
        <v>0.01176</v>
      </c>
      <c r="F1897" s="78" t="s">
        <v>54</v>
      </c>
      <c r="G1897" s="83">
        <f t="shared" si="96"/>
        <v>11760</v>
      </c>
      <c r="H1897" s="78">
        <v>0</v>
      </c>
      <c r="I1897" s="78" t="s">
        <v>1143</v>
      </c>
      <c r="J1897" s="85">
        <f t="shared" si="94"/>
        <v>0</v>
      </c>
      <c r="K1897" s="86">
        <f t="shared" si="95"/>
        <v>11760</v>
      </c>
    </row>
    <row r="1898" s="71" customFormat="1" customHeight="1" spans="1:11">
      <c r="A1898" s="78">
        <v>1895</v>
      </c>
      <c r="B1898" s="79" t="s">
        <v>7755</v>
      </c>
      <c r="C1898" s="80" t="s">
        <v>7756</v>
      </c>
      <c r="D1898" s="81" t="s">
        <v>15</v>
      </c>
      <c r="E1898" s="82">
        <v>0.01044</v>
      </c>
      <c r="F1898" s="78" t="s">
        <v>54</v>
      </c>
      <c r="G1898" s="83">
        <f t="shared" si="96"/>
        <v>10440</v>
      </c>
      <c r="H1898" s="78">
        <v>0</v>
      </c>
      <c r="I1898" s="78" t="s">
        <v>1143</v>
      </c>
      <c r="J1898" s="85">
        <f t="shared" si="94"/>
        <v>0</v>
      </c>
      <c r="K1898" s="86">
        <f t="shared" si="95"/>
        <v>10440</v>
      </c>
    </row>
    <row r="1899" s="71" customFormat="1" customHeight="1" spans="1:11">
      <c r="A1899" s="78">
        <v>1896</v>
      </c>
      <c r="B1899" s="79" t="s">
        <v>7757</v>
      </c>
      <c r="C1899" s="80" t="s">
        <v>7758</v>
      </c>
      <c r="D1899" s="81" t="s">
        <v>15</v>
      </c>
      <c r="E1899" s="82">
        <v>0.0059</v>
      </c>
      <c r="F1899" s="78" t="s">
        <v>54</v>
      </c>
      <c r="G1899" s="83">
        <f t="shared" si="96"/>
        <v>5900</v>
      </c>
      <c r="H1899" s="78">
        <v>4726.11</v>
      </c>
      <c r="I1899" s="78" t="s">
        <v>1143</v>
      </c>
      <c r="J1899" s="85">
        <f t="shared" si="94"/>
        <v>708.92</v>
      </c>
      <c r="K1899" s="86">
        <f t="shared" si="95"/>
        <v>6608.92</v>
      </c>
    </row>
    <row r="1900" s="71" customFormat="1" customHeight="1" spans="1:11">
      <c r="A1900" s="78">
        <v>1897</v>
      </c>
      <c r="B1900" s="79" t="s">
        <v>7759</v>
      </c>
      <c r="C1900" s="80" t="s">
        <v>7760</v>
      </c>
      <c r="D1900" s="81" t="s">
        <v>15</v>
      </c>
      <c r="E1900" s="82">
        <v>0.02124</v>
      </c>
      <c r="F1900" s="78" t="s">
        <v>54</v>
      </c>
      <c r="G1900" s="83">
        <f t="shared" si="96"/>
        <v>20000</v>
      </c>
      <c r="H1900" s="78">
        <v>0</v>
      </c>
      <c r="I1900" s="78" t="s">
        <v>1143</v>
      </c>
      <c r="J1900" s="85">
        <f t="shared" si="94"/>
        <v>0</v>
      </c>
      <c r="K1900" s="86">
        <f t="shared" si="95"/>
        <v>20000</v>
      </c>
    </row>
    <row r="1901" s="71" customFormat="1" customHeight="1" spans="1:11">
      <c r="A1901" s="78">
        <v>1898</v>
      </c>
      <c r="B1901" s="79" t="s">
        <v>7761</v>
      </c>
      <c r="C1901" s="80" t="s">
        <v>7762</v>
      </c>
      <c r="D1901" s="81" t="s">
        <v>15</v>
      </c>
      <c r="E1901" s="82">
        <v>0.00945</v>
      </c>
      <c r="F1901" s="78" t="s">
        <v>54</v>
      </c>
      <c r="G1901" s="83">
        <f t="shared" si="96"/>
        <v>9450</v>
      </c>
      <c r="H1901" s="78">
        <v>0</v>
      </c>
      <c r="I1901" s="78" t="s">
        <v>1143</v>
      </c>
      <c r="J1901" s="85">
        <f t="shared" si="94"/>
        <v>0</v>
      </c>
      <c r="K1901" s="86">
        <f t="shared" si="95"/>
        <v>9450</v>
      </c>
    </row>
    <row r="1902" s="71" customFormat="1" customHeight="1" spans="1:11">
      <c r="A1902" s="78">
        <v>1899</v>
      </c>
      <c r="B1902" s="79" t="s">
        <v>7763</v>
      </c>
      <c r="C1902" s="80" t="s">
        <v>7764</v>
      </c>
      <c r="D1902" s="81" t="s">
        <v>15</v>
      </c>
      <c r="E1902" s="82">
        <v>0.01782</v>
      </c>
      <c r="F1902" s="78" t="s">
        <v>54</v>
      </c>
      <c r="G1902" s="83">
        <f t="shared" si="96"/>
        <v>17820</v>
      </c>
      <c r="H1902" s="78">
        <v>0</v>
      </c>
      <c r="I1902" s="78" t="s">
        <v>1143</v>
      </c>
      <c r="J1902" s="85">
        <f t="shared" si="94"/>
        <v>0</v>
      </c>
      <c r="K1902" s="86">
        <f t="shared" si="95"/>
        <v>17820</v>
      </c>
    </row>
    <row r="1903" s="71" customFormat="1" customHeight="1" spans="1:11">
      <c r="A1903" s="78">
        <v>1900</v>
      </c>
      <c r="B1903" s="79" t="s">
        <v>7765</v>
      </c>
      <c r="C1903" s="80" t="s">
        <v>7766</v>
      </c>
      <c r="D1903" s="81" t="s">
        <v>15</v>
      </c>
      <c r="E1903" s="82">
        <v>0.00972</v>
      </c>
      <c r="F1903" s="78" t="s">
        <v>54</v>
      </c>
      <c r="G1903" s="83">
        <f t="shared" si="96"/>
        <v>9720</v>
      </c>
      <c r="H1903" s="78">
        <v>5930</v>
      </c>
      <c r="I1903" s="78" t="s">
        <v>1143</v>
      </c>
      <c r="J1903" s="85">
        <f t="shared" si="94"/>
        <v>889.5</v>
      </c>
      <c r="K1903" s="86">
        <f t="shared" si="95"/>
        <v>10609.5</v>
      </c>
    </row>
    <row r="1904" s="71" customFormat="1" customHeight="1" spans="1:11">
      <c r="A1904" s="78">
        <v>1901</v>
      </c>
      <c r="B1904" s="79" t="s">
        <v>7767</v>
      </c>
      <c r="C1904" s="80" t="s">
        <v>7768</v>
      </c>
      <c r="D1904" s="81" t="s">
        <v>15</v>
      </c>
      <c r="E1904" s="82">
        <v>0.00648</v>
      </c>
      <c r="F1904" s="78" t="s">
        <v>54</v>
      </c>
      <c r="G1904" s="83">
        <f t="shared" si="96"/>
        <v>6480</v>
      </c>
      <c r="H1904" s="78">
        <v>0</v>
      </c>
      <c r="I1904" s="78" t="s">
        <v>1143</v>
      </c>
      <c r="J1904" s="85">
        <f t="shared" si="94"/>
        <v>0</v>
      </c>
      <c r="K1904" s="86">
        <f t="shared" si="95"/>
        <v>6480</v>
      </c>
    </row>
    <row r="1905" s="71" customFormat="1" customHeight="1" spans="1:11">
      <c r="A1905" s="78">
        <v>1902</v>
      </c>
      <c r="B1905" s="79" t="s">
        <v>7769</v>
      </c>
      <c r="C1905" s="80" t="s">
        <v>7770</v>
      </c>
      <c r="D1905" s="81" t="s">
        <v>15</v>
      </c>
      <c r="E1905" s="82">
        <v>0.0126</v>
      </c>
      <c r="F1905" s="78" t="s">
        <v>54</v>
      </c>
      <c r="G1905" s="83">
        <f t="shared" si="96"/>
        <v>12600</v>
      </c>
      <c r="H1905" s="78">
        <v>0</v>
      </c>
      <c r="I1905" s="78" t="s">
        <v>1143</v>
      </c>
      <c r="J1905" s="85">
        <f t="shared" si="94"/>
        <v>0</v>
      </c>
      <c r="K1905" s="86">
        <f t="shared" si="95"/>
        <v>12600</v>
      </c>
    </row>
    <row r="1906" s="71" customFormat="1" customHeight="1" spans="1:11">
      <c r="A1906" s="78">
        <v>1903</v>
      </c>
      <c r="B1906" s="79" t="s">
        <v>7771</v>
      </c>
      <c r="C1906" s="80" t="s">
        <v>7772</v>
      </c>
      <c r="D1906" s="81" t="s">
        <v>15</v>
      </c>
      <c r="E1906" s="82">
        <v>0.006785</v>
      </c>
      <c r="F1906" s="78" t="s">
        <v>54</v>
      </c>
      <c r="G1906" s="83">
        <f t="shared" si="96"/>
        <v>6785</v>
      </c>
      <c r="H1906" s="78">
        <v>0</v>
      </c>
      <c r="I1906" s="78" t="s">
        <v>1143</v>
      </c>
      <c r="J1906" s="85">
        <f t="shared" si="94"/>
        <v>0</v>
      </c>
      <c r="K1906" s="86">
        <f t="shared" si="95"/>
        <v>6785</v>
      </c>
    </row>
    <row r="1907" s="71" customFormat="1" customHeight="1" spans="1:11">
      <c r="A1907" s="78">
        <v>1904</v>
      </c>
      <c r="B1907" s="79" t="s">
        <v>7773</v>
      </c>
      <c r="C1907" s="80" t="s">
        <v>7774</v>
      </c>
      <c r="D1907" s="81" t="s">
        <v>15</v>
      </c>
      <c r="E1907" s="82">
        <v>0.0216</v>
      </c>
      <c r="F1907" s="78" t="s">
        <v>54</v>
      </c>
      <c r="G1907" s="83">
        <f t="shared" si="96"/>
        <v>20000</v>
      </c>
      <c r="H1907" s="78">
        <v>0</v>
      </c>
      <c r="I1907" s="78" t="s">
        <v>1143</v>
      </c>
      <c r="J1907" s="85">
        <f t="shared" si="94"/>
        <v>0</v>
      </c>
      <c r="K1907" s="86">
        <f t="shared" si="95"/>
        <v>20000</v>
      </c>
    </row>
    <row r="1908" s="71" customFormat="1" customHeight="1" spans="1:11">
      <c r="A1908" s="78">
        <v>1905</v>
      </c>
      <c r="B1908" s="79" t="s">
        <v>7775</v>
      </c>
      <c r="C1908" s="80" t="s">
        <v>7776</v>
      </c>
      <c r="D1908" s="81" t="s">
        <v>15</v>
      </c>
      <c r="E1908" s="82">
        <v>0.00972</v>
      </c>
      <c r="F1908" s="78" t="s">
        <v>54</v>
      </c>
      <c r="G1908" s="83">
        <f t="shared" si="96"/>
        <v>9720</v>
      </c>
      <c r="H1908" s="78">
        <v>0</v>
      </c>
      <c r="I1908" s="78" t="s">
        <v>1143</v>
      </c>
      <c r="J1908" s="85">
        <f t="shared" si="94"/>
        <v>0</v>
      </c>
      <c r="K1908" s="86">
        <f t="shared" si="95"/>
        <v>9720</v>
      </c>
    </row>
    <row r="1909" s="71" customFormat="1" customHeight="1" spans="1:11">
      <c r="A1909" s="78">
        <v>1906</v>
      </c>
      <c r="B1909" s="79" t="s">
        <v>7777</v>
      </c>
      <c r="C1909" s="80" t="s">
        <v>7778</v>
      </c>
      <c r="D1909" s="81" t="s">
        <v>15</v>
      </c>
      <c r="E1909" s="82">
        <v>0.02156</v>
      </c>
      <c r="F1909" s="78" t="s">
        <v>54</v>
      </c>
      <c r="G1909" s="83">
        <f t="shared" si="96"/>
        <v>20000</v>
      </c>
      <c r="H1909" s="78">
        <v>0</v>
      </c>
      <c r="I1909" s="78" t="s">
        <v>1143</v>
      </c>
      <c r="J1909" s="85">
        <f t="shared" si="94"/>
        <v>0</v>
      </c>
      <c r="K1909" s="86">
        <f t="shared" si="95"/>
        <v>20000</v>
      </c>
    </row>
    <row r="1910" s="71" customFormat="1" customHeight="1" spans="1:11">
      <c r="A1910" s="78">
        <v>1907</v>
      </c>
      <c r="B1910" s="79" t="s">
        <v>7779</v>
      </c>
      <c r="C1910" s="80" t="s">
        <v>7780</v>
      </c>
      <c r="D1910" s="81" t="s">
        <v>15</v>
      </c>
      <c r="E1910" s="82">
        <v>0.00928</v>
      </c>
      <c r="F1910" s="78" t="s">
        <v>54</v>
      </c>
      <c r="G1910" s="83">
        <f t="shared" si="96"/>
        <v>9280</v>
      </c>
      <c r="H1910" s="78">
        <v>0</v>
      </c>
      <c r="I1910" s="78" t="s">
        <v>1143</v>
      </c>
      <c r="J1910" s="85">
        <f t="shared" si="94"/>
        <v>0</v>
      </c>
      <c r="K1910" s="86">
        <f t="shared" si="95"/>
        <v>9280</v>
      </c>
    </row>
    <row r="1911" s="71" customFormat="1" customHeight="1" spans="1:11">
      <c r="A1911" s="78">
        <v>1908</v>
      </c>
      <c r="B1911" s="79" t="s">
        <v>7781</v>
      </c>
      <c r="C1911" s="80" t="s">
        <v>7782</v>
      </c>
      <c r="D1911" s="81" t="s">
        <v>15</v>
      </c>
      <c r="E1911" s="82">
        <v>0</v>
      </c>
      <c r="F1911" s="78" t="s">
        <v>54</v>
      </c>
      <c r="G1911" s="83">
        <f t="shared" si="96"/>
        <v>0</v>
      </c>
      <c r="H1911" s="78">
        <v>4629.11</v>
      </c>
      <c r="I1911" s="78" t="s">
        <v>1143</v>
      </c>
      <c r="J1911" s="85">
        <f t="shared" si="94"/>
        <v>694.37</v>
      </c>
      <c r="K1911" s="86">
        <f t="shared" si="95"/>
        <v>694.37</v>
      </c>
    </row>
    <row r="1912" s="71" customFormat="1" customHeight="1" spans="1:11">
      <c r="A1912" s="78">
        <v>1909</v>
      </c>
      <c r="B1912" s="79" t="s">
        <v>7783</v>
      </c>
      <c r="C1912" s="80" t="s">
        <v>7784</v>
      </c>
      <c r="D1912" s="81" t="s">
        <v>15</v>
      </c>
      <c r="E1912" s="82">
        <v>0.0123</v>
      </c>
      <c r="F1912" s="78" t="s">
        <v>54</v>
      </c>
      <c r="G1912" s="83">
        <f t="shared" si="96"/>
        <v>12300</v>
      </c>
      <c r="H1912" s="78">
        <v>0</v>
      </c>
      <c r="I1912" s="78" t="s">
        <v>1143</v>
      </c>
      <c r="J1912" s="85">
        <f t="shared" si="94"/>
        <v>0</v>
      </c>
      <c r="K1912" s="86">
        <f t="shared" si="95"/>
        <v>12300</v>
      </c>
    </row>
    <row r="1913" s="71" customFormat="1" customHeight="1" spans="1:11">
      <c r="A1913" s="78">
        <v>1910</v>
      </c>
      <c r="B1913" s="79" t="s">
        <v>7785</v>
      </c>
      <c r="C1913" s="80" t="s">
        <v>7786</v>
      </c>
      <c r="D1913" s="81" t="s">
        <v>15</v>
      </c>
      <c r="E1913" s="82">
        <v>0.01769</v>
      </c>
      <c r="F1913" s="78" t="s">
        <v>54</v>
      </c>
      <c r="G1913" s="83">
        <f t="shared" si="96"/>
        <v>17690</v>
      </c>
      <c r="H1913" s="78">
        <v>0</v>
      </c>
      <c r="I1913" s="78" t="s">
        <v>1143</v>
      </c>
      <c r="J1913" s="85">
        <f t="shared" si="94"/>
        <v>0</v>
      </c>
      <c r="K1913" s="86">
        <f t="shared" si="95"/>
        <v>17690</v>
      </c>
    </row>
    <row r="1914" s="71" customFormat="1" customHeight="1" spans="1:11">
      <c r="A1914" s="78">
        <v>1911</v>
      </c>
      <c r="B1914" s="79" t="s">
        <v>7787</v>
      </c>
      <c r="C1914" s="80" t="s">
        <v>7788</v>
      </c>
      <c r="D1914" s="81" t="s">
        <v>15</v>
      </c>
      <c r="E1914" s="82">
        <v>0</v>
      </c>
      <c r="F1914" s="78" t="s">
        <v>54</v>
      </c>
      <c r="G1914" s="83">
        <f t="shared" si="96"/>
        <v>0</v>
      </c>
      <c r="H1914" s="78">
        <v>0</v>
      </c>
      <c r="I1914" s="78" t="s">
        <v>1143</v>
      </c>
      <c r="J1914" s="85">
        <f t="shared" si="94"/>
        <v>0</v>
      </c>
      <c r="K1914" s="86">
        <f t="shared" si="95"/>
        <v>0</v>
      </c>
    </row>
    <row r="1915" s="71" customFormat="1" customHeight="1" spans="1:11">
      <c r="A1915" s="78">
        <v>1912</v>
      </c>
      <c r="B1915" s="79" t="s">
        <v>7789</v>
      </c>
      <c r="C1915" s="80" t="s">
        <v>7782</v>
      </c>
      <c r="D1915" s="81" t="s">
        <v>15</v>
      </c>
      <c r="E1915" s="82">
        <v>0.01188</v>
      </c>
      <c r="F1915" s="78" t="s">
        <v>54</v>
      </c>
      <c r="G1915" s="83">
        <f t="shared" si="96"/>
        <v>11880</v>
      </c>
      <c r="H1915" s="78">
        <v>0</v>
      </c>
      <c r="I1915" s="78" t="s">
        <v>1143</v>
      </c>
      <c r="J1915" s="85">
        <f t="shared" si="94"/>
        <v>0</v>
      </c>
      <c r="K1915" s="86">
        <f t="shared" si="95"/>
        <v>11880</v>
      </c>
    </row>
    <row r="1916" s="71" customFormat="1" customHeight="1" spans="1:11">
      <c r="A1916" s="78">
        <v>1913</v>
      </c>
      <c r="B1916" s="79" t="s">
        <v>7790</v>
      </c>
      <c r="C1916" s="80" t="s">
        <v>7791</v>
      </c>
      <c r="D1916" s="81" t="s">
        <v>15</v>
      </c>
      <c r="E1916" s="82">
        <v>0.01344</v>
      </c>
      <c r="F1916" s="78" t="s">
        <v>54</v>
      </c>
      <c r="G1916" s="83">
        <f t="shared" si="96"/>
        <v>13440</v>
      </c>
      <c r="H1916" s="78">
        <v>0</v>
      </c>
      <c r="I1916" s="78" t="s">
        <v>1143</v>
      </c>
      <c r="J1916" s="85">
        <f t="shared" si="94"/>
        <v>0</v>
      </c>
      <c r="K1916" s="86">
        <f t="shared" si="95"/>
        <v>13440</v>
      </c>
    </row>
    <row r="1917" s="71" customFormat="1" customHeight="1" spans="1:11">
      <c r="A1917" s="78">
        <v>1914</v>
      </c>
      <c r="B1917" s="79" t="s">
        <v>7792</v>
      </c>
      <c r="C1917" s="80" t="s">
        <v>7793</v>
      </c>
      <c r="D1917" s="81" t="s">
        <v>15</v>
      </c>
      <c r="E1917" s="82">
        <v>0.0057</v>
      </c>
      <c r="F1917" s="78" t="s">
        <v>54</v>
      </c>
      <c r="G1917" s="83">
        <f t="shared" si="96"/>
        <v>5700</v>
      </c>
      <c r="H1917" s="78">
        <v>3304</v>
      </c>
      <c r="I1917" s="78" t="s">
        <v>1143</v>
      </c>
      <c r="J1917" s="85">
        <f t="shared" si="94"/>
        <v>495.6</v>
      </c>
      <c r="K1917" s="86">
        <f t="shared" si="95"/>
        <v>6195.6</v>
      </c>
    </row>
    <row r="1918" s="71" customFormat="1" customHeight="1" spans="1:11">
      <c r="A1918" s="78">
        <v>1915</v>
      </c>
      <c r="B1918" s="79" t="s">
        <v>7794</v>
      </c>
      <c r="C1918" s="80" t="s">
        <v>7795</v>
      </c>
      <c r="D1918" s="81" t="s">
        <v>15</v>
      </c>
      <c r="E1918" s="82">
        <v>0.0096</v>
      </c>
      <c r="F1918" s="78" t="s">
        <v>54</v>
      </c>
      <c r="G1918" s="83">
        <f t="shared" si="96"/>
        <v>9600</v>
      </c>
      <c r="H1918" s="78">
        <v>4156</v>
      </c>
      <c r="I1918" s="78" t="s">
        <v>1143</v>
      </c>
      <c r="J1918" s="85">
        <f t="shared" si="94"/>
        <v>623.4</v>
      </c>
      <c r="K1918" s="86">
        <f t="shared" si="95"/>
        <v>10223.4</v>
      </c>
    </row>
    <row r="1919" s="71" customFormat="1" customHeight="1" spans="1:11">
      <c r="A1919" s="78">
        <v>1916</v>
      </c>
      <c r="B1919" s="79" t="s">
        <v>7796</v>
      </c>
      <c r="C1919" s="80" t="s">
        <v>7797</v>
      </c>
      <c r="D1919" s="81" t="s">
        <v>4286</v>
      </c>
      <c r="E1919" s="82">
        <v>0.096275</v>
      </c>
      <c r="F1919" s="78" t="s">
        <v>784</v>
      </c>
      <c r="G1919" s="83">
        <f>E1919*20000</f>
        <v>1925.5</v>
      </c>
      <c r="H1919" s="78">
        <v>0</v>
      </c>
      <c r="I1919" s="78" t="s">
        <v>1143</v>
      </c>
      <c r="J1919" s="85">
        <f t="shared" si="94"/>
        <v>0</v>
      </c>
      <c r="K1919" s="86">
        <f t="shared" si="95"/>
        <v>1925.5</v>
      </c>
    </row>
    <row r="1920" s="71" customFormat="1" customHeight="1" spans="1:11">
      <c r="A1920" s="78">
        <v>1917</v>
      </c>
      <c r="B1920" s="79" t="s">
        <v>7798</v>
      </c>
      <c r="C1920" s="80" t="s">
        <v>7799</v>
      </c>
      <c r="D1920" s="81" t="s">
        <v>15</v>
      </c>
      <c r="E1920" s="82">
        <v>0</v>
      </c>
      <c r="F1920" s="78" t="s">
        <v>54</v>
      </c>
      <c r="G1920" s="83">
        <f t="shared" ref="G1920:G1950" si="97">IF(E1920*1000000&gt;20000,20000,E1920*1000000)</f>
        <v>0</v>
      </c>
      <c r="H1920" s="78">
        <v>6230</v>
      </c>
      <c r="I1920" s="78" t="s">
        <v>1143</v>
      </c>
      <c r="J1920" s="85">
        <f t="shared" si="94"/>
        <v>934.5</v>
      </c>
      <c r="K1920" s="86">
        <f t="shared" si="95"/>
        <v>934.5</v>
      </c>
    </row>
    <row r="1921" s="71" customFormat="1" customHeight="1" spans="1:11">
      <c r="A1921" s="78">
        <v>1918</v>
      </c>
      <c r="B1921" s="79" t="s">
        <v>7800</v>
      </c>
      <c r="C1921" s="80" t="s">
        <v>7801</v>
      </c>
      <c r="D1921" s="81" t="s">
        <v>15</v>
      </c>
      <c r="E1921" s="82">
        <v>0</v>
      </c>
      <c r="F1921" s="78" t="s">
        <v>54</v>
      </c>
      <c r="G1921" s="83">
        <f t="shared" si="97"/>
        <v>0</v>
      </c>
      <c r="H1921" s="78">
        <v>30639</v>
      </c>
      <c r="I1921" s="78" t="s">
        <v>1143</v>
      </c>
      <c r="J1921" s="85">
        <f t="shared" si="94"/>
        <v>4595.85</v>
      </c>
      <c r="K1921" s="86">
        <f t="shared" si="95"/>
        <v>4595.85</v>
      </c>
    </row>
    <row r="1922" s="71" customFormat="1" customHeight="1" spans="1:11">
      <c r="A1922" s="78">
        <v>1919</v>
      </c>
      <c r="B1922" s="79" t="s">
        <v>7802</v>
      </c>
      <c r="C1922" s="80" t="s">
        <v>7803</v>
      </c>
      <c r="D1922" s="81" t="s">
        <v>15</v>
      </c>
      <c r="E1922" s="82">
        <v>0.01254</v>
      </c>
      <c r="F1922" s="78" t="s">
        <v>54</v>
      </c>
      <c r="G1922" s="83">
        <f t="shared" si="97"/>
        <v>12540</v>
      </c>
      <c r="H1922" s="78">
        <v>0</v>
      </c>
      <c r="I1922" s="78" t="s">
        <v>1143</v>
      </c>
      <c r="J1922" s="85">
        <f t="shared" si="94"/>
        <v>0</v>
      </c>
      <c r="K1922" s="86">
        <f t="shared" si="95"/>
        <v>12540</v>
      </c>
    </row>
    <row r="1923" s="71" customFormat="1" customHeight="1" spans="1:11">
      <c r="A1923" s="78">
        <v>1920</v>
      </c>
      <c r="B1923" s="79" t="s">
        <v>7804</v>
      </c>
      <c r="C1923" s="80" t="s">
        <v>7805</v>
      </c>
      <c r="D1923" s="81" t="s">
        <v>15</v>
      </c>
      <c r="E1923" s="82">
        <v>0.006</v>
      </c>
      <c r="F1923" s="78" t="s">
        <v>54</v>
      </c>
      <c r="G1923" s="83">
        <f t="shared" si="97"/>
        <v>6000</v>
      </c>
      <c r="H1923" s="78">
        <v>1761</v>
      </c>
      <c r="I1923" s="78" t="s">
        <v>1143</v>
      </c>
      <c r="J1923" s="85">
        <f t="shared" si="94"/>
        <v>264.15</v>
      </c>
      <c r="K1923" s="86">
        <f t="shared" si="95"/>
        <v>6264.15</v>
      </c>
    </row>
    <row r="1924" s="71" customFormat="1" customHeight="1" spans="1:11">
      <c r="A1924" s="78">
        <v>1921</v>
      </c>
      <c r="B1924" s="79" t="s">
        <v>7806</v>
      </c>
      <c r="C1924" s="80" t="s">
        <v>7807</v>
      </c>
      <c r="D1924" s="81" t="s">
        <v>15</v>
      </c>
      <c r="E1924" s="82">
        <v>0.005</v>
      </c>
      <c r="F1924" s="78" t="s">
        <v>54</v>
      </c>
      <c r="G1924" s="83">
        <f t="shared" si="97"/>
        <v>5000</v>
      </c>
      <c r="H1924" s="78">
        <v>2713</v>
      </c>
      <c r="I1924" s="78" t="s">
        <v>1143</v>
      </c>
      <c r="J1924" s="85">
        <f t="shared" ref="J1924:J1987" si="98">ROUND(H1924*0.15,2)</f>
        <v>406.95</v>
      </c>
      <c r="K1924" s="86">
        <f t="shared" ref="K1924:K1987" si="99">G1924+J1924</f>
        <v>5406.95</v>
      </c>
    </row>
    <row r="1925" s="71" customFormat="1" customHeight="1" spans="1:11">
      <c r="A1925" s="78">
        <v>1922</v>
      </c>
      <c r="B1925" s="79" t="s">
        <v>7808</v>
      </c>
      <c r="C1925" s="80" t="s">
        <v>7809</v>
      </c>
      <c r="D1925" s="81" t="s">
        <v>15</v>
      </c>
      <c r="E1925" s="82">
        <v>0.02124</v>
      </c>
      <c r="F1925" s="78" t="s">
        <v>54</v>
      </c>
      <c r="G1925" s="83">
        <f t="shared" si="97"/>
        <v>20000</v>
      </c>
      <c r="H1925" s="78">
        <v>8676</v>
      </c>
      <c r="I1925" s="78" t="s">
        <v>1143</v>
      </c>
      <c r="J1925" s="85">
        <f t="shared" si="98"/>
        <v>1301.4</v>
      </c>
      <c r="K1925" s="86">
        <f t="shared" si="99"/>
        <v>21301.4</v>
      </c>
    </row>
    <row r="1926" s="71" customFormat="1" customHeight="1" spans="1:11">
      <c r="A1926" s="78">
        <v>1923</v>
      </c>
      <c r="B1926" s="79" t="s">
        <v>7810</v>
      </c>
      <c r="C1926" s="80" t="s">
        <v>7811</v>
      </c>
      <c r="D1926" s="81" t="s">
        <v>15</v>
      </c>
      <c r="E1926" s="82">
        <v>0.00312</v>
      </c>
      <c r="F1926" s="78" t="s">
        <v>54</v>
      </c>
      <c r="G1926" s="83">
        <f t="shared" si="97"/>
        <v>3120</v>
      </c>
      <c r="H1926" s="78">
        <v>1078.07</v>
      </c>
      <c r="I1926" s="78" t="s">
        <v>1143</v>
      </c>
      <c r="J1926" s="85">
        <f t="shared" si="98"/>
        <v>161.71</v>
      </c>
      <c r="K1926" s="86">
        <f t="shared" si="99"/>
        <v>3281.71</v>
      </c>
    </row>
    <row r="1927" s="71" customFormat="1" customHeight="1" spans="1:11">
      <c r="A1927" s="78">
        <v>1924</v>
      </c>
      <c r="B1927" s="79" t="s">
        <v>7812</v>
      </c>
      <c r="C1927" s="80" t="s">
        <v>7813</v>
      </c>
      <c r="D1927" s="81" t="s">
        <v>15</v>
      </c>
      <c r="E1927" s="82">
        <v>0.004</v>
      </c>
      <c r="F1927" s="78" t="s">
        <v>54</v>
      </c>
      <c r="G1927" s="83">
        <f t="shared" si="97"/>
        <v>4000</v>
      </c>
      <c r="H1927" s="78">
        <v>837</v>
      </c>
      <c r="I1927" s="78" t="s">
        <v>1143</v>
      </c>
      <c r="J1927" s="85">
        <f t="shared" si="98"/>
        <v>125.55</v>
      </c>
      <c r="K1927" s="86">
        <f t="shared" si="99"/>
        <v>4125.55</v>
      </c>
    </row>
    <row r="1928" s="71" customFormat="1" customHeight="1" spans="1:11">
      <c r="A1928" s="78">
        <v>1925</v>
      </c>
      <c r="B1928" s="79" t="s">
        <v>7814</v>
      </c>
      <c r="C1928" s="80" t="s">
        <v>7815</v>
      </c>
      <c r="D1928" s="81" t="s">
        <v>15</v>
      </c>
      <c r="E1928" s="82">
        <v>0</v>
      </c>
      <c r="F1928" s="78" t="s">
        <v>54</v>
      </c>
      <c r="G1928" s="83">
        <f t="shared" si="97"/>
        <v>0</v>
      </c>
      <c r="H1928" s="78">
        <v>8299</v>
      </c>
      <c r="I1928" s="78" t="s">
        <v>1143</v>
      </c>
      <c r="J1928" s="85">
        <f t="shared" si="98"/>
        <v>1244.85</v>
      </c>
      <c r="K1928" s="86">
        <f t="shared" si="99"/>
        <v>1244.85</v>
      </c>
    </row>
    <row r="1929" s="71" customFormat="1" customHeight="1" spans="1:11">
      <c r="A1929" s="78">
        <v>1926</v>
      </c>
      <c r="B1929" s="79" t="s">
        <v>7816</v>
      </c>
      <c r="C1929" s="80" t="s">
        <v>7817</v>
      </c>
      <c r="D1929" s="81" t="s">
        <v>15</v>
      </c>
      <c r="E1929" s="82">
        <v>0</v>
      </c>
      <c r="F1929" s="78" t="s">
        <v>54</v>
      </c>
      <c r="G1929" s="83">
        <f t="shared" si="97"/>
        <v>0</v>
      </c>
      <c r="H1929" s="78">
        <v>6611</v>
      </c>
      <c r="I1929" s="78" t="s">
        <v>1143</v>
      </c>
      <c r="J1929" s="85">
        <f t="shared" si="98"/>
        <v>991.65</v>
      </c>
      <c r="K1929" s="86">
        <f t="shared" si="99"/>
        <v>991.65</v>
      </c>
    </row>
    <row r="1930" s="71" customFormat="1" customHeight="1" spans="1:11">
      <c r="A1930" s="78">
        <v>1927</v>
      </c>
      <c r="B1930" s="79" t="s">
        <v>7818</v>
      </c>
      <c r="C1930" s="80" t="s">
        <v>7819</v>
      </c>
      <c r="D1930" s="81" t="s">
        <v>15</v>
      </c>
      <c r="E1930" s="82">
        <v>0.00784</v>
      </c>
      <c r="F1930" s="78" t="s">
        <v>54</v>
      </c>
      <c r="G1930" s="83">
        <f t="shared" si="97"/>
        <v>7840</v>
      </c>
      <c r="H1930" s="78">
        <v>2281</v>
      </c>
      <c r="I1930" s="78" t="s">
        <v>1143</v>
      </c>
      <c r="J1930" s="85">
        <f t="shared" si="98"/>
        <v>342.15</v>
      </c>
      <c r="K1930" s="86">
        <f t="shared" si="99"/>
        <v>8182.15</v>
      </c>
    </row>
    <row r="1931" s="71" customFormat="1" customHeight="1" spans="1:11">
      <c r="A1931" s="78">
        <v>1928</v>
      </c>
      <c r="B1931" s="79" t="s">
        <v>7820</v>
      </c>
      <c r="C1931" s="80" t="s">
        <v>7821</v>
      </c>
      <c r="D1931" s="81" t="s">
        <v>15</v>
      </c>
      <c r="E1931" s="82">
        <v>0.01092</v>
      </c>
      <c r="F1931" s="78" t="s">
        <v>54</v>
      </c>
      <c r="G1931" s="83">
        <f t="shared" si="97"/>
        <v>10920</v>
      </c>
      <c r="H1931" s="78">
        <v>0</v>
      </c>
      <c r="I1931" s="78" t="s">
        <v>1143</v>
      </c>
      <c r="J1931" s="85">
        <f t="shared" si="98"/>
        <v>0</v>
      </c>
      <c r="K1931" s="86">
        <f t="shared" si="99"/>
        <v>10920</v>
      </c>
    </row>
    <row r="1932" s="71" customFormat="1" customHeight="1" spans="1:11">
      <c r="A1932" s="78">
        <v>1929</v>
      </c>
      <c r="B1932" s="79" t="s">
        <v>7822</v>
      </c>
      <c r="C1932" s="80" t="s">
        <v>7823</v>
      </c>
      <c r="D1932" s="81" t="s">
        <v>15</v>
      </c>
      <c r="E1932" s="82">
        <v>0.007125</v>
      </c>
      <c r="F1932" s="78" t="s">
        <v>54</v>
      </c>
      <c r="G1932" s="83">
        <f t="shared" si="97"/>
        <v>7125</v>
      </c>
      <c r="H1932" s="78">
        <v>0</v>
      </c>
      <c r="I1932" s="78" t="s">
        <v>1143</v>
      </c>
      <c r="J1932" s="85">
        <f t="shared" si="98"/>
        <v>0</v>
      </c>
      <c r="K1932" s="86">
        <f t="shared" si="99"/>
        <v>7125</v>
      </c>
    </row>
    <row r="1933" s="71" customFormat="1" customHeight="1" spans="1:11">
      <c r="A1933" s="78">
        <v>1930</v>
      </c>
      <c r="B1933" s="79" t="s">
        <v>7824</v>
      </c>
      <c r="C1933" s="80" t="s">
        <v>7825</v>
      </c>
      <c r="D1933" s="81" t="s">
        <v>15</v>
      </c>
      <c r="E1933" s="82">
        <v>0.0154</v>
      </c>
      <c r="F1933" s="78" t="s">
        <v>54</v>
      </c>
      <c r="G1933" s="83">
        <f t="shared" si="97"/>
        <v>15400</v>
      </c>
      <c r="H1933" s="78">
        <v>8879</v>
      </c>
      <c r="I1933" s="78" t="s">
        <v>1143</v>
      </c>
      <c r="J1933" s="85">
        <f t="shared" si="98"/>
        <v>1331.85</v>
      </c>
      <c r="K1933" s="86">
        <f t="shared" si="99"/>
        <v>16731.85</v>
      </c>
    </row>
    <row r="1934" s="71" customFormat="1" customHeight="1" spans="1:11">
      <c r="A1934" s="78">
        <v>1931</v>
      </c>
      <c r="B1934" s="79" t="s">
        <v>7826</v>
      </c>
      <c r="C1934" s="80" t="s">
        <v>7827</v>
      </c>
      <c r="D1934" s="81" t="s">
        <v>15</v>
      </c>
      <c r="E1934" s="82">
        <v>0.01</v>
      </c>
      <c r="F1934" s="78" t="s">
        <v>54</v>
      </c>
      <c r="G1934" s="83">
        <f t="shared" si="97"/>
        <v>10000</v>
      </c>
      <c r="H1934" s="78">
        <v>0</v>
      </c>
      <c r="I1934" s="78" t="s">
        <v>1143</v>
      </c>
      <c r="J1934" s="85">
        <f t="shared" si="98"/>
        <v>0</v>
      </c>
      <c r="K1934" s="86">
        <f t="shared" si="99"/>
        <v>10000</v>
      </c>
    </row>
    <row r="1935" s="71" customFormat="1" customHeight="1" spans="1:11">
      <c r="A1935" s="78">
        <v>1932</v>
      </c>
      <c r="B1935" s="79" t="s">
        <v>7828</v>
      </c>
      <c r="C1935" s="80" t="s">
        <v>7829</v>
      </c>
      <c r="D1935" s="81" t="s">
        <v>15</v>
      </c>
      <c r="E1935" s="82">
        <v>0.0132</v>
      </c>
      <c r="F1935" s="78" t="s">
        <v>54</v>
      </c>
      <c r="G1935" s="83">
        <f t="shared" si="97"/>
        <v>13200</v>
      </c>
      <c r="H1935" s="78">
        <v>14436</v>
      </c>
      <c r="I1935" s="78" t="s">
        <v>1143</v>
      </c>
      <c r="J1935" s="85">
        <f t="shared" si="98"/>
        <v>2165.4</v>
      </c>
      <c r="K1935" s="86">
        <f t="shared" si="99"/>
        <v>15365.4</v>
      </c>
    </row>
    <row r="1936" s="71" customFormat="1" customHeight="1" spans="1:11">
      <c r="A1936" s="78">
        <v>1933</v>
      </c>
      <c r="B1936" s="79" t="s">
        <v>7830</v>
      </c>
      <c r="C1936" s="80" t="s">
        <v>7831</v>
      </c>
      <c r="D1936" s="81" t="s">
        <v>15</v>
      </c>
      <c r="E1936" s="82">
        <v>0.00832</v>
      </c>
      <c r="F1936" s="78" t="s">
        <v>54</v>
      </c>
      <c r="G1936" s="83">
        <f t="shared" si="97"/>
        <v>8320</v>
      </c>
      <c r="H1936" s="78">
        <v>0</v>
      </c>
      <c r="I1936" s="78" t="s">
        <v>1143</v>
      </c>
      <c r="J1936" s="85">
        <f t="shared" si="98"/>
        <v>0</v>
      </c>
      <c r="K1936" s="86">
        <f t="shared" si="99"/>
        <v>8320</v>
      </c>
    </row>
    <row r="1937" s="71" customFormat="1" customHeight="1" spans="1:11">
      <c r="A1937" s="78">
        <v>1934</v>
      </c>
      <c r="B1937" s="79" t="s">
        <v>7832</v>
      </c>
      <c r="C1937" s="80" t="s">
        <v>7833</v>
      </c>
      <c r="D1937" s="81" t="s">
        <v>15</v>
      </c>
      <c r="E1937" s="82">
        <v>0.01024</v>
      </c>
      <c r="F1937" s="78" t="s">
        <v>54</v>
      </c>
      <c r="G1937" s="83">
        <f t="shared" si="97"/>
        <v>10240</v>
      </c>
      <c r="H1937" s="78">
        <v>0</v>
      </c>
      <c r="I1937" s="78" t="s">
        <v>1143</v>
      </c>
      <c r="J1937" s="85">
        <f t="shared" si="98"/>
        <v>0</v>
      </c>
      <c r="K1937" s="86">
        <f t="shared" si="99"/>
        <v>10240</v>
      </c>
    </row>
    <row r="1938" s="71" customFormat="1" customHeight="1" spans="1:11">
      <c r="A1938" s="78">
        <v>1935</v>
      </c>
      <c r="B1938" s="79" t="s">
        <v>7834</v>
      </c>
      <c r="C1938" s="80" t="s">
        <v>7835</v>
      </c>
      <c r="D1938" s="81" t="s">
        <v>15</v>
      </c>
      <c r="E1938" s="82">
        <v>0.00448</v>
      </c>
      <c r="F1938" s="78" t="s">
        <v>54</v>
      </c>
      <c r="G1938" s="83">
        <f t="shared" si="97"/>
        <v>4480</v>
      </c>
      <c r="H1938" s="78">
        <v>0</v>
      </c>
      <c r="I1938" s="78" t="s">
        <v>1143</v>
      </c>
      <c r="J1938" s="85">
        <f t="shared" si="98"/>
        <v>0</v>
      </c>
      <c r="K1938" s="86">
        <f t="shared" si="99"/>
        <v>4480</v>
      </c>
    </row>
    <row r="1939" s="71" customFormat="1" customHeight="1" spans="1:11">
      <c r="A1939" s="78">
        <v>1936</v>
      </c>
      <c r="B1939" s="79" t="s">
        <v>7836</v>
      </c>
      <c r="C1939" s="80" t="s">
        <v>7837</v>
      </c>
      <c r="D1939" s="81" t="s">
        <v>15</v>
      </c>
      <c r="E1939" s="82">
        <v>0.02016</v>
      </c>
      <c r="F1939" s="78" t="s">
        <v>54</v>
      </c>
      <c r="G1939" s="83">
        <f t="shared" si="97"/>
        <v>20000</v>
      </c>
      <c r="H1939" s="78">
        <v>0</v>
      </c>
      <c r="I1939" s="78" t="s">
        <v>1143</v>
      </c>
      <c r="J1939" s="85">
        <f t="shared" si="98"/>
        <v>0</v>
      </c>
      <c r="K1939" s="86">
        <f t="shared" si="99"/>
        <v>20000</v>
      </c>
    </row>
    <row r="1940" s="71" customFormat="1" customHeight="1" spans="1:11">
      <c r="A1940" s="78">
        <v>1937</v>
      </c>
      <c r="B1940" s="79" t="s">
        <v>7836</v>
      </c>
      <c r="C1940" s="80" t="s">
        <v>7838</v>
      </c>
      <c r="D1940" s="81" t="s">
        <v>15</v>
      </c>
      <c r="E1940" s="82">
        <v>0.00504</v>
      </c>
      <c r="F1940" s="78" t="s">
        <v>54</v>
      </c>
      <c r="G1940" s="83">
        <f t="shared" si="97"/>
        <v>5040</v>
      </c>
      <c r="H1940" s="78">
        <v>6612</v>
      </c>
      <c r="I1940" s="78" t="s">
        <v>1143</v>
      </c>
      <c r="J1940" s="85">
        <f t="shared" si="98"/>
        <v>991.8</v>
      </c>
      <c r="K1940" s="86">
        <f t="shared" si="99"/>
        <v>6031.8</v>
      </c>
    </row>
    <row r="1941" s="71" customFormat="1" customHeight="1" spans="1:11">
      <c r="A1941" s="78">
        <v>1938</v>
      </c>
      <c r="B1941" s="79" t="s">
        <v>7839</v>
      </c>
      <c r="C1941" s="80" t="s">
        <v>7840</v>
      </c>
      <c r="D1941" s="81" t="s">
        <v>15</v>
      </c>
      <c r="E1941" s="82">
        <v>0.0128</v>
      </c>
      <c r="F1941" s="78" t="s">
        <v>54</v>
      </c>
      <c r="G1941" s="83">
        <f t="shared" si="97"/>
        <v>12800</v>
      </c>
      <c r="H1941" s="78">
        <v>0</v>
      </c>
      <c r="I1941" s="78" t="s">
        <v>1143</v>
      </c>
      <c r="J1941" s="85">
        <f t="shared" si="98"/>
        <v>0</v>
      </c>
      <c r="K1941" s="86">
        <f t="shared" si="99"/>
        <v>12800</v>
      </c>
    </row>
    <row r="1942" s="71" customFormat="1" customHeight="1" spans="1:11">
      <c r="A1942" s="78">
        <v>1939</v>
      </c>
      <c r="B1942" s="79" t="s">
        <v>7841</v>
      </c>
      <c r="C1942" s="80" t="s">
        <v>7842</v>
      </c>
      <c r="D1942" s="81" t="s">
        <v>15</v>
      </c>
      <c r="E1942" s="82">
        <v>0</v>
      </c>
      <c r="F1942" s="78" t="s">
        <v>54</v>
      </c>
      <c r="G1942" s="83">
        <f t="shared" si="97"/>
        <v>0</v>
      </c>
      <c r="H1942" s="78">
        <v>0</v>
      </c>
      <c r="I1942" s="78" t="s">
        <v>1143</v>
      </c>
      <c r="J1942" s="85">
        <f t="shared" si="98"/>
        <v>0</v>
      </c>
      <c r="K1942" s="86">
        <f t="shared" si="99"/>
        <v>0</v>
      </c>
    </row>
    <row r="1943" s="71" customFormat="1" customHeight="1" spans="1:11">
      <c r="A1943" s="78">
        <v>1940</v>
      </c>
      <c r="B1943" s="79" t="s">
        <v>7843</v>
      </c>
      <c r="C1943" s="80" t="s">
        <v>7844</v>
      </c>
      <c r="D1943" s="81" t="s">
        <v>15</v>
      </c>
      <c r="E1943" s="82">
        <v>0.006</v>
      </c>
      <c r="F1943" s="78" t="s">
        <v>54</v>
      </c>
      <c r="G1943" s="83">
        <f t="shared" si="97"/>
        <v>6000</v>
      </c>
      <c r="H1943" s="78">
        <v>4289</v>
      </c>
      <c r="I1943" s="78" t="s">
        <v>1143</v>
      </c>
      <c r="J1943" s="85">
        <f t="shared" si="98"/>
        <v>643.35</v>
      </c>
      <c r="K1943" s="86">
        <f t="shared" si="99"/>
        <v>6643.35</v>
      </c>
    </row>
    <row r="1944" s="71" customFormat="1" customHeight="1" spans="1:11">
      <c r="A1944" s="78">
        <v>1941</v>
      </c>
      <c r="B1944" s="79" t="s">
        <v>7845</v>
      </c>
      <c r="C1944" s="80" t="s">
        <v>7846</v>
      </c>
      <c r="D1944" s="81" t="s">
        <v>15</v>
      </c>
      <c r="E1944" s="82">
        <v>0.01008</v>
      </c>
      <c r="F1944" s="78" t="s">
        <v>54</v>
      </c>
      <c r="G1944" s="83">
        <f t="shared" si="97"/>
        <v>10080</v>
      </c>
      <c r="H1944" s="78">
        <v>0</v>
      </c>
      <c r="I1944" s="78" t="s">
        <v>1143</v>
      </c>
      <c r="J1944" s="85">
        <f t="shared" si="98"/>
        <v>0</v>
      </c>
      <c r="K1944" s="86">
        <f t="shared" si="99"/>
        <v>10080</v>
      </c>
    </row>
    <row r="1945" s="71" customFormat="1" customHeight="1" spans="1:11">
      <c r="A1945" s="78">
        <v>1942</v>
      </c>
      <c r="B1945" s="79" t="s">
        <v>7847</v>
      </c>
      <c r="C1945" s="80" t="s">
        <v>7848</v>
      </c>
      <c r="D1945" s="81" t="s">
        <v>15</v>
      </c>
      <c r="E1945" s="82">
        <v>0.014</v>
      </c>
      <c r="F1945" s="78" t="s">
        <v>54</v>
      </c>
      <c r="G1945" s="83">
        <f t="shared" si="97"/>
        <v>14000</v>
      </c>
      <c r="H1945" s="78">
        <v>0</v>
      </c>
      <c r="I1945" s="78" t="s">
        <v>1143</v>
      </c>
      <c r="J1945" s="85">
        <f t="shared" si="98"/>
        <v>0</v>
      </c>
      <c r="K1945" s="86">
        <f t="shared" si="99"/>
        <v>14000</v>
      </c>
    </row>
    <row r="1946" s="71" customFormat="1" customHeight="1" spans="1:11">
      <c r="A1946" s="78">
        <v>1943</v>
      </c>
      <c r="B1946" s="79" t="s">
        <v>7849</v>
      </c>
      <c r="C1946" s="80" t="s">
        <v>7850</v>
      </c>
      <c r="D1946" s="81" t="s">
        <v>15</v>
      </c>
      <c r="E1946" s="82">
        <v>0.00504</v>
      </c>
      <c r="F1946" s="78" t="s">
        <v>54</v>
      </c>
      <c r="G1946" s="83">
        <f t="shared" si="97"/>
        <v>5040</v>
      </c>
      <c r="H1946" s="78">
        <v>0</v>
      </c>
      <c r="I1946" s="78" t="s">
        <v>1143</v>
      </c>
      <c r="J1946" s="85">
        <f t="shared" si="98"/>
        <v>0</v>
      </c>
      <c r="K1946" s="86">
        <f t="shared" si="99"/>
        <v>5040</v>
      </c>
    </row>
    <row r="1947" s="71" customFormat="1" customHeight="1" spans="1:11">
      <c r="A1947" s="78">
        <v>1944</v>
      </c>
      <c r="B1947" s="79" t="s">
        <v>7851</v>
      </c>
      <c r="C1947" s="80" t="s">
        <v>7852</v>
      </c>
      <c r="D1947" s="81" t="s">
        <v>15</v>
      </c>
      <c r="E1947" s="82">
        <v>0.011</v>
      </c>
      <c r="F1947" s="78" t="s">
        <v>54</v>
      </c>
      <c r="G1947" s="83">
        <f t="shared" si="97"/>
        <v>11000</v>
      </c>
      <c r="H1947" s="78">
        <v>0</v>
      </c>
      <c r="I1947" s="78" t="s">
        <v>1143</v>
      </c>
      <c r="J1947" s="85">
        <f t="shared" si="98"/>
        <v>0</v>
      </c>
      <c r="K1947" s="86">
        <f t="shared" si="99"/>
        <v>11000</v>
      </c>
    </row>
    <row r="1948" s="71" customFormat="1" customHeight="1" spans="1:11">
      <c r="A1948" s="78">
        <v>1945</v>
      </c>
      <c r="B1948" s="79" t="s">
        <v>7853</v>
      </c>
      <c r="C1948" s="80" t="s">
        <v>7854</v>
      </c>
      <c r="D1948" s="81" t="s">
        <v>15</v>
      </c>
      <c r="E1948" s="82">
        <v>0.0117</v>
      </c>
      <c r="F1948" s="78" t="s">
        <v>54</v>
      </c>
      <c r="G1948" s="83">
        <f t="shared" si="97"/>
        <v>11700</v>
      </c>
      <c r="H1948" s="78">
        <v>0</v>
      </c>
      <c r="I1948" s="78" t="s">
        <v>1143</v>
      </c>
      <c r="J1948" s="85">
        <f t="shared" si="98"/>
        <v>0</v>
      </c>
      <c r="K1948" s="86">
        <f t="shared" si="99"/>
        <v>11700</v>
      </c>
    </row>
    <row r="1949" s="71" customFormat="1" customHeight="1" spans="1:11">
      <c r="A1949" s="78">
        <v>1946</v>
      </c>
      <c r="B1949" s="79" t="s">
        <v>7855</v>
      </c>
      <c r="C1949" s="80" t="s">
        <v>7856</v>
      </c>
      <c r="D1949" s="81" t="s">
        <v>15</v>
      </c>
      <c r="E1949" s="82">
        <v>0.0182</v>
      </c>
      <c r="F1949" s="78" t="s">
        <v>54</v>
      </c>
      <c r="G1949" s="83">
        <f t="shared" si="97"/>
        <v>18200</v>
      </c>
      <c r="H1949" s="78">
        <v>1810</v>
      </c>
      <c r="I1949" s="78" t="s">
        <v>1143</v>
      </c>
      <c r="J1949" s="85">
        <f t="shared" si="98"/>
        <v>271.5</v>
      </c>
      <c r="K1949" s="86">
        <f t="shared" si="99"/>
        <v>18471.5</v>
      </c>
    </row>
    <row r="1950" s="71" customFormat="1" customHeight="1" spans="1:11">
      <c r="A1950" s="78">
        <v>1947</v>
      </c>
      <c r="B1950" s="79" t="s">
        <v>7857</v>
      </c>
      <c r="C1950" s="80" t="s">
        <v>7858</v>
      </c>
      <c r="D1950" s="81" t="s">
        <v>15</v>
      </c>
      <c r="E1950" s="82">
        <v>0.01056</v>
      </c>
      <c r="F1950" s="78" t="s">
        <v>54</v>
      </c>
      <c r="G1950" s="83">
        <f t="shared" si="97"/>
        <v>10560</v>
      </c>
      <c r="H1950" s="78">
        <v>0</v>
      </c>
      <c r="I1950" s="78" t="s">
        <v>1143</v>
      </c>
      <c r="J1950" s="85">
        <f t="shared" si="98"/>
        <v>0</v>
      </c>
      <c r="K1950" s="86">
        <f t="shared" si="99"/>
        <v>10560</v>
      </c>
    </row>
    <row r="1951" s="71" customFormat="1" customHeight="1" spans="1:11">
      <c r="A1951" s="78">
        <v>1948</v>
      </c>
      <c r="B1951" s="79" t="s">
        <v>7859</v>
      </c>
      <c r="C1951" s="80" t="s">
        <v>7860</v>
      </c>
      <c r="D1951" s="81" t="s">
        <v>4286</v>
      </c>
      <c r="E1951" s="82">
        <v>0.02</v>
      </c>
      <c r="F1951" s="78" t="s">
        <v>784</v>
      </c>
      <c r="G1951" s="83">
        <f>E1951*20000</f>
        <v>400</v>
      </c>
      <c r="H1951" s="78">
        <v>29544.51</v>
      </c>
      <c r="I1951" s="78" t="s">
        <v>1143</v>
      </c>
      <c r="J1951" s="85">
        <f t="shared" si="98"/>
        <v>4431.68</v>
      </c>
      <c r="K1951" s="86">
        <f t="shared" si="99"/>
        <v>4831.68</v>
      </c>
    </row>
    <row r="1952" s="71" customFormat="1" customHeight="1" spans="1:11">
      <c r="A1952" s="78">
        <v>1949</v>
      </c>
      <c r="B1952" s="79" t="s">
        <v>7861</v>
      </c>
      <c r="C1952" s="80" t="s">
        <v>7862</v>
      </c>
      <c r="D1952" s="81" t="s">
        <v>15</v>
      </c>
      <c r="E1952" s="82">
        <v>0.005</v>
      </c>
      <c r="F1952" s="78" t="s">
        <v>54</v>
      </c>
      <c r="G1952" s="83">
        <f t="shared" ref="G1952:G1960" si="100">IF(E1952*1000000&gt;20000,20000,E1952*1000000)</f>
        <v>5000</v>
      </c>
      <c r="H1952" s="78">
        <v>0</v>
      </c>
      <c r="I1952" s="78" t="s">
        <v>1143</v>
      </c>
      <c r="J1952" s="85">
        <f t="shared" si="98"/>
        <v>0</v>
      </c>
      <c r="K1952" s="86">
        <f t="shared" si="99"/>
        <v>5000</v>
      </c>
    </row>
    <row r="1953" s="71" customFormat="1" customHeight="1" spans="1:11">
      <c r="A1953" s="78">
        <v>1950</v>
      </c>
      <c r="B1953" s="79" t="s">
        <v>7863</v>
      </c>
      <c r="C1953" s="80" t="s">
        <v>7864</v>
      </c>
      <c r="D1953" s="81" t="s">
        <v>15</v>
      </c>
      <c r="E1953" s="82">
        <v>0.01681</v>
      </c>
      <c r="F1953" s="78" t="s">
        <v>54</v>
      </c>
      <c r="G1953" s="83">
        <f t="shared" si="100"/>
        <v>16810</v>
      </c>
      <c r="H1953" s="78">
        <v>3422</v>
      </c>
      <c r="I1953" s="78" t="s">
        <v>1143</v>
      </c>
      <c r="J1953" s="85">
        <f t="shared" si="98"/>
        <v>513.3</v>
      </c>
      <c r="K1953" s="86">
        <f t="shared" si="99"/>
        <v>17323.3</v>
      </c>
    </row>
    <row r="1954" s="71" customFormat="1" customHeight="1" spans="1:11">
      <c r="A1954" s="78">
        <v>1951</v>
      </c>
      <c r="B1954" s="79" t="s">
        <v>7865</v>
      </c>
      <c r="C1954" s="80" t="s">
        <v>7866</v>
      </c>
      <c r="D1954" s="81" t="s">
        <v>15</v>
      </c>
      <c r="E1954" s="82">
        <v>0.014995</v>
      </c>
      <c r="F1954" s="78" t="s">
        <v>54</v>
      </c>
      <c r="G1954" s="83">
        <f t="shared" si="100"/>
        <v>14995</v>
      </c>
      <c r="H1954" s="78">
        <v>4842.71</v>
      </c>
      <c r="I1954" s="78" t="s">
        <v>1143</v>
      </c>
      <c r="J1954" s="85">
        <f t="shared" si="98"/>
        <v>726.41</v>
      </c>
      <c r="K1954" s="86">
        <f t="shared" si="99"/>
        <v>15721.41</v>
      </c>
    </row>
    <row r="1955" s="71" customFormat="1" customHeight="1" spans="1:11">
      <c r="A1955" s="78">
        <v>1952</v>
      </c>
      <c r="B1955" s="79" t="s">
        <v>7867</v>
      </c>
      <c r="C1955" s="80" t="s">
        <v>7868</v>
      </c>
      <c r="D1955" s="81" t="s">
        <v>15</v>
      </c>
      <c r="E1955" s="82">
        <v>0.015105</v>
      </c>
      <c r="F1955" s="78" t="s">
        <v>54</v>
      </c>
      <c r="G1955" s="83">
        <f t="shared" si="100"/>
        <v>15105</v>
      </c>
      <c r="H1955" s="78">
        <v>0</v>
      </c>
      <c r="I1955" s="78" t="s">
        <v>1143</v>
      </c>
      <c r="J1955" s="85">
        <f t="shared" si="98"/>
        <v>0</v>
      </c>
      <c r="K1955" s="86">
        <f t="shared" si="99"/>
        <v>15105</v>
      </c>
    </row>
    <row r="1956" s="71" customFormat="1" customHeight="1" spans="1:11">
      <c r="A1956" s="78">
        <v>1953</v>
      </c>
      <c r="B1956" s="79" t="s">
        <v>7869</v>
      </c>
      <c r="C1956" s="80" t="s">
        <v>7870</v>
      </c>
      <c r="D1956" s="81" t="s">
        <v>15</v>
      </c>
      <c r="E1956" s="82">
        <v>0.00513</v>
      </c>
      <c r="F1956" s="78" t="s">
        <v>54</v>
      </c>
      <c r="G1956" s="83">
        <f t="shared" si="100"/>
        <v>5130</v>
      </c>
      <c r="H1956" s="78">
        <v>3023</v>
      </c>
      <c r="I1956" s="78" t="s">
        <v>1143</v>
      </c>
      <c r="J1956" s="85">
        <f t="shared" si="98"/>
        <v>453.45</v>
      </c>
      <c r="K1956" s="86">
        <f t="shared" si="99"/>
        <v>5583.45</v>
      </c>
    </row>
    <row r="1957" s="71" customFormat="1" customHeight="1" spans="1:11">
      <c r="A1957" s="78">
        <v>1954</v>
      </c>
      <c r="B1957" s="79" t="s">
        <v>7871</v>
      </c>
      <c r="C1957" s="80" t="s">
        <v>7872</v>
      </c>
      <c r="D1957" s="81" t="s">
        <v>15</v>
      </c>
      <c r="E1957" s="82">
        <v>0.0086</v>
      </c>
      <c r="F1957" s="78" t="s">
        <v>54</v>
      </c>
      <c r="G1957" s="83">
        <f t="shared" si="100"/>
        <v>8600</v>
      </c>
      <c r="H1957" s="78">
        <v>6503</v>
      </c>
      <c r="I1957" s="78" t="s">
        <v>1143</v>
      </c>
      <c r="J1957" s="85">
        <f t="shared" si="98"/>
        <v>975.45</v>
      </c>
      <c r="K1957" s="86">
        <f t="shared" si="99"/>
        <v>9575.45</v>
      </c>
    </row>
    <row r="1958" s="71" customFormat="1" customHeight="1" spans="1:11">
      <c r="A1958" s="78">
        <v>1955</v>
      </c>
      <c r="B1958" s="79" t="s">
        <v>7873</v>
      </c>
      <c r="C1958" s="80" t="s">
        <v>7874</v>
      </c>
      <c r="D1958" s="81" t="s">
        <v>15</v>
      </c>
      <c r="E1958" s="82">
        <v>0.01539</v>
      </c>
      <c r="F1958" s="78" t="s">
        <v>54</v>
      </c>
      <c r="G1958" s="83">
        <f t="shared" si="100"/>
        <v>15390</v>
      </c>
      <c r="H1958" s="78">
        <v>6288.15</v>
      </c>
      <c r="I1958" s="78" t="s">
        <v>1143</v>
      </c>
      <c r="J1958" s="85">
        <f t="shared" si="98"/>
        <v>943.22</v>
      </c>
      <c r="K1958" s="86">
        <f t="shared" si="99"/>
        <v>16333.22</v>
      </c>
    </row>
    <row r="1959" s="71" customFormat="1" customHeight="1" spans="1:11">
      <c r="A1959" s="78">
        <v>1956</v>
      </c>
      <c r="B1959" s="79" t="s">
        <v>7875</v>
      </c>
      <c r="C1959" s="80" t="s">
        <v>7876</v>
      </c>
      <c r="D1959" s="81" t="s">
        <v>15</v>
      </c>
      <c r="E1959" s="82">
        <v>0.02016</v>
      </c>
      <c r="F1959" s="78" t="s">
        <v>54</v>
      </c>
      <c r="G1959" s="83">
        <f t="shared" si="100"/>
        <v>20000</v>
      </c>
      <c r="H1959" s="78">
        <v>0</v>
      </c>
      <c r="I1959" s="78" t="s">
        <v>1143</v>
      </c>
      <c r="J1959" s="85">
        <f t="shared" si="98"/>
        <v>0</v>
      </c>
      <c r="K1959" s="86">
        <f t="shared" si="99"/>
        <v>20000</v>
      </c>
    </row>
    <row r="1960" s="71" customFormat="1" customHeight="1" spans="1:11">
      <c r="A1960" s="78">
        <v>1957</v>
      </c>
      <c r="B1960" s="79" t="s">
        <v>7877</v>
      </c>
      <c r="C1960" s="80" t="s">
        <v>7878</v>
      </c>
      <c r="D1960" s="81" t="s">
        <v>15</v>
      </c>
      <c r="E1960" s="82">
        <v>0.011</v>
      </c>
      <c r="F1960" s="78" t="s">
        <v>54</v>
      </c>
      <c r="G1960" s="83">
        <f t="shared" si="100"/>
        <v>11000</v>
      </c>
      <c r="H1960" s="78">
        <v>7943.41</v>
      </c>
      <c r="I1960" s="78" t="s">
        <v>1143</v>
      </c>
      <c r="J1960" s="85">
        <f t="shared" si="98"/>
        <v>1191.51</v>
      </c>
      <c r="K1960" s="86">
        <f t="shared" si="99"/>
        <v>12191.51</v>
      </c>
    </row>
    <row r="1961" s="71" customFormat="1" customHeight="1" spans="1:11">
      <c r="A1961" s="78">
        <v>1958</v>
      </c>
      <c r="B1961" s="79" t="s">
        <v>7879</v>
      </c>
      <c r="C1961" s="80" t="s">
        <v>7880</v>
      </c>
      <c r="D1961" s="81" t="s">
        <v>4286</v>
      </c>
      <c r="E1961" s="82">
        <v>0.04</v>
      </c>
      <c r="F1961" s="78" t="s">
        <v>784</v>
      </c>
      <c r="G1961" s="83">
        <f>E1961*20000</f>
        <v>800</v>
      </c>
      <c r="H1961" s="78">
        <v>0</v>
      </c>
      <c r="I1961" s="78" t="s">
        <v>1143</v>
      </c>
      <c r="J1961" s="85">
        <f t="shared" si="98"/>
        <v>0</v>
      </c>
      <c r="K1961" s="86">
        <f t="shared" si="99"/>
        <v>800</v>
      </c>
    </row>
    <row r="1962" s="71" customFormat="1" customHeight="1" spans="1:11">
      <c r="A1962" s="78">
        <v>1959</v>
      </c>
      <c r="B1962" s="79" t="s">
        <v>7881</v>
      </c>
      <c r="C1962" s="80" t="s">
        <v>7882</v>
      </c>
      <c r="D1962" s="81" t="s">
        <v>15</v>
      </c>
      <c r="E1962" s="82">
        <v>0.01464</v>
      </c>
      <c r="F1962" s="78" t="s">
        <v>54</v>
      </c>
      <c r="G1962" s="83">
        <f t="shared" ref="G1962:G2025" si="101">IF(E1962*1000000&gt;20000,20000,E1962*1000000)</f>
        <v>14640</v>
      </c>
      <c r="H1962" s="78">
        <v>0</v>
      </c>
      <c r="I1962" s="78" t="s">
        <v>1143</v>
      </c>
      <c r="J1962" s="85">
        <f t="shared" si="98"/>
        <v>0</v>
      </c>
      <c r="K1962" s="86">
        <f t="shared" si="99"/>
        <v>14640</v>
      </c>
    </row>
    <row r="1963" s="71" customFormat="1" customHeight="1" spans="1:11">
      <c r="A1963" s="78">
        <v>1960</v>
      </c>
      <c r="B1963" s="79" t="s">
        <v>7883</v>
      </c>
      <c r="C1963" s="80" t="s">
        <v>7884</v>
      </c>
      <c r="D1963" s="81" t="s">
        <v>15</v>
      </c>
      <c r="E1963" s="82">
        <v>0.0198</v>
      </c>
      <c r="F1963" s="78" t="s">
        <v>54</v>
      </c>
      <c r="G1963" s="83">
        <f t="shared" si="101"/>
        <v>19800</v>
      </c>
      <c r="H1963" s="78">
        <v>9248</v>
      </c>
      <c r="I1963" s="78" t="s">
        <v>1143</v>
      </c>
      <c r="J1963" s="85">
        <f t="shared" si="98"/>
        <v>1387.2</v>
      </c>
      <c r="K1963" s="86">
        <f t="shared" si="99"/>
        <v>21187.2</v>
      </c>
    </row>
    <row r="1964" s="71" customFormat="1" customHeight="1" spans="1:11">
      <c r="A1964" s="78">
        <v>1961</v>
      </c>
      <c r="B1964" s="79" t="s">
        <v>7885</v>
      </c>
      <c r="C1964" s="80" t="s">
        <v>7886</v>
      </c>
      <c r="D1964" s="81" t="s">
        <v>15</v>
      </c>
      <c r="E1964" s="82">
        <v>0.004</v>
      </c>
      <c r="F1964" s="78" t="s">
        <v>54</v>
      </c>
      <c r="G1964" s="83">
        <f t="shared" si="101"/>
        <v>4000</v>
      </c>
      <c r="H1964" s="78">
        <v>1688</v>
      </c>
      <c r="I1964" s="78" t="s">
        <v>1143</v>
      </c>
      <c r="J1964" s="85">
        <f t="shared" si="98"/>
        <v>253.2</v>
      </c>
      <c r="K1964" s="86">
        <f t="shared" si="99"/>
        <v>4253.2</v>
      </c>
    </row>
    <row r="1965" s="71" customFormat="1" customHeight="1" spans="1:11">
      <c r="A1965" s="78">
        <v>1962</v>
      </c>
      <c r="B1965" s="79" t="s">
        <v>7887</v>
      </c>
      <c r="C1965" s="80" t="s">
        <v>7888</v>
      </c>
      <c r="D1965" s="81" t="s">
        <v>15</v>
      </c>
      <c r="E1965" s="82">
        <v>0.01122</v>
      </c>
      <c r="F1965" s="78" t="s">
        <v>54</v>
      </c>
      <c r="G1965" s="83">
        <f t="shared" si="101"/>
        <v>11220</v>
      </c>
      <c r="H1965" s="78">
        <v>3583</v>
      </c>
      <c r="I1965" s="78" t="s">
        <v>1143</v>
      </c>
      <c r="J1965" s="85">
        <f t="shared" si="98"/>
        <v>537.45</v>
      </c>
      <c r="K1965" s="86">
        <f t="shared" si="99"/>
        <v>11757.45</v>
      </c>
    </row>
    <row r="1966" s="71" customFormat="1" customHeight="1" spans="1:11">
      <c r="A1966" s="78">
        <v>1963</v>
      </c>
      <c r="B1966" s="79" t="s">
        <v>7889</v>
      </c>
      <c r="C1966" s="80" t="s">
        <v>7890</v>
      </c>
      <c r="D1966" s="81" t="s">
        <v>15</v>
      </c>
      <c r="E1966" s="82">
        <v>0.01403</v>
      </c>
      <c r="F1966" s="78" t="s">
        <v>54</v>
      </c>
      <c r="G1966" s="83">
        <f t="shared" si="101"/>
        <v>14030</v>
      </c>
      <c r="H1966" s="78">
        <v>0</v>
      </c>
      <c r="I1966" s="78" t="s">
        <v>1143</v>
      </c>
      <c r="J1966" s="85">
        <f t="shared" si="98"/>
        <v>0</v>
      </c>
      <c r="K1966" s="86">
        <f t="shared" si="99"/>
        <v>14030</v>
      </c>
    </row>
    <row r="1967" s="71" customFormat="1" customHeight="1" spans="1:11">
      <c r="A1967" s="78">
        <v>1964</v>
      </c>
      <c r="B1967" s="79" t="s">
        <v>7891</v>
      </c>
      <c r="C1967" s="80" t="s">
        <v>7892</v>
      </c>
      <c r="D1967" s="81" t="s">
        <v>15</v>
      </c>
      <c r="E1967" s="82">
        <v>0</v>
      </c>
      <c r="F1967" s="78" t="s">
        <v>54</v>
      </c>
      <c r="G1967" s="83">
        <f t="shared" si="101"/>
        <v>0</v>
      </c>
      <c r="H1967" s="78">
        <v>21447</v>
      </c>
      <c r="I1967" s="78" t="s">
        <v>1143</v>
      </c>
      <c r="J1967" s="85">
        <f t="shared" si="98"/>
        <v>3217.05</v>
      </c>
      <c r="K1967" s="86">
        <f t="shared" si="99"/>
        <v>3217.05</v>
      </c>
    </row>
    <row r="1968" s="71" customFormat="1" customHeight="1" spans="1:11">
      <c r="A1968" s="78">
        <v>1965</v>
      </c>
      <c r="B1968" s="79" t="s">
        <v>7893</v>
      </c>
      <c r="C1968" s="80" t="s">
        <v>7894</v>
      </c>
      <c r="D1968" s="81" t="s">
        <v>15</v>
      </c>
      <c r="E1968" s="82">
        <v>0.01044</v>
      </c>
      <c r="F1968" s="78" t="s">
        <v>54</v>
      </c>
      <c r="G1968" s="83">
        <f t="shared" si="101"/>
        <v>10440</v>
      </c>
      <c r="H1968" s="78">
        <v>0</v>
      </c>
      <c r="I1968" s="78" t="s">
        <v>1143</v>
      </c>
      <c r="J1968" s="85">
        <f t="shared" si="98"/>
        <v>0</v>
      </c>
      <c r="K1968" s="86">
        <f t="shared" si="99"/>
        <v>10440</v>
      </c>
    </row>
    <row r="1969" s="71" customFormat="1" customHeight="1" spans="1:11">
      <c r="A1969" s="78">
        <v>1966</v>
      </c>
      <c r="B1969" s="79" t="s">
        <v>7895</v>
      </c>
      <c r="C1969" s="80" t="s">
        <v>7896</v>
      </c>
      <c r="D1969" s="81" t="s">
        <v>15</v>
      </c>
      <c r="E1969" s="82">
        <v>0.00684</v>
      </c>
      <c r="F1969" s="78" t="s">
        <v>54</v>
      </c>
      <c r="G1969" s="83">
        <f t="shared" si="101"/>
        <v>6840</v>
      </c>
      <c r="H1969" s="78">
        <v>0</v>
      </c>
      <c r="I1969" s="78" t="s">
        <v>1143</v>
      </c>
      <c r="J1969" s="85">
        <f t="shared" si="98"/>
        <v>0</v>
      </c>
      <c r="K1969" s="86">
        <f t="shared" si="99"/>
        <v>6840</v>
      </c>
    </row>
    <row r="1970" s="71" customFormat="1" customHeight="1" spans="1:11">
      <c r="A1970" s="78">
        <v>1967</v>
      </c>
      <c r="B1970" s="79" t="s">
        <v>7897</v>
      </c>
      <c r="C1970" s="80" t="s">
        <v>7898</v>
      </c>
      <c r="D1970" s="81" t="s">
        <v>15</v>
      </c>
      <c r="E1970" s="82">
        <v>0.00399</v>
      </c>
      <c r="F1970" s="78" t="s">
        <v>54</v>
      </c>
      <c r="G1970" s="83">
        <f t="shared" si="101"/>
        <v>3990</v>
      </c>
      <c r="H1970" s="78">
        <v>0</v>
      </c>
      <c r="I1970" s="78" t="s">
        <v>1143</v>
      </c>
      <c r="J1970" s="85">
        <f t="shared" si="98"/>
        <v>0</v>
      </c>
      <c r="K1970" s="86">
        <f t="shared" si="99"/>
        <v>3990</v>
      </c>
    </row>
    <row r="1971" s="71" customFormat="1" customHeight="1" spans="1:11">
      <c r="A1971" s="78">
        <v>1968</v>
      </c>
      <c r="B1971" s="79" t="s">
        <v>7899</v>
      </c>
      <c r="C1971" s="80" t="s">
        <v>7900</v>
      </c>
      <c r="D1971" s="81" t="s">
        <v>15</v>
      </c>
      <c r="E1971" s="82">
        <v>0.00684</v>
      </c>
      <c r="F1971" s="78" t="s">
        <v>54</v>
      </c>
      <c r="G1971" s="83">
        <f t="shared" si="101"/>
        <v>6840</v>
      </c>
      <c r="H1971" s="78">
        <v>0</v>
      </c>
      <c r="I1971" s="78" t="s">
        <v>1143</v>
      </c>
      <c r="J1971" s="85">
        <f t="shared" si="98"/>
        <v>0</v>
      </c>
      <c r="K1971" s="86">
        <f t="shared" si="99"/>
        <v>6840</v>
      </c>
    </row>
    <row r="1972" s="71" customFormat="1" customHeight="1" spans="1:11">
      <c r="A1972" s="78">
        <v>1969</v>
      </c>
      <c r="B1972" s="79" t="s">
        <v>7901</v>
      </c>
      <c r="C1972" s="80" t="s">
        <v>7902</v>
      </c>
      <c r="D1972" s="81" t="s">
        <v>15</v>
      </c>
      <c r="E1972" s="82">
        <v>0.01368</v>
      </c>
      <c r="F1972" s="78" t="s">
        <v>54</v>
      </c>
      <c r="G1972" s="83">
        <f t="shared" si="101"/>
        <v>13680</v>
      </c>
      <c r="H1972" s="78">
        <v>0</v>
      </c>
      <c r="I1972" s="78" t="s">
        <v>1143</v>
      </c>
      <c r="J1972" s="85">
        <f t="shared" si="98"/>
        <v>0</v>
      </c>
      <c r="K1972" s="86">
        <f t="shared" si="99"/>
        <v>13680</v>
      </c>
    </row>
    <row r="1973" s="71" customFormat="1" customHeight="1" spans="1:11">
      <c r="A1973" s="78">
        <v>1970</v>
      </c>
      <c r="B1973" s="79" t="s">
        <v>7903</v>
      </c>
      <c r="C1973" s="80" t="s">
        <v>7904</v>
      </c>
      <c r="D1973" s="81" t="s">
        <v>15</v>
      </c>
      <c r="E1973" s="82">
        <v>0.01026</v>
      </c>
      <c r="F1973" s="78" t="s">
        <v>54</v>
      </c>
      <c r="G1973" s="83">
        <f t="shared" si="101"/>
        <v>10260</v>
      </c>
      <c r="H1973" s="78">
        <v>0</v>
      </c>
      <c r="I1973" s="78" t="s">
        <v>1143</v>
      </c>
      <c r="J1973" s="85">
        <f t="shared" si="98"/>
        <v>0</v>
      </c>
      <c r="K1973" s="86">
        <f t="shared" si="99"/>
        <v>10260</v>
      </c>
    </row>
    <row r="1974" s="71" customFormat="1" customHeight="1" spans="1:11">
      <c r="A1974" s="78">
        <v>1971</v>
      </c>
      <c r="B1974" s="79" t="s">
        <v>7905</v>
      </c>
      <c r="C1974" s="80" t="s">
        <v>7906</v>
      </c>
      <c r="D1974" s="81" t="s">
        <v>15</v>
      </c>
      <c r="E1974" s="82">
        <v>0.013965</v>
      </c>
      <c r="F1974" s="78" t="s">
        <v>54</v>
      </c>
      <c r="G1974" s="83">
        <f t="shared" si="101"/>
        <v>13965</v>
      </c>
      <c r="H1974" s="78">
        <v>0</v>
      </c>
      <c r="I1974" s="78" t="s">
        <v>1143</v>
      </c>
      <c r="J1974" s="85">
        <f t="shared" si="98"/>
        <v>0</v>
      </c>
      <c r="K1974" s="86">
        <f t="shared" si="99"/>
        <v>13965</v>
      </c>
    </row>
    <row r="1975" s="71" customFormat="1" customHeight="1" spans="1:11">
      <c r="A1975" s="78">
        <v>1972</v>
      </c>
      <c r="B1975" s="79" t="s">
        <v>7907</v>
      </c>
      <c r="C1975" s="80" t="s">
        <v>7908</v>
      </c>
      <c r="D1975" s="81" t="s">
        <v>15</v>
      </c>
      <c r="E1975" s="82">
        <v>0.01653</v>
      </c>
      <c r="F1975" s="78" t="s">
        <v>54</v>
      </c>
      <c r="G1975" s="83">
        <f t="shared" si="101"/>
        <v>16530</v>
      </c>
      <c r="H1975" s="78">
        <v>0</v>
      </c>
      <c r="I1975" s="78" t="s">
        <v>1143</v>
      </c>
      <c r="J1975" s="85">
        <f t="shared" si="98"/>
        <v>0</v>
      </c>
      <c r="K1975" s="86">
        <f t="shared" si="99"/>
        <v>16530</v>
      </c>
    </row>
    <row r="1976" s="71" customFormat="1" customHeight="1" spans="1:11">
      <c r="A1976" s="78">
        <v>1973</v>
      </c>
      <c r="B1976" s="79" t="s">
        <v>7909</v>
      </c>
      <c r="C1976" s="80" t="s">
        <v>7910</v>
      </c>
      <c r="D1976" s="81" t="s">
        <v>15</v>
      </c>
      <c r="E1976" s="82">
        <v>0.00513</v>
      </c>
      <c r="F1976" s="78" t="s">
        <v>54</v>
      </c>
      <c r="G1976" s="83">
        <f t="shared" si="101"/>
        <v>5130</v>
      </c>
      <c r="H1976" s="78">
        <v>0</v>
      </c>
      <c r="I1976" s="78" t="s">
        <v>1143</v>
      </c>
      <c r="J1976" s="85">
        <f t="shared" si="98"/>
        <v>0</v>
      </c>
      <c r="K1976" s="86">
        <f t="shared" si="99"/>
        <v>5130</v>
      </c>
    </row>
    <row r="1977" s="71" customFormat="1" customHeight="1" spans="1:11">
      <c r="A1977" s="78">
        <v>1974</v>
      </c>
      <c r="B1977" s="79" t="s">
        <v>7911</v>
      </c>
      <c r="C1977" s="80" t="s">
        <v>7912</v>
      </c>
      <c r="D1977" s="81" t="s">
        <v>15</v>
      </c>
      <c r="E1977" s="82">
        <v>0.01218</v>
      </c>
      <c r="F1977" s="78" t="s">
        <v>54</v>
      </c>
      <c r="G1977" s="83">
        <f t="shared" si="101"/>
        <v>12180</v>
      </c>
      <c r="H1977" s="78">
        <v>0</v>
      </c>
      <c r="I1977" s="78" t="s">
        <v>1143</v>
      </c>
      <c r="J1977" s="85">
        <f t="shared" si="98"/>
        <v>0</v>
      </c>
      <c r="K1977" s="86">
        <f t="shared" si="99"/>
        <v>12180</v>
      </c>
    </row>
    <row r="1978" s="71" customFormat="1" customHeight="1" spans="1:11">
      <c r="A1978" s="78">
        <v>1975</v>
      </c>
      <c r="B1978" s="79" t="s">
        <v>7913</v>
      </c>
      <c r="C1978" s="80" t="s">
        <v>7914</v>
      </c>
      <c r="D1978" s="81" t="s">
        <v>15</v>
      </c>
      <c r="E1978" s="82">
        <v>0.0057</v>
      </c>
      <c r="F1978" s="78" t="s">
        <v>54</v>
      </c>
      <c r="G1978" s="83">
        <f t="shared" si="101"/>
        <v>5700</v>
      </c>
      <c r="H1978" s="78">
        <v>0</v>
      </c>
      <c r="I1978" s="78" t="s">
        <v>1143</v>
      </c>
      <c r="J1978" s="85">
        <f t="shared" si="98"/>
        <v>0</v>
      </c>
      <c r="K1978" s="86">
        <f t="shared" si="99"/>
        <v>5700</v>
      </c>
    </row>
    <row r="1979" s="71" customFormat="1" customHeight="1" spans="1:11">
      <c r="A1979" s="78">
        <v>1976</v>
      </c>
      <c r="B1979" s="79" t="s">
        <v>7915</v>
      </c>
      <c r="C1979" s="80" t="s">
        <v>7916</v>
      </c>
      <c r="D1979" s="81" t="s">
        <v>15</v>
      </c>
      <c r="E1979" s="82">
        <v>0.0087</v>
      </c>
      <c r="F1979" s="78" t="s">
        <v>54</v>
      </c>
      <c r="G1979" s="83">
        <f t="shared" si="101"/>
        <v>8700</v>
      </c>
      <c r="H1979" s="78">
        <v>0</v>
      </c>
      <c r="I1979" s="78" t="s">
        <v>1143</v>
      </c>
      <c r="J1979" s="85">
        <f t="shared" si="98"/>
        <v>0</v>
      </c>
      <c r="K1979" s="86">
        <f t="shared" si="99"/>
        <v>8700</v>
      </c>
    </row>
    <row r="1980" s="71" customFormat="1" customHeight="1" spans="1:11">
      <c r="A1980" s="78">
        <v>1977</v>
      </c>
      <c r="B1980" s="79" t="s">
        <v>7917</v>
      </c>
      <c r="C1980" s="80" t="s">
        <v>7918</v>
      </c>
      <c r="D1980" s="81" t="s">
        <v>15</v>
      </c>
      <c r="E1980" s="82">
        <v>0.00684</v>
      </c>
      <c r="F1980" s="78" t="s">
        <v>54</v>
      </c>
      <c r="G1980" s="83">
        <f t="shared" si="101"/>
        <v>6840</v>
      </c>
      <c r="H1980" s="78">
        <v>0</v>
      </c>
      <c r="I1980" s="78" t="s">
        <v>1143</v>
      </c>
      <c r="J1980" s="85">
        <f t="shared" si="98"/>
        <v>0</v>
      </c>
      <c r="K1980" s="86">
        <f t="shared" si="99"/>
        <v>6840</v>
      </c>
    </row>
    <row r="1981" s="71" customFormat="1" customHeight="1" spans="1:11">
      <c r="A1981" s="78">
        <v>1978</v>
      </c>
      <c r="B1981" s="79" t="s">
        <v>7919</v>
      </c>
      <c r="C1981" s="80" t="s">
        <v>7920</v>
      </c>
      <c r="D1981" s="81" t="s">
        <v>15</v>
      </c>
      <c r="E1981" s="82">
        <v>0.01015</v>
      </c>
      <c r="F1981" s="78" t="s">
        <v>54</v>
      </c>
      <c r="G1981" s="83">
        <f t="shared" si="101"/>
        <v>10150</v>
      </c>
      <c r="H1981" s="78">
        <v>0</v>
      </c>
      <c r="I1981" s="78" t="s">
        <v>1143</v>
      </c>
      <c r="J1981" s="85">
        <f t="shared" si="98"/>
        <v>0</v>
      </c>
      <c r="K1981" s="86">
        <f t="shared" si="99"/>
        <v>10150</v>
      </c>
    </row>
    <row r="1982" s="71" customFormat="1" customHeight="1" spans="1:11">
      <c r="A1982" s="78">
        <v>1979</v>
      </c>
      <c r="B1982" s="79" t="s">
        <v>7921</v>
      </c>
      <c r="C1982" s="80" t="s">
        <v>7922</v>
      </c>
      <c r="D1982" s="81" t="s">
        <v>15</v>
      </c>
      <c r="E1982" s="82">
        <v>0.00986</v>
      </c>
      <c r="F1982" s="78" t="s">
        <v>54</v>
      </c>
      <c r="G1982" s="83">
        <f t="shared" si="101"/>
        <v>9860</v>
      </c>
      <c r="H1982" s="78">
        <v>0</v>
      </c>
      <c r="I1982" s="78" t="s">
        <v>1143</v>
      </c>
      <c r="J1982" s="85">
        <f t="shared" si="98"/>
        <v>0</v>
      </c>
      <c r="K1982" s="86">
        <f t="shared" si="99"/>
        <v>9860</v>
      </c>
    </row>
    <row r="1983" s="71" customFormat="1" customHeight="1" spans="1:11">
      <c r="A1983" s="78">
        <v>1980</v>
      </c>
      <c r="B1983" s="79" t="s">
        <v>7923</v>
      </c>
      <c r="C1983" s="80" t="s">
        <v>7924</v>
      </c>
      <c r="D1983" s="81" t="s">
        <v>15</v>
      </c>
      <c r="E1983" s="82">
        <v>0.01421</v>
      </c>
      <c r="F1983" s="78" t="s">
        <v>54</v>
      </c>
      <c r="G1983" s="83">
        <f t="shared" si="101"/>
        <v>14210</v>
      </c>
      <c r="H1983" s="78">
        <v>0</v>
      </c>
      <c r="I1983" s="78" t="s">
        <v>1143</v>
      </c>
      <c r="J1983" s="85">
        <f t="shared" si="98"/>
        <v>0</v>
      </c>
      <c r="K1983" s="86">
        <f t="shared" si="99"/>
        <v>14210</v>
      </c>
    </row>
    <row r="1984" s="71" customFormat="1" customHeight="1" spans="1:11">
      <c r="A1984" s="78">
        <v>1981</v>
      </c>
      <c r="B1984" s="79" t="s">
        <v>7925</v>
      </c>
      <c r="C1984" s="80" t="s">
        <v>7926</v>
      </c>
      <c r="D1984" s="81" t="s">
        <v>15</v>
      </c>
      <c r="E1984" s="82">
        <v>0.01044</v>
      </c>
      <c r="F1984" s="78" t="s">
        <v>54</v>
      </c>
      <c r="G1984" s="83">
        <f t="shared" si="101"/>
        <v>10440</v>
      </c>
      <c r="H1984" s="78">
        <v>0</v>
      </c>
      <c r="I1984" s="78" t="s">
        <v>1143</v>
      </c>
      <c r="J1984" s="85">
        <f t="shared" si="98"/>
        <v>0</v>
      </c>
      <c r="K1984" s="86">
        <f t="shared" si="99"/>
        <v>10440</v>
      </c>
    </row>
    <row r="1985" s="71" customFormat="1" customHeight="1" spans="1:11">
      <c r="A1985" s="78">
        <v>1982</v>
      </c>
      <c r="B1985" s="79" t="s">
        <v>7927</v>
      </c>
      <c r="C1985" s="80" t="s">
        <v>7928</v>
      </c>
      <c r="D1985" s="81" t="s">
        <v>15</v>
      </c>
      <c r="E1985" s="82">
        <v>0.0058</v>
      </c>
      <c r="F1985" s="78" t="s">
        <v>54</v>
      </c>
      <c r="G1985" s="83">
        <f t="shared" si="101"/>
        <v>5800</v>
      </c>
      <c r="H1985" s="78">
        <v>0</v>
      </c>
      <c r="I1985" s="78" t="s">
        <v>1143</v>
      </c>
      <c r="J1985" s="85">
        <f t="shared" si="98"/>
        <v>0</v>
      </c>
      <c r="K1985" s="86">
        <f t="shared" si="99"/>
        <v>5800</v>
      </c>
    </row>
    <row r="1986" s="71" customFormat="1" customHeight="1" spans="1:11">
      <c r="A1986" s="78">
        <v>1983</v>
      </c>
      <c r="B1986" s="79" t="s">
        <v>7929</v>
      </c>
      <c r="C1986" s="80" t="s">
        <v>7930</v>
      </c>
      <c r="D1986" s="81" t="s">
        <v>15</v>
      </c>
      <c r="E1986" s="82">
        <v>0.01073</v>
      </c>
      <c r="F1986" s="78" t="s">
        <v>54</v>
      </c>
      <c r="G1986" s="83">
        <f t="shared" si="101"/>
        <v>10730</v>
      </c>
      <c r="H1986" s="78">
        <v>0</v>
      </c>
      <c r="I1986" s="78" t="s">
        <v>1143</v>
      </c>
      <c r="J1986" s="85">
        <f t="shared" si="98"/>
        <v>0</v>
      </c>
      <c r="K1986" s="86">
        <f t="shared" si="99"/>
        <v>10730</v>
      </c>
    </row>
    <row r="1987" s="71" customFormat="1" customHeight="1" spans="1:11">
      <c r="A1987" s="78">
        <v>1984</v>
      </c>
      <c r="B1987" s="79" t="s">
        <v>7931</v>
      </c>
      <c r="C1987" s="80" t="s">
        <v>7932</v>
      </c>
      <c r="D1987" s="81" t="s">
        <v>15</v>
      </c>
      <c r="E1987" s="82">
        <v>0.01015</v>
      </c>
      <c r="F1987" s="78" t="s">
        <v>54</v>
      </c>
      <c r="G1987" s="83">
        <f t="shared" si="101"/>
        <v>10150</v>
      </c>
      <c r="H1987" s="78">
        <v>0</v>
      </c>
      <c r="I1987" s="78" t="s">
        <v>1143</v>
      </c>
      <c r="J1987" s="85">
        <f t="shared" si="98"/>
        <v>0</v>
      </c>
      <c r="K1987" s="86">
        <f t="shared" si="99"/>
        <v>10150</v>
      </c>
    </row>
    <row r="1988" s="71" customFormat="1" customHeight="1" spans="1:11">
      <c r="A1988" s="78">
        <v>1985</v>
      </c>
      <c r="B1988" s="79" t="s">
        <v>7933</v>
      </c>
      <c r="C1988" s="80" t="s">
        <v>7934</v>
      </c>
      <c r="D1988" s="81" t="s">
        <v>15</v>
      </c>
      <c r="E1988" s="82">
        <v>0.00713</v>
      </c>
      <c r="F1988" s="78" t="s">
        <v>54</v>
      </c>
      <c r="G1988" s="83">
        <f t="shared" si="101"/>
        <v>7130</v>
      </c>
      <c r="H1988" s="78">
        <v>0</v>
      </c>
      <c r="I1988" s="78" t="s">
        <v>1143</v>
      </c>
      <c r="J1988" s="85">
        <f t="shared" ref="J1988:J2051" si="102">ROUND(H1988*0.15,2)</f>
        <v>0</v>
      </c>
      <c r="K1988" s="86">
        <f t="shared" ref="K1988:K2051" si="103">G1988+J1988</f>
        <v>7130</v>
      </c>
    </row>
    <row r="1989" s="71" customFormat="1" customHeight="1" spans="1:11">
      <c r="A1989" s="78">
        <v>1986</v>
      </c>
      <c r="B1989" s="79" t="s">
        <v>7935</v>
      </c>
      <c r="C1989" s="80" t="s">
        <v>7936</v>
      </c>
      <c r="D1989" s="81" t="s">
        <v>15</v>
      </c>
      <c r="E1989" s="82">
        <v>0.00826</v>
      </c>
      <c r="F1989" s="78" t="s">
        <v>54</v>
      </c>
      <c r="G1989" s="83">
        <f t="shared" si="101"/>
        <v>8260</v>
      </c>
      <c r="H1989" s="78">
        <v>0</v>
      </c>
      <c r="I1989" s="78" t="s">
        <v>1143</v>
      </c>
      <c r="J1989" s="85">
        <f t="shared" si="102"/>
        <v>0</v>
      </c>
      <c r="K1989" s="86">
        <f t="shared" si="103"/>
        <v>8260</v>
      </c>
    </row>
    <row r="1990" s="71" customFormat="1" customHeight="1" spans="1:11">
      <c r="A1990" s="78">
        <v>1987</v>
      </c>
      <c r="B1990" s="79" t="s">
        <v>7937</v>
      </c>
      <c r="C1990" s="80" t="s">
        <v>7938</v>
      </c>
      <c r="D1990" s="81" t="s">
        <v>15</v>
      </c>
      <c r="E1990" s="82">
        <v>0.01482</v>
      </c>
      <c r="F1990" s="78" t="s">
        <v>54</v>
      </c>
      <c r="G1990" s="83">
        <f t="shared" si="101"/>
        <v>14820</v>
      </c>
      <c r="H1990" s="78">
        <v>0</v>
      </c>
      <c r="I1990" s="78" t="s">
        <v>1143</v>
      </c>
      <c r="J1990" s="85">
        <f t="shared" si="102"/>
        <v>0</v>
      </c>
      <c r="K1990" s="86">
        <f t="shared" si="103"/>
        <v>14820</v>
      </c>
    </row>
    <row r="1991" s="71" customFormat="1" customHeight="1" spans="1:11">
      <c r="A1991" s="78">
        <v>1988</v>
      </c>
      <c r="B1991" s="79" t="s">
        <v>7939</v>
      </c>
      <c r="C1991" s="80" t="s">
        <v>7940</v>
      </c>
      <c r="D1991" s="81" t="s">
        <v>15</v>
      </c>
      <c r="E1991" s="82">
        <v>0.01368</v>
      </c>
      <c r="F1991" s="78" t="s">
        <v>54</v>
      </c>
      <c r="G1991" s="83">
        <f t="shared" si="101"/>
        <v>13680</v>
      </c>
      <c r="H1991" s="78">
        <v>0</v>
      </c>
      <c r="I1991" s="78" t="s">
        <v>1143</v>
      </c>
      <c r="J1991" s="85">
        <f t="shared" si="102"/>
        <v>0</v>
      </c>
      <c r="K1991" s="86">
        <f t="shared" si="103"/>
        <v>13680</v>
      </c>
    </row>
    <row r="1992" s="71" customFormat="1" customHeight="1" spans="1:11">
      <c r="A1992" s="78">
        <v>1989</v>
      </c>
      <c r="B1992" s="79" t="s">
        <v>7941</v>
      </c>
      <c r="C1992" s="80" t="s">
        <v>7942</v>
      </c>
      <c r="D1992" s="81" t="s">
        <v>15</v>
      </c>
      <c r="E1992" s="82">
        <v>0.0057</v>
      </c>
      <c r="F1992" s="78" t="s">
        <v>54</v>
      </c>
      <c r="G1992" s="83">
        <f t="shared" si="101"/>
        <v>5700</v>
      </c>
      <c r="H1992" s="78">
        <v>0</v>
      </c>
      <c r="I1992" s="78" t="s">
        <v>1143</v>
      </c>
      <c r="J1992" s="85">
        <f t="shared" si="102"/>
        <v>0</v>
      </c>
      <c r="K1992" s="86">
        <f t="shared" si="103"/>
        <v>5700</v>
      </c>
    </row>
    <row r="1993" s="71" customFormat="1" customHeight="1" spans="1:11">
      <c r="A1993" s="78">
        <v>1990</v>
      </c>
      <c r="B1993" s="79" t="s">
        <v>7943</v>
      </c>
      <c r="C1993" s="80" t="s">
        <v>7944</v>
      </c>
      <c r="D1993" s="81" t="s">
        <v>15</v>
      </c>
      <c r="E1993" s="82">
        <v>0.0077</v>
      </c>
      <c r="F1993" s="78" t="s">
        <v>54</v>
      </c>
      <c r="G1993" s="83">
        <f t="shared" si="101"/>
        <v>7700</v>
      </c>
      <c r="H1993" s="78">
        <v>0</v>
      </c>
      <c r="I1993" s="78" t="s">
        <v>1143</v>
      </c>
      <c r="J1993" s="85">
        <f t="shared" si="102"/>
        <v>0</v>
      </c>
      <c r="K1993" s="86">
        <f t="shared" si="103"/>
        <v>7700</v>
      </c>
    </row>
    <row r="1994" s="71" customFormat="1" customHeight="1" spans="1:11">
      <c r="A1994" s="78">
        <v>1991</v>
      </c>
      <c r="B1994" s="79" t="s">
        <v>7941</v>
      </c>
      <c r="C1994" s="80" t="s">
        <v>7945</v>
      </c>
      <c r="D1994" s="81" t="s">
        <v>15</v>
      </c>
      <c r="E1994" s="82">
        <v>0.00855</v>
      </c>
      <c r="F1994" s="78" t="s">
        <v>54</v>
      </c>
      <c r="G1994" s="83">
        <f t="shared" si="101"/>
        <v>8550</v>
      </c>
      <c r="H1994" s="78">
        <v>0</v>
      </c>
      <c r="I1994" s="78" t="s">
        <v>1143</v>
      </c>
      <c r="J1994" s="85">
        <f t="shared" si="102"/>
        <v>0</v>
      </c>
      <c r="K1994" s="86">
        <f t="shared" si="103"/>
        <v>8550</v>
      </c>
    </row>
    <row r="1995" s="71" customFormat="1" customHeight="1" spans="1:11">
      <c r="A1995" s="78">
        <v>1992</v>
      </c>
      <c r="B1995" s="79" t="s">
        <v>7946</v>
      </c>
      <c r="C1995" s="80" t="s">
        <v>7947</v>
      </c>
      <c r="D1995" s="81" t="s">
        <v>15</v>
      </c>
      <c r="E1995" s="82">
        <v>0.011115</v>
      </c>
      <c r="F1995" s="78" t="s">
        <v>54</v>
      </c>
      <c r="G1995" s="83">
        <f t="shared" si="101"/>
        <v>11115</v>
      </c>
      <c r="H1995" s="78">
        <v>0</v>
      </c>
      <c r="I1995" s="78" t="s">
        <v>1143</v>
      </c>
      <c r="J1995" s="85">
        <f t="shared" si="102"/>
        <v>0</v>
      </c>
      <c r="K1995" s="86">
        <f t="shared" si="103"/>
        <v>11115</v>
      </c>
    </row>
    <row r="1996" s="71" customFormat="1" customHeight="1" spans="1:11">
      <c r="A1996" s="78">
        <v>1993</v>
      </c>
      <c r="B1996" s="79" t="s">
        <v>7390</v>
      </c>
      <c r="C1996" s="80" t="s">
        <v>7948</v>
      </c>
      <c r="D1996" s="81" t="s">
        <v>15</v>
      </c>
      <c r="E1996" s="82">
        <v>0.01026</v>
      </c>
      <c r="F1996" s="78" t="s">
        <v>54</v>
      </c>
      <c r="G1996" s="83">
        <f t="shared" si="101"/>
        <v>10260</v>
      </c>
      <c r="H1996" s="78">
        <v>0</v>
      </c>
      <c r="I1996" s="78" t="s">
        <v>1143</v>
      </c>
      <c r="J1996" s="85">
        <f t="shared" si="102"/>
        <v>0</v>
      </c>
      <c r="K1996" s="86">
        <f t="shared" si="103"/>
        <v>10260</v>
      </c>
    </row>
    <row r="1997" s="71" customFormat="1" customHeight="1" spans="1:11">
      <c r="A1997" s="78">
        <v>1994</v>
      </c>
      <c r="B1997" s="79" t="s">
        <v>7949</v>
      </c>
      <c r="C1997" s="80" t="s">
        <v>7950</v>
      </c>
      <c r="D1997" s="81" t="s">
        <v>15</v>
      </c>
      <c r="E1997" s="82">
        <v>0.00627</v>
      </c>
      <c r="F1997" s="78" t="s">
        <v>54</v>
      </c>
      <c r="G1997" s="83">
        <f t="shared" si="101"/>
        <v>6270</v>
      </c>
      <c r="H1997" s="78">
        <v>0</v>
      </c>
      <c r="I1997" s="78" t="s">
        <v>1143</v>
      </c>
      <c r="J1997" s="85">
        <f t="shared" si="102"/>
        <v>0</v>
      </c>
      <c r="K1997" s="86">
        <f t="shared" si="103"/>
        <v>6270</v>
      </c>
    </row>
    <row r="1998" s="71" customFormat="1" customHeight="1" spans="1:11">
      <c r="A1998" s="78">
        <v>1995</v>
      </c>
      <c r="B1998" s="79" t="s">
        <v>7951</v>
      </c>
      <c r="C1998" s="80" t="s">
        <v>7952</v>
      </c>
      <c r="D1998" s="81" t="s">
        <v>15</v>
      </c>
      <c r="E1998" s="82">
        <v>0.02052</v>
      </c>
      <c r="F1998" s="78" t="s">
        <v>54</v>
      </c>
      <c r="G1998" s="83">
        <f t="shared" si="101"/>
        <v>20000</v>
      </c>
      <c r="H1998" s="78">
        <v>0</v>
      </c>
      <c r="I1998" s="78" t="s">
        <v>1143</v>
      </c>
      <c r="J1998" s="85">
        <f t="shared" si="102"/>
        <v>0</v>
      </c>
      <c r="K1998" s="86">
        <f t="shared" si="103"/>
        <v>20000</v>
      </c>
    </row>
    <row r="1999" s="71" customFormat="1" customHeight="1" spans="1:11">
      <c r="A1999" s="78">
        <v>1996</v>
      </c>
      <c r="B1999" s="79" t="s">
        <v>7953</v>
      </c>
      <c r="C1999" s="80" t="s">
        <v>7954</v>
      </c>
      <c r="D1999" s="81" t="s">
        <v>15</v>
      </c>
      <c r="E1999" s="82">
        <v>0.00855</v>
      </c>
      <c r="F1999" s="78" t="s">
        <v>54</v>
      </c>
      <c r="G1999" s="83">
        <f t="shared" si="101"/>
        <v>8550</v>
      </c>
      <c r="H1999" s="78">
        <v>0</v>
      </c>
      <c r="I1999" s="78" t="s">
        <v>1143</v>
      </c>
      <c r="J1999" s="85">
        <f t="shared" si="102"/>
        <v>0</v>
      </c>
      <c r="K1999" s="86">
        <f t="shared" si="103"/>
        <v>8550</v>
      </c>
    </row>
    <row r="2000" s="71" customFormat="1" customHeight="1" spans="1:11">
      <c r="A2000" s="78">
        <v>1997</v>
      </c>
      <c r="B2000" s="79" t="s">
        <v>7955</v>
      </c>
      <c r="C2000" s="80" t="s">
        <v>7956</v>
      </c>
      <c r="D2000" s="81" t="s">
        <v>15</v>
      </c>
      <c r="E2000" s="82">
        <v>0.01397</v>
      </c>
      <c r="F2000" s="78" t="s">
        <v>54</v>
      </c>
      <c r="G2000" s="83">
        <f t="shared" si="101"/>
        <v>13970</v>
      </c>
      <c r="H2000" s="78">
        <v>0</v>
      </c>
      <c r="I2000" s="78" t="s">
        <v>1143</v>
      </c>
      <c r="J2000" s="85">
        <f t="shared" si="102"/>
        <v>0</v>
      </c>
      <c r="K2000" s="86">
        <f t="shared" si="103"/>
        <v>13970</v>
      </c>
    </row>
    <row r="2001" s="71" customFormat="1" customHeight="1" spans="1:11">
      <c r="A2001" s="78">
        <v>1998</v>
      </c>
      <c r="B2001" s="79" t="s">
        <v>7957</v>
      </c>
      <c r="C2001" s="80" t="s">
        <v>7958</v>
      </c>
      <c r="D2001" s="81" t="s">
        <v>15</v>
      </c>
      <c r="E2001" s="82">
        <v>0.00855</v>
      </c>
      <c r="F2001" s="78" t="s">
        <v>54</v>
      </c>
      <c r="G2001" s="83">
        <f t="shared" si="101"/>
        <v>8550</v>
      </c>
      <c r="H2001" s="78">
        <v>0</v>
      </c>
      <c r="I2001" s="78" t="s">
        <v>1143</v>
      </c>
      <c r="J2001" s="85">
        <f t="shared" si="102"/>
        <v>0</v>
      </c>
      <c r="K2001" s="86">
        <f t="shared" si="103"/>
        <v>8550</v>
      </c>
    </row>
    <row r="2002" s="71" customFormat="1" customHeight="1" spans="1:11">
      <c r="A2002" s="78">
        <v>1999</v>
      </c>
      <c r="B2002" s="79" t="s">
        <v>7959</v>
      </c>
      <c r="C2002" s="80" t="s">
        <v>7960</v>
      </c>
      <c r="D2002" s="81" t="s">
        <v>15</v>
      </c>
      <c r="E2002" s="82">
        <v>0.01026</v>
      </c>
      <c r="F2002" s="78" t="s">
        <v>54</v>
      </c>
      <c r="G2002" s="83">
        <f t="shared" si="101"/>
        <v>10260</v>
      </c>
      <c r="H2002" s="78">
        <v>0</v>
      </c>
      <c r="I2002" s="78" t="s">
        <v>1143</v>
      </c>
      <c r="J2002" s="85">
        <f t="shared" si="102"/>
        <v>0</v>
      </c>
      <c r="K2002" s="86">
        <f t="shared" si="103"/>
        <v>10260</v>
      </c>
    </row>
    <row r="2003" s="71" customFormat="1" customHeight="1" spans="1:11">
      <c r="A2003" s="78">
        <v>2000</v>
      </c>
      <c r="B2003" s="79" t="s">
        <v>7961</v>
      </c>
      <c r="C2003" s="80" t="s">
        <v>7962</v>
      </c>
      <c r="D2003" s="81" t="s">
        <v>15</v>
      </c>
      <c r="E2003" s="82">
        <v>0.0066</v>
      </c>
      <c r="F2003" s="78" t="s">
        <v>54</v>
      </c>
      <c r="G2003" s="83">
        <f t="shared" si="101"/>
        <v>6600</v>
      </c>
      <c r="H2003" s="78">
        <v>0</v>
      </c>
      <c r="I2003" s="78" t="s">
        <v>1143</v>
      </c>
      <c r="J2003" s="85">
        <f t="shared" si="102"/>
        <v>0</v>
      </c>
      <c r="K2003" s="86">
        <f t="shared" si="103"/>
        <v>6600</v>
      </c>
    </row>
    <row r="2004" s="71" customFormat="1" customHeight="1" spans="1:11">
      <c r="A2004" s="78">
        <v>2001</v>
      </c>
      <c r="B2004" s="79" t="s">
        <v>7963</v>
      </c>
      <c r="C2004" s="80" t="s">
        <v>7964</v>
      </c>
      <c r="D2004" s="81" t="s">
        <v>15</v>
      </c>
      <c r="E2004" s="82">
        <v>0.01197</v>
      </c>
      <c r="F2004" s="78" t="s">
        <v>54</v>
      </c>
      <c r="G2004" s="83">
        <f t="shared" si="101"/>
        <v>11970</v>
      </c>
      <c r="H2004" s="78">
        <v>0</v>
      </c>
      <c r="I2004" s="78" t="s">
        <v>1143</v>
      </c>
      <c r="J2004" s="85">
        <f t="shared" si="102"/>
        <v>0</v>
      </c>
      <c r="K2004" s="86">
        <f t="shared" si="103"/>
        <v>11970</v>
      </c>
    </row>
    <row r="2005" s="71" customFormat="1" customHeight="1" spans="1:11">
      <c r="A2005" s="78">
        <v>2002</v>
      </c>
      <c r="B2005" s="79" t="s">
        <v>7965</v>
      </c>
      <c r="C2005" s="80" t="s">
        <v>7966</v>
      </c>
      <c r="D2005" s="81" t="s">
        <v>15</v>
      </c>
      <c r="E2005" s="82">
        <v>0.004275</v>
      </c>
      <c r="F2005" s="78" t="s">
        <v>54</v>
      </c>
      <c r="G2005" s="83">
        <f t="shared" si="101"/>
        <v>4275</v>
      </c>
      <c r="H2005" s="78">
        <v>0</v>
      </c>
      <c r="I2005" s="78" t="s">
        <v>1143</v>
      </c>
      <c r="J2005" s="85">
        <f t="shared" si="102"/>
        <v>0</v>
      </c>
      <c r="K2005" s="86">
        <f t="shared" si="103"/>
        <v>4275</v>
      </c>
    </row>
    <row r="2006" s="71" customFormat="1" customHeight="1" spans="1:11">
      <c r="A2006" s="78">
        <v>2003</v>
      </c>
      <c r="B2006" s="79" t="s">
        <v>7967</v>
      </c>
      <c r="C2006" s="80" t="s">
        <v>7968</v>
      </c>
      <c r="D2006" s="81" t="s">
        <v>15</v>
      </c>
      <c r="E2006" s="82">
        <v>0.015105</v>
      </c>
      <c r="F2006" s="78" t="s">
        <v>54</v>
      </c>
      <c r="G2006" s="83">
        <f t="shared" si="101"/>
        <v>15105</v>
      </c>
      <c r="H2006" s="78">
        <v>0</v>
      </c>
      <c r="I2006" s="78" t="s">
        <v>1143</v>
      </c>
      <c r="J2006" s="85">
        <f t="shared" si="102"/>
        <v>0</v>
      </c>
      <c r="K2006" s="86">
        <f t="shared" si="103"/>
        <v>15105</v>
      </c>
    </row>
    <row r="2007" s="71" customFormat="1" customHeight="1" spans="1:11">
      <c r="A2007" s="78">
        <v>2004</v>
      </c>
      <c r="B2007" s="79" t="s">
        <v>7969</v>
      </c>
      <c r="C2007" s="80" t="s">
        <v>7970</v>
      </c>
      <c r="D2007" s="81" t="s">
        <v>15</v>
      </c>
      <c r="E2007" s="82">
        <v>0.00684</v>
      </c>
      <c r="F2007" s="78" t="s">
        <v>54</v>
      </c>
      <c r="G2007" s="83">
        <f t="shared" si="101"/>
        <v>6840</v>
      </c>
      <c r="H2007" s="78">
        <v>0</v>
      </c>
      <c r="I2007" s="78" t="s">
        <v>1143</v>
      </c>
      <c r="J2007" s="85">
        <f t="shared" si="102"/>
        <v>0</v>
      </c>
      <c r="K2007" s="86">
        <f t="shared" si="103"/>
        <v>6840</v>
      </c>
    </row>
    <row r="2008" s="71" customFormat="1" customHeight="1" spans="1:11">
      <c r="A2008" s="78">
        <v>2005</v>
      </c>
      <c r="B2008" s="79" t="s">
        <v>7971</v>
      </c>
      <c r="C2008" s="80" t="s">
        <v>7972</v>
      </c>
      <c r="D2008" s="81" t="s">
        <v>15</v>
      </c>
      <c r="E2008" s="82">
        <v>0.01368</v>
      </c>
      <c r="F2008" s="78" t="s">
        <v>54</v>
      </c>
      <c r="G2008" s="83">
        <f t="shared" si="101"/>
        <v>13680</v>
      </c>
      <c r="H2008" s="78">
        <v>0</v>
      </c>
      <c r="I2008" s="78" t="s">
        <v>1143</v>
      </c>
      <c r="J2008" s="85">
        <f t="shared" si="102"/>
        <v>0</v>
      </c>
      <c r="K2008" s="86">
        <f t="shared" si="103"/>
        <v>13680</v>
      </c>
    </row>
    <row r="2009" s="71" customFormat="1" customHeight="1" spans="1:11">
      <c r="A2009" s="78">
        <v>2006</v>
      </c>
      <c r="B2009" s="79" t="s">
        <v>7973</v>
      </c>
      <c r="C2009" s="80" t="s">
        <v>7974</v>
      </c>
      <c r="D2009" s="81" t="s">
        <v>15</v>
      </c>
      <c r="E2009" s="82">
        <v>0.015675</v>
      </c>
      <c r="F2009" s="78" t="s">
        <v>54</v>
      </c>
      <c r="G2009" s="83">
        <f t="shared" si="101"/>
        <v>15675</v>
      </c>
      <c r="H2009" s="78">
        <v>0</v>
      </c>
      <c r="I2009" s="78" t="s">
        <v>1143</v>
      </c>
      <c r="J2009" s="85">
        <f t="shared" si="102"/>
        <v>0</v>
      </c>
      <c r="K2009" s="86">
        <f t="shared" si="103"/>
        <v>15675</v>
      </c>
    </row>
    <row r="2010" s="71" customFormat="1" customHeight="1" spans="1:11">
      <c r="A2010" s="78">
        <v>2007</v>
      </c>
      <c r="B2010" s="79" t="s">
        <v>7975</v>
      </c>
      <c r="C2010" s="80" t="s">
        <v>7976</v>
      </c>
      <c r="D2010" s="81" t="s">
        <v>15</v>
      </c>
      <c r="E2010" s="82">
        <v>0.01824</v>
      </c>
      <c r="F2010" s="78" t="s">
        <v>54</v>
      </c>
      <c r="G2010" s="83">
        <f t="shared" si="101"/>
        <v>18240</v>
      </c>
      <c r="H2010" s="78">
        <v>0</v>
      </c>
      <c r="I2010" s="78" t="s">
        <v>1143</v>
      </c>
      <c r="J2010" s="85">
        <f t="shared" si="102"/>
        <v>0</v>
      </c>
      <c r="K2010" s="86">
        <f t="shared" si="103"/>
        <v>18240</v>
      </c>
    </row>
    <row r="2011" s="71" customFormat="1" customHeight="1" spans="1:11">
      <c r="A2011" s="78">
        <v>2008</v>
      </c>
      <c r="B2011" s="79" t="s">
        <v>7977</v>
      </c>
      <c r="C2011" s="80" t="s">
        <v>7978</v>
      </c>
      <c r="D2011" s="81" t="s">
        <v>15</v>
      </c>
      <c r="E2011" s="82">
        <v>0.01083</v>
      </c>
      <c r="F2011" s="78" t="s">
        <v>54</v>
      </c>
      <c r="G2011" s="83">
        <f t="shared" si="101"/>
        <v>10830</v>
      </c>
      <c r="H2011" s="78">
        <v>0</v>
      </c>
      <c r="I2011" s="78" t="s">
        <v>1143</v>
      </c>
      <c r="J2011" s="85">
        <f t="shared" si="102"/>
        <v>0</v>
      </c>
      <c r="K2011" s="86">
        <f t="shared" si="103"/>
        <v>10830</v>
      </c>
    </row>
    <row r="2012" s="71" customFormat="1" customHeight="1" spans="1:11">
      <c r="A2012" s="78">
        <v>2009</v>
      </c>
      <c r="B2012" s="79" t="s">
        <v>7979</v>
      </c>
      <c r="C2012" s="80" t="s">
        <v>7980</v>
      </c>
      <c r="D2012" s="81" t="s">
        <v>15</v>
      </c>
      <c r="E2012" s="82">
        <v>0.01311</v>
      </c>
      <c r="F2012" s="78" t="s">
        <v>54</v>
      </c>
      <c r="G2012" s="83">
        <f t="shared" si="101"/>
        <v>13110</v>
      </c>
      <c r="H2012" s="78">
        <v>0</v>
      </c>
      <c r="I2012" s="78" t="s">
        <v>1143</v>
      </c>
      <c r="J2012" s="85">
        <f t="shared" si="102"/>
        <v>0</v>
      </c>
      <c r="K2012" s="86">
        <f t="shared" si="103"/>
        <v>13110</v>
      </c>
    </row>
    <row r="2013" s="71" customFormat="1" customHeight="1" spans="1:11">
      <c r="A2013" s="78">
        <v>2010</v>
      </c>
      <c r="B2013" s="79" t="s">
        <v>7981</v>
      </c>
      <c r="C2013" s="80" t="s">
        <v>7982</v>
      </c>
      <c r="D2013" s="81" t="s">
        <v>15</v>
      </c>
      <c r="E2013" s="82">
        <v>0</v>
      </c>
      <c r="F2013" s="78" t="s">
        <v>54</v>
      </c>
      <c r="G2013" s="83">
        <f t="shared" si="101"/>
        <v>0</v>
      </c>
      <c r="H2013" s="78">
        <v>4009.28</v>
      </c>
      <c r="I2013" s="78" t="s">
        <v>1143</v>
      </c>
      <c r="J2013" s="85">
        <f t="shared" si="102"/>
        <v>601.39</v>
      </c>
      <c r="K2013" s="86">
        <f t="shared" si="103"/>
        <v>601.39</v>
      </c>
    </row>
    <row r="2014" s="71" customFormat="1" customHeight="1" spans="1:11">
      <c r="A2014" s="78">
        <v>2011</v>
      </c>
      <c r="B2014" s="79" t="s">
        <v>7983</v>
      </c>
      <c r="C2014" s="80" t="s">
        <v>7984</v>
      </c>
      <c r="D2014" s="81" t="s">
        <v>15</v>
      </c>
      <c r="E2014" s="82">
        <v>0.01218</v>
      </c>
      <c r="F2014" s="78" t="s">
        <v>54</v>
      </c>
      <c r="G2014" s="83">
        <f t="shared" si="101"/>
        <v>12180</v>
      </c>
      <c r="H2014" s="78">
        <v>3450</v>
      </c>
      <c r="I2014" s="78" t="s">
        <v>1143</v>
      </c>
      <c r="J2014" s="85">
        <f t="shared" si="102"/>
        <v>517.5</v>
      </c>
      <c r="K2014" s="86">
        <f t="shared" si="103"/>
        <v>12697.5</v>
      </c>
    </row>
    <row r="2015" s="71" customFormat="1" customHeight="1" spans="1:11">
      <c r="A2015" s="78">
        <v>2012</v>
      </c>
      <c r="B2015" s="79" t="s">
        <v>7985</v>
      </c>
      <c r="C2015" s="80" t="s">
        <v>7986</v>
      </c>
      <c r="D2015" s="81" t="s">
        <v>15</v>
      </c>
      <c r="E2015" s="82">
        <v>0.0075</v>
      </c>
      <c r="F2015" s="78" t="s">
        <v>54</v>
      </c>
      <c r="G2015" s="83">
        <f t="shared" si="101"/>
        <v>7500</v>
      </c>
      <c r="H2015" s="78">
        <v>7755</v>
      </c>
      <c r="I2015" s="78" t="s">
        <v>1143</v>
      </c>
      <c r="J2015" s="85">
        <f t="shared" si="102"/>
        <v>1163.25</v>
      </c>
      <c r="K2015" s="86">
        <f t="shared" si="103"/>
        <v>8663.25</v>
      </c>
    </row>
    <row r="2016" s="71" customFormat="1" customHeight="1" spans="1:11">
      <c r="A2016" s="78">
        <v>2013</v>
      </c>
      <c r="B2016" s="79" t="s">
        <v>7987</v>
      </c>
      <c r="C2016" s="80" t="s">
        <v>7988</v>
      </c>
      <c r="D2016" s="81" t="s">
        <v>15</v>
      </c>
      <c r="E2016" s="82">
        <v>0.006</v>
      </c>
      <c r="F2016" s="78" t="s">
        <v>54</v>
      </c>
      <c r="G2016" s="83">
        <f t="shared" si="101"/>
        <v>6000</v>
      </c>
      <c r="H2016" s="78">
        <v>0</v>
      </c>
      <c r="I2016" s="78" t="s">
        <v>1143</v>
      </c>
      <c r="J2016" s="85">
        <f t="shared" si="102"/>
        <v>0</v>
      </c>
      <c r="K2016" s="86">
        <f t="shared" si="103"/>
        <v>6000</v>
      </c>
    </row>
    <row r="2017" s="71" customFormat="1" customHeight="1" spans="1:11">
      <c r="A2017" s="78">
        <v>2014</v>
      </c>
      <c r="B2017" s="79" t="s">
        <v>7989</v>
      </c>
      <c r="C2017" s="80" t="s">
        <v>7990</v>
      </c>
      <c r="D2017" s="81" t="s">
        <v>15</v>
      </c>
      <c r="E2017" s="82">
        <v>0.0108</v>
      </c>
      <c r="F2017" s="78" t="s">
        <v>54</v>
      </c>
      <c r="G2017" s="83">
        <f t="shared" si="101"/>
        <v>10800</v>
      </c>
      <c r="H2017" s="78">
        <v>0</v>
      </c>
      <c r="I2017" s="78" t="s">
        <v>1143</v>
      </c>
      <c r="J2017" s="85">
        <f t="shared" si="102"/>
        <v>0</v>
      </c>
      <c r="K2017" s="86">
        <f t="shared" si="103"/>
        <v>10800</v>
      </c>
    </row>
    <row r="2018" s="71" customFormat="1" customHeight="1" spans="1:11">
      <c r="A2018" s="78">
        <v>2015</v>
      </c>
      <c r="B2018" s="79" t="s">
        <v>7991</v>
      </c>
      <c r="C2018" s="80" t="s">
        <v>7992</v>
      </c>
      <c r="D2018" s="81" t="s">
        <v>15</v>
      </c>
      <c r="E2018" s="82">
        <v>0.00513</v>
      </c>
      <c r="F2018" s="78" t="s">
        <v>54</v>
      </c>
      <c r="G2018" s="83">
        <f t="shared" si="101"/>
        <v>5130</v>
      </c>
      <c r="H2018" s="78">
        <v>0</v>
      </c>
      <c r="I2018" s="78" t="s">
        <v>1143</v>
      </c>
      <c r="J2018" s="85">
        <f t="shared" si="102"/>
        <v>0</v>
      </c>
      <c r="K2018" s="86">
        <f t="shared" si="103"/>
        <v>5130</v>
      </c>
    </row>
    <row r="2019" s="71" customFormat="1" customHeight="1" spans="1:11">
      <c r="A2019" s="78">
        <v>2016</v>
      </c>
      <c r="B2019" s="79" t="s">
        <v>7993</v>
      </c>
      <c r="C2019" s="80" t="s">
        <v>7994</v>
      </c>
      <c r="D2019" s="81" t="s">
        <v>15</v>
      </c>
      <c r="E2019" s="82">
        <v>0.0102</v>
      </c>
      <c r="F2019" s="78" t="s">
        <v>54</v>
      </c>
      <c r="G2019" s="83">
        <f t="shared" si="101"/>
        <v>10200</v>
      </c>
      <c r="H2019" s="78">
        <v>0</v>
      </c>
      <c r="I2019" s="78" t="s">
        <v>1143</v>
      </c>
      <c r="J2019" s="85">
        <f t="shared" si="102"/>
        <v>0</v>
      </c>
      <c r="K2019" s="86">
        <f t="shared" si="103"/>
        <v>10200</v>
      </c>
    </row>
    <row r="2020" s="71" customFormat="1" customHeight="1" spans="1:11">
      <c r="A2020" s="78">
        <v>2017</v>
      </c>
      <c r="B2020" s="79" t="s">
        <v>7995</v>
      </c>
      <c r="C2020" s="80" t="s">
        <v>7996</v>
      </c>
      <c r="D2020" s="81" t="s">
        <v>15</v>
      </c>
      <c r="E2020" s="82">
        <v>0.00826</v>
      </c>
      <c r="F2020" s="78" t="s">
        <v>54</v>
      </c>
      <c r="G2020" s="83">
        <f t="shared" si="101"/>
        <v>8260</v>
      </c>
      <c r="H2020" s="78">
        <v>0</v>
      </c>
      <c r="I2020" s="78" t="s">
        <v>1143</v>
      </c>
      <c r="J2020" s="85">
        <f t="shared" si="102"/>
        <v>0</v>
      </c>
      <c r="K2020" s="86">
        <f t="shared" si="103"/>
        <v>8260</v>
      </c>
    </row>
    <row r="2021" s="71" customFormat="1" customHeight="1" spans="1:11">
      <c r="A2021" s="78">
        <v>2018</v>
      </c>
      <c r="B2021" s="79" t="s">
        <v>7997</v>
      </c>
      <c r="C2021" s="80" t="s">
        <v>7998</v>
      </c>
      <c r="D2021" s="81" t="s">
        <v>15</v>
      </c>
      <c r="E2021" s="82">
        <v>0.01254</v>
      </c>
      <c r="F2021" s="78" t="s">
        <v>54</v>
      </c>
      <c r="G2021" s="83">
        <f t="shared" si="101"/>
        <v>12540</v>
      </c>
      <c r="H2021" s="78">
        <v>0</v>
      </c>
      <c r="I2021" s="78" t="s">
        <v>1143</v>
      </c>
      <c r="J2021" s="85">
        <f t="shared" si="102"/>
        <v>0</v>
      </c>
      <c r="K2021" s="86">
        <f t="shared" si="103"/>
        <v>12540</v>
      </c>
    </row>
    <row r="2022" s="71" customFormat="1" customHeight="1" spans="1:11">
      <c r="A2022" s="78">
        <v>2019</v>
      </c>
      <c r="B2022" s="79" t="s">
        <v>7997</v>
      </c>
      <c r="C2022" s="80" t="s">
        <v>7999</v>
      </c>
      <c r="D2022" s="81" t="s">
        <v>15</v>
      </c>
      <c r="E2022" s="82">
        <v>0.01995</v>
      </c>
      <c r="F2022" s="78" t="s">
        <v>54</v>
      </c>
      <c r="G2022" s="83">
        <f t="shared" si="101"/>
        <v>19950</v>
      </c>
      <c r="H2022" s="78">
        <v>0</v>
      </c>
      <c r="I2022" s="78" t="s">
        <v>1143</v>
      </c>
      <c r="J2022" s="85">
        <f t="shared" si="102"/>
        <v>0</v>
      </c>
      <c r="K2022" s="86">
        <f t="shared" si="103"/>
        <v>19950</v>
      </c>
    </row>
    <row r="2023" s="71" customFormat="1" customHeight="1" spans="1:11">
      <c r="A2023" s="78">
        <v>2020</v>
      </c>
      <c r="B2023" s="79" t="s">
        <v>8000</v>
      </c>
      <c r="C2023" s="80" t="s">
        <v>8001</v>
      </c>
      <c r="D2023" s="81" t="s">
        <v>15</v>
      </c>
      <c r="E2023" s="82">
        <v>0.00513</v>
      </c>
      <c r="F2023" s="78" t="s">
        <v>54</v>
      </c>
      <c r="G2023" s="83">
        <f t="shared" si="101"/>
        <v>5130</v>
      </c>
      <c r="H2023" s="78">
        <v>0</v>
      </c>
      <c r="I2023" s="78" t="s">
        <v>1143</v>
      </c>
      <c r="J2023" s="85">
        <f t="shared" si="102"/>
        <v>0</v>
      </c>
      <c r="K2023" s="86">
        <f t="shared" si="103"/>
        <v>5130</v>
      </c>
    </row>
    <row r="2024" s="71" customFormat="1" customHeight="1" spans="1:11">
      <c r="A2024" s="78">
        <v>2021</v>
      </c>
      <c r="B2024" s="79" t="s">
        <v>8002</v>
      </c>
      <c r="C2024" s="80" t="s">
        <v>8003</v>
      </c>
      <c r="D2024" s="81" t="s">
        <v>15</v>
      </c>
      <c r="E2024" s="82">
        <v>0.01254</v>
      </c>
      <c r="F2024" s="78" t="s">
        <v>54</v>
      </c>
      <c r="G2024" s="83">
        <f t="shared" si="101"/>
        <v>12540</v>
      </c>
      <c r="H2024" s="78">
        <v>0</v>
      </c>
      <c r="I2024" s="78" t="s">
        <v>1143</v>
      </c>
      <c r="J2024" s="85">
        <f t="shared" si="102"/>
        <v>0</v>
      </c>
      <c r="K2024" s="86">
        <f t="shared" si="103"/>
        <v>12540</v>
      </c>
    </row>
    <row r="2025" s="71" customFormat="1" customHeight="1" spans="1:11">
      <c r="A2025" s="78">
        <v>2022</v>
      </c>
      <c r="B2025" s="79" t="s">
        <v>8004</v>
      </c>
      <c r="C2025" s="80" t="s">
        <v>8005</v>
      </c>
      <c r="D2025" s="81" t="s">
        <v>15</v>
      </c>
      <c r="E2025" s="82">
        <v>0.00428</v>
      </c>
      <c r="F2025" s="78" t="s">
        <v>54</v>
      </c>
      <c r="G2025" s="83">
        <f t="shared" si="101"/>
        <v>4280</v>
      </c>
      <c r="H2025" s="78">
        <v>0</v>
      </c>
      <c r="I2025" s="78" t="s">
        <v>1143</v>
      </c>
      <c r="J2025" s="85">
        <f t="shared" si="102"/>
        <v>0</v>
      </c>
      <c r="K2025" s="86">
        <f t="shared" si="103"/>
        <v>4280</v>
      </c>
    </row>
    <row r="2026" s="71" customFormat="1" customHeight="1" spans="1:11">
      <c r="A2026" s="78">
        <v>2023</v>
      </c>
      <c r="B2026" s="79" t="s">
        <v>8006</v>
      </c>
      <c r="C2026" s="80" t="s">
        <v>8007</v>
      </c>
      <c r="D2026" s="81" t="s">
        <v>15</v>
      </c>
      <c r="E2026" s="82">
        <v>0.00684</v>
      </c>
      <c r="F2026" s="78" t="s">
        <v>54</v>
      </c>
      <c r="G2026" s="83">
        <f t="shared" ref="G2026:G2052" si="104">IF(E2026*1000000&gt;20000,20000,E2026*1000000)</f>
        <v>6840</v>
      </c>
      <c r="H2026" s="78">
        <v>0</v>
      </c>
      <c r="I2026" s="78" t="s">
        <v>1143</v>
      </c>
      <c r="J2026" s="85">
        <f t="shared" si="102"/>
        <v>0</v>
      </c>
      <c r="K2026" s="86">
        <f t="shared" si="103"/>
        <v>6840</v>
      </c>
    </row>
    <row r="2027" s="71" customFormat="1" customHeight="1" spans="1:11">
      <c r="A2027" s="78">
        <v>2024</v>
      </c>
      <c r="B2027" s="79" t="s">
        <v>8008</v>
      </c>
      <c r="C2027" s="80" t="s">
        <v>8009</v>
      </c>
      <c r="D2027" s="81" t="s">
        <v>15</v>
      </c>
      <c r="E2027" s="82">
        <v>0.00513</v>
      </c>
      <c r="F2027" s="78" t="s">
        <v>54</v>
      </c>
      <c r="G2027" s="83">
        <f t="shared" si="104"/>
        <v>5130</v>
      </c>
      <c r="H2027" s="78">
        <v>0</v>
      </c>
      <c r="I2027" s="78" t="s">
        <v>1143</v>
      </c>
      <c r="J2027" s="85">
        <f t="shared" si="102"/>
        <v>0</v>
      </c>
      <c r="K2027" s="86">
        <f t="shared" si="103"/>
        <v>5130</v>
      </c>
    </row>
    <row r="2028" s="71" customFormat="1" customHeight="1" spans="1:11">
      <c r="A2028" s="78">
        <v>2025</v>
      </c>
      <c r="B2028" s="79" t="s">
        <v>8010</v>
      </c>
      <c r="C2028" s="80" t="s">
        <v>8011</v>
      </c>
      <c r="D2028" s="81" t="s">
        <v>15</v>
      </c>
      <c r="E2028" s="82">
        <v>0.01596</v>
      </c>
      <c r="F2028" s="78" t="s">
        <v>54</v>
      </c>
      <c r="G2028" s="83">
        <f t="shared" si="104"/>
        <v>15960</v>
      </c>
      <c r="H2028" s="78">
        <v>0</v>
      </c>
      <c r="I2028" s="78" t="s">
        <v>1143</v>
      </c>
      <c r="J2028" s="85">
        <f t="shared" si="102"/>
        <v>0</v>
      </c>
      <c r="K2028" s="86">
        <f t="shared" si="103"/>
        <v>15960</v>
      </c>
    </row>
    <row r="2029" s="71" customFormat="1" customHeight="1" spans="1:11">
      <c r="A2029" s="78">
        <v>2026</v>
      </c>
      <c r="B2029" s="79" t="s">
        <v>8012</v>
      </c>
      <c r="C2029" s="80" t="s">
        <v>8013</v>
      </c>
      <c r="D2029" s="81" t="s">
        <v>15</v>
      </c>
      <c r="E2029" s="82">
        <v>0.01254</v>
      </c>
      <c r="F2029" s="78" t="s">
        <v>54</v>
      </c>
      <c r="G2029" s="83">
        <f t="shared" si="104"/>
        <v>12540</v>
      </c>
      <c r="H2029" s="78">
        <v>0</v>
      </c>
      <c r="I2029" s="78" t="s">
        <v>1143</v>
      </c>
      <c r="J2029" s="85">
        <f t="shared" si="102"/>
        <v>0</v>
      </c>
      <c r="K2029" s="86">
        <f t="shared" si="103"/>
        <v>12540</v>
      </c>
    </row>
    <row r="2030" s="71" customFormat="1" customHeight="1" spans="1:11">
      <c r="A2030" s="78">
        <v>2027</v>
      </c>
      <c r="B2030" s="79" t="s">
        <v>8014</v>
      </c>
      <c r="C2030" s="80" t="s">
        <v>8015</v>
      </c>
      <c r="D2030" s="81" t="s">
        <v>15</v>
      </c>
      <c r="E2030" s="82">
        <v>0.0134</v>
      </c>
      <c r="F2030" s="78" t="s">
        <v>54</v>
      </c>
      <c r="G2030" s="83">
        <f t="shared" si="104"/>
        <v>13400</v>
      </c>
      <c r="H2030" s="78">
        <v>0</v>
      </c>
      <c r="I2030" s="78" t="s">
        <v>1143</v>
      </c>
      <c r="J2030" s="85">
        <f t="shared" si="102"/>
        <v>0</v>
      </c>
      <c r="K2030" s="86">
        <f t="shared" si="103"/>
        <v>13400</v>
      </c>
    </row>
    <row r="2031" s="71" customFormat="1" customHeight="1" spans="1:11">
      <c r="A2031" s="78">
        <v>2028</v>
      </c>
      <c r="B2031" s="79" t="s">
        <v>8016</v>
      </c>
      <c r="C2031" s="80" t="s">
        <v>8017</v>
      </c>
      <c r="D2031" s="81" t="s">
        <v>15</v>
      </c>
      <c r="E2031" s="82">
        <v>0.01197</v>
      </c>
      <c r="F2031" s="78" t="s">
        <v>54</v>
      </c>
      <c r="G2031" s="83">
        <f t="shared" si="104"/>
        <v>11970</v>
      </c>
      <c r="H2031" s="78">
        <v>0</v>
      </c>
      <c r="I2031" s="78" t="s">
        <v>1143</v>
      </c>
      <c r="J2031" s="85">
        <f t="shared" si="102"/>
        <v>0</v>
      </c>
      <c r="K2031" s="86">
        <f t="shared" si="103"/>
        <v>11970</v>
      </c>
    </row>
    <row r="2032" s="71" customFormat="1" customHeight="1" spans="1:11">
      <c r="A2032" s="78">
        <v>2029</v>
      </c>
      <c r="B2032" s="79" t="s">
        <v>8018</v>
      </c>
      <c r="C2032" s="80" t="s">
        <v>8019</v>
      </c>
      <c r="D2032" s="81" t="s">
        <v>15</v>
      </c>
      <c r="E2032" s="82">
        <v>0.00456</v>
      </c>
      <c r="F2032" s="78" t="s">
        <v>54</v>
      </c>
      <c r="G2032" s="83">
        <f t="shared" si="104"/>
        <v>4560</v>
      </c>
      <c r="H2032" s="78">
        <v>0</v>
      </c>
      <c r="I2032" s="78" t="s">
        <v>1143</v>
      </c>
      <c r="J2032" s="85">
        <f t="shared" si="102"/>
        <v>0</v>
      </c>
      <c r="K2032" s="86">
        <f t="shared" si="103"/>
        <v>4560</v>
      </c>
    </row>
    <row r="2033" s="71" customFormat="1" customHeight="1" spans="1:11">
      <c r="A2033" s="78">
        <v>2030</v>
      </c>
      <c r="B2033" s="79" t="s">
        <v>8020</v>
      </c>
      <c r="C2033" s="80" t="s">
        <v>8021</v>
      </c>
      <c r="D2033" s="81" t="s">
        <v>15</v>
      </c>
      <c r="E2033" s="82">
        <v>0.002565</v>
      </c>
      <c r="F2033" s="78" t="s">
        <v>54</v>
      </c>
      <c r="G2033" s="83">
        <f t="shared" si="104"/>
        <v>2565</v>
      </c>
      <c r="H2033" s="78">
        <v>0</v>
      </c>
      <c r="I2033" s="78" t="s">
        <v>1143</v>
      </c>
      <c r="J2033" s="85">
        <f t="shared" si="102"/>
        <v>0</v>
      </c>
      <c r="K2033" s="86">
        <f t="shared" si="103"/>
        <v>2565</v>
      </c>
    </row>
    <row r="2034" s="71" customFormat="1" customHeight="1" spans="1:11">
      <c r="A2034" s="78">
        <v>2031</v>
      </c>
      <c r="B2034" s="79" t="s">
        <v>8022</v>
      </c>
      <c r="C2034" s="80" t="s">
        <v>8023</v>
      </c>
      <c r="D2034" s="81" t="s">
        <v>15</v>
      </c>
      <c r="E2034" s="82">
        <v>0.00855</v>
      </c>
      <c r="F2034" s="78" t="s">
        <v>54</v>
      </c>
      <c r="G2034" s="83">
        <f t="shared" si="104"/>
        <v>8550</v>
      </c>
      <c r="H2034" s="78">
        <v>0</v>
      </c>
      <c r="I2034" s="78" t="s">
        <v>1143</v>
      </c>
      <c r="J2034" s="85">
        <f t="shared" si="102"/>
        <v>0</v>
      </c>
      <c r="K2034" s="86">
        <f t="shared" si="103"/>
        <v>8550</v>
      </c>
    </row>
    <row r="2035" s="71" customFormat="1" customHeight="1" spans="1:11">
      <c r="A2035" s="78">
        <v>2032</v>
      </c>
      <c r="B2035" s="79" t="s">
        <v>8024</v>
      </c>
      <c r="C2035" s="80" t="s">
        <v>8025</v>
      </c>
      <c r="D2035" s="81" t="s">
        <v>15</v>
      </c>
      <c r="E2035" s="82">
        <v>0.00684</v>
      </c>
      <c r="F2035" s="78" t="s">
        <v>54</v>
      </c>
      <c r="G2035" s="83">
        <f t="shared" si="104"/>
        <v>6840</v>
      </c>
      <c r="H2035" s="78">
        <v>0</v>
      </c>
      <c r="I2035" s="78" t="s">
        <v>1143</v>
      </c>
      <c r="J2035" s="85">
        <f t="shared" si="102"/>
        <v>0</v>
      </c>
      <c r="K2035" s="86">
        <f t="shared" si="103"/>
        <v>6840</v>
      </c>
    </row>
    <row r="2036" s="71" customFormat="1" customHeight="1" spans="1:11">
      <c r="A2036" s="78">
        <v>2033</v>
      </c>
      <c r="B2036" s="79" t="s">
        <v>5895</v>
      </c>
      <c r="C2036" s="80" t="s">
        <v>8026</v>
      </c>
      <c r="D2036" s="81" t="s">
        <v>15</v>
      </c>
      <c r="E2036" s="82">
        <v>0.00798</v>
      </c>
      <c r="F2036" s="78" t="s">
        <v>54</v>
      </c>
      <c r="G2036" s="83">
        <f t="shared" si="104"/>
        <v>7980</v>
      </c>
      <c r="H2036" s="78">
        <v>0</v>
      </c>
      <c r="I2036" s="78" t="s">
        <v>1143</v>
      </c>
      <c r="J2036" s="85">
        <f t="shared" si="102"/>
        <v>0</v>
      </c>
      <c r="K2036" s="86">
        <f t="shared" si="103"/>
        <v>7980</v>
      </c>
    </row>
    <row r="2037" s="71" customFormat="1" customHeight="1" spans="1:11">
      <c r="A2037" s="78">
        <v>2034</v>
      </c>
      <c r="B2037" s="79" t="s">
        <v>8027</v>
      </c>
      <c r="C2037" s="80" t="s">
        <v>8028</v>
      </c>
      <c r="D2037" s="81" t="s">
        <v>15</v>
      </c>
      <c r="E2037" s="82">
        <v>0.00609</v>
      </c>
      <c r="F2037" s="78" t="s">
        <v>54</v>
      </c>
      <c r="G2037" s="83">
        <f t="shared" si="104"/>
        <v>6090</v>
      </c>
      <c r="H2037" s="78">
        <v>0</v>
      </c>
      <c r="I2037" s="78" t="s">
        <v>1143</v>
      </c>
      <c r="J2037" s="85">
        <f t="shared" si="102"/>
        <v>0</v>
      </c>
      <c r="K2037" s="86">
        <f t="shared" si="103"/>
        <v>6090</v>
      </c>
    </row>
    <row r="2038" s="71" customFormat="1" customHeight="1" spans="1:11">
      <c r="A2038" s="78">
        <v>2035</v>
      </c>
      <c r="B2038" s="79" t="s">
        <v>8029</v>
      </c>
      <c r="C2038" s="80" t="s">
        <v>8030</v>
      </c>
      <c r="D2038" s="81" t="s">
        <v>15</v>
      </c>
      <c r="E2038" s="82">
        <v>0.00855</v>
      </c>
      <c r="F2038" s="78" t="s">
        <v>54</v>
      </c>
      <c r="G2038" s="83">
        <f t="shared" si="104"/>
        <v>8550</v>
      </c>
      <c r="H2038" s="78">
        <v>0</v>
      </c>
      <c r="I2038" s="78" t="s">
        <v>1143</v>
      </c>
      <c r="J2038" s="85">
        <f t="shared" si="102"/>
        <v>0</v>
      </c>
      <c r="K2038" s="86">
        <f t="shared" si="103"/>
        <v>8550</v>
      </c>
    </row>
    <row r="2039" s="71" customFormat="1" customHeight="1" spans="1:11">
      <c r="A2039" s="78">
        <v>2036</v>
      </c>
      <c r="B2039" s="79" t="s">
        <v>8031</v>
      </c>
      <c r="C2039" s="80" t="s">
        <v>8032</v>
      </c>
      <c r="D2039" s="81" t="s">
        <v>15</v>
      </c>
      <c r="E2039" s="82">
        <v>0.00599</v>
      </c>
      <c r="F2039" s="78" t="s">
        <v>54</v>
      </c>
      <c r="G2039" s="83">
        <f t="shared" si="104"/>
        <v>5990</v>
      </c>
      <c r="H2039" s="78">
        <v>0</v>
      </c>
      <c r="I2039" s="78" t="s">
        <v>1143</v>
      </c>
      <c r="J2039" s="85">
        <f t="shared" si="102"/>
        <v>0</v>
      </c>
      <c r="K2039" s="86">
        <f t="shared" si="103"/>
        <v>5990</v>
      </c>
    </row>
    <row r="2040" s="71" customFormat="1" customHeight="1" spans="1:11">
      <c r="A2040" s="78">
        <v>2037</v>
      </c>
      <c r="B2040" s="79" t="s">
        <v>8033</v>
      </c>
      <c r="C2040" s="80" t="s">
        <v>8034</v>
      </c>
      <c r="D2040" s="81" t="s">
        <v>15</v>
      </c>
      <c r="E2040" s="82">
        <v>0.01482</v>
      </c>
      <c r="F2040" s="78" t="s">
        <v>54</v>
      </c>
      <c r="G2040" s="83">
        <f t="shared" si="104"/>
        <v>14820</v>
      </c>
      <c r="H2040" s="78">
        <v>0</v>
      </c>
      <c r="I2040" s="78" t="s">
        <v>1143</v>
      </c>
      <c r="J2040" s="85">
        <f t="shared" si="102"/>
        <v>0</v>
      </c>
      <c r="K2040" s="86">
        <f t="shared" si="103"/>
        <v>14820</v>
      </c>
    </row>
    <row r="2041" s="71" customFormat="1" customHeight="1" spans="1:11">
      <c r="A2041" s="78">
        <v>2038</v>
      </c>
      <c r="B2041" s="79" t="s">
        <v>8035</v>
      </c>
      <c r="C2041" s="80" t="s">
        <v>8036</v>
      </c>
      <c r="D2041" s="81" t="s">
        <v>15</v>
      </c>
      <c r="E2041" s="82">
        <v>0.00798</v>
      </c>
      <c r="F2041" s="78" t="s">
        <v>54</v>
      </c>
      <c r="G2041" s="83">
        <f t="shared" si="104"/>
        <v>7980</v>
      </c>
      <c r="H2041" s="78">
        <v>0</v>
      </c>
      <c r="I2041" s="78" t="s">
        <v>1143</v>
      </c>
      <c r="J2041" s="85">
        <f t="shared" si="102"/>
        <v>0</v>
      </c>
      <c r="K2041" s="86">
        <f t="shared" si="103"/>
        <v>7980</v>
      </c>
    </row>
    <row r="2042" s="71" customFormat="1" customHeight="1" spans="1:11">
      <c r="A2042" s="78">
        <v>2039</v>
      </c>
      <c r="B2042" s="79" t="s">
        <v>8037</v>
      </c>
      <c r="C2042" s="80" t="s">
        <v>8038</v>
      </c>
      <c r="D2042" s="81" t="s">
        <v>15</v>
      </c>
      <c r="E2042" s="82">
        <v>0.00684</v>
      </c>
      <c r="F2042" s="78" t="s">
        <v>54</v>
      </c>
      <c r="G2042" s="83">
        <f t="shared" si="104"/>
        <v>6840</v>
      </c>
      <c r="H2042" s="78">
        <v>0</v>
      </c>
      <c r="I2042" s="78" t="s">
        <v>1143</v>
      </c>
      <c r="J2042" s="85">
        <f t="shared" si="102"/>
        <v>0</v>
      </c>
      <c r="K2042" s="86">
        <f t="shared" si="103"/>
        <v>6840</v>
      </c>
    </row>
    <row r="2043" s="71" customFormat="1" customHeight="1" spans="1:11">
      <c r="A2043" s="78">
        <v>2040</v>
      </c>
      <c r="B2043" s="79" t="s">
        <v>8039</v>
      </c>
      <c r="C2043" s="80" t="s">
        <v>8040</v>
      </c>
      <c r="D2043" s="81" t="s">
        <v>15</v>
      </c>
      <c r="E2043" s="82">
        <v>0.01026</v>
      </c>
      <c r="F2043" s="78" t="s">
        <v>54</v>
      </c>
      <c r="G2043" s="83">
        <f t="shared" si="104"/>
        <v>10260</v>
      </c>
      <c r="H2043" s="78">
        <v>0</v>
      </c>
      <c r="I2043" s="78" t="s">
        <v>1143</v>
      </c>
      <c r="J2043" s="85">
        <f t="shared" si="102"/>
        <v>0</v>
      </c>
      <c r="K2043" s="86">
        <f t="shared" si="103"/>
        <v>10260</v>
      </c>
    </row>
    <row r="2044" s="71" customFormat="1" customHeight="1" spans="1:11">
      <c r="A2044" s="78">
        <v>2041</v>
      </c>
      <c r="B2044" s="79" t="s">
        <v>8041</v>
      </c>
      <c r="C2044" s="80" t="s">
        <v>8042</v>
      </c>
      <c r="D2044" s="81" t="s">
        <v>15</v>
      </c>
      <c r="E2044" s="82">
        <v>0.00912</v>
      </c>
      <c r="F2044" s="78" t="s">
        <v>54</v>
      </c>
      <c r="G2044" s="83">
        <f t="shared" si="104"/>
        <v>9120</v>
      </c>
      <c r="H2044" s="78">
        <v>0</v>
      </c>
      <c r="I2044" s="78" t="s">
        <v>1143</v>
      </c>
      <c r="J2044" s="85">
        <f t="shared" si="102"/>
        <v>0</v>
      </c>
      <c r="K2044" s="86">
        <f t="shared" si="103"/>
        <v>9120</v>
      </c>
    </row>
    <row r="2045" s="71" customFormat="1" customHeight="1" spans="1:11">
      <c r="A2045" s="78">
        <v>2042</v>
      </c>
      <c r="B2045" s="79" t="s">
        <v>8043</v>
      </c>
      <c r="C2045" s="80" t="s">
        <v>8044</v>
      </c>
      <c r="D2045" s="81" t="s">
        <v>15</v>
      </c>
      <c r="E2045" s="82">
        <v>0.00969</v>
      </c>
      <c r="F2045" s="78" t="s">
        <v>54</v>
      </c>
      <c r="G2045" s="83">
        <f t="shared" si="104"/>
        <v>9690</v>
      </c>
      <c r="H2045" s="78">
        <v>0</v>
      </c>
      <c r="I2045" s="78" t="s">
        <v>1143</v>
      </c>
      <c r="J2045" s="85">
        <f t="shared" si="102"/>
        <v>0</v>
      </c>
      <c r="K2045" s="86">
        <f t="shared" si="103"/>
        <v>9690</v>
      </c>
    </row>
    <row r="2046" s="71" customFormat="1" customHeight="1" spans="1:11">
      <c r="A2046" s="78">
        <v>2043</v>
      </c>
      <c r="B2046" s="79" t="s">
        <v>8045</v>
      </c>
      <c r="C2046" s="80" t="s">
        <v>8046</v>
      </c>
      <c r="D2046" s="81" t="s">
        <v>15</v>
      </c>
      <c r="E2046" s="82">
        <v>0.00798</v>
      </c>
      <c r="F2046" s="78" t="s">
        <v>54</v>
      </c>
      <c r="G2046" s="83">
        <f t="shared" si="104"/>
        <v>7980</v>
      </c>
      <c r="H2046" s="78">
        <v>0</v>
      </c>
      <c r="I2046" s="78" t="s">
        <v>1143</v>
      </c>
      <c r="J2046" s="85">
        <f t="shared" si="102"/>
        <v>0</v>
      </c>
      <c r="K2046" s="86">
        <f t="shared" si="103"/>
        <v>7980</v>
      </c>
    </row>
    <row r="2047" s="71" customFormat="1" customHeight="1" spans="1:11">
      <c r="A2047" s="78">
        <v>2044</v>
      </c>
      <c r="B2047" s="79" t="s">
        <v>8047</v>
      </c>
      <c r="C2047" s="80" t="s">
        <v>8048</v>
      </c>
      <c r="D2047" s="81" t="s">
        <v>15</v>
      </c>
      <c r="E2047" s="82">
        <v>0.006</v>
      </c>
      <c r="F2047" s="78" t="s">
        <v>54</v>
      </c>
      <c r="G2047" s="83">
        <f t="shared" si="104"/>
        <v>6000</v>
      </c>
      <c r="H2047" s="78">
        <v>0</v>
      </c>
      <c r="I2047" s="78" t="s">
        <v>1143</v>
      </c>
      <c r="J2047" s="85">
        <f t="shared" si="102"/>
        <v>0</v>
      </c>
      <c r="K2047" s="86">
        <f t="shared" si="103"/>
        <v>6000</v>
      </c>
    </row>
    <row r="2048" s="71" customFormat="1" customHeight="1" spans="1:11">
      <c r="A2048" s="78">
        <v>2045</v>
      </c>
      <c r="B2048" s="79" t="s">
        <v>8049</v>
      </c>
      <c r="C2048" s="80" t="s">
        <v>8050</v>
      </c>
      <c r="D2048" s="81" t="s">
        <v>15</v>
      </c>
      <c r="E2048" s="82">
        <v>0.00896</v>
      </c>
      <c r="F2048" s="78" t="s">
        <v>54</v>
      </c>
      <c r="G2048" s="83">
        <f t="shared" si="104"/>
        <v>8960</v>
      </c>
      <c r="H2048" s="78">
        <v>3432</v>
      </c>
      <c r="I2048" s="78" t="s">
        <v>1143</v>
      </c>
      <c r="J2048" s="85">
        <f t="shared" si="102"/>
        <v>514.8</v>
      </c>
      <c r="K2048" s="86">
        <f t="shared" si="103"/>
        <v>9474.8</v>
      </c>
    </row>
    <row r="2049" s="71" customFormat="1" customHeight="1" spans="1:11">
      <c r="A2049" s="78">
        <v>2046</v>
      </c>
      <c r="B2049" s="79" t="s">
        <v>8051</v>
      </c>
      <c r="C2049" s="80" t="s">
        <v>8052</v>
      </c>
      <c r="D2049" s="81" t="s">
        <v>15</v>
      </c>
      <c r="E2049" s="82">
        <v>0.00855</v>
      </c>
      <c r="F2049" s="78" t="s">
        <v>54</v>
      </c>
      <c r="G2049" s="83">
        <f t="shared" si="104"/>
        <v>8550</v>
      </c>
      <c r="H2049" s="78">
        <v>0</v>
      </c>
      <c r="I2049" s="78" t="s">
        <v>1143</v>
      </c>
      <c r="J2049" s="85">
        <f t="shared" si="102"/>
        <v>0</v>
      </c>
      <c r="K2049" s="86">
        <f t="shared" si="103"/>
        <v>8550</v>
      </c>
    </row>
    <row r="2050" s="71" customFormat="1" customHeight="1" spans="1:11">
      <c r="A2050" s="78">
        <v>2047</v>
      </c>
      <c r="B2050" s="79" t="s">
        <v>8053</v>
      </c>
      <c r="C2050" s="80" t="s">
        <v>8054</v>
      </c>
      <c r="D2050" s="81" t="s">
        <v>15</v>
      </c>
      <c r="E2050" s="82">
        <v>0.01368</v>
      </c>
      <c r="F2050" s="78" t="s">
        <v>54</v>
      </c>
      <c r="G2050" s="83">
        <f t="shared" si="104"/>
        <v>13680</v>
      </c>
      <c r="H2050" s="78">
        <v>0</v>
      </c>
      <c r="I2050" s="78" t="s">
        <v>1143</v>
      </c>
      <c r="J2050" s="85">
        <f t="shared" si="102"/>
        <v>0</v>
      </c>
      <c r="K2050" s="86">
        <f t="shared" si="103"/>
        <v>13680</v>
      </c>
    </row>
    <row r="2051" s="71" customFormat="1" customHeight="1" spans="1:11">
      <c r="A2051" s="78">
        <v>2048</v>
      </c>
      <c r="B2051" s="79" t="s">
        <v>8055</v>
      </c>
      <c r="C2051" s="80" t="s">
        <v>8056</v>
      </c>
      <c r="D2051" s="81" t="s">
        <v>15</v>
      </c>
      <c r="E2051" s="82">
        <v>0.00855</v>
      </c>
      <c r="F2051" s="78" t="s">
        <v>54</v>
      </c>
      <c r="G2051" s="83">
        <f t="shared" si="104"/>
        <v>8550</v>
      </c>
      <c r="H2051" s="78">
        <v>0</v>
      </c>
      <c r="I2051" s="78" t="s">
        <v>1143</v>
      </c>
      <c r="J2051" s="85">
        <f t="shared" si="102"/>
        <v>0</v>
      </c>
      <c r="K2051" s="86">
        <f t="shared" si="103"/>
        <v>8550</v>
      </c>
    </row>
    <row r="2052" s="71" customFormat="1" customHeight="1" spans="1:11">
      <c r="A2052" s="78">
        <v>2049</v>
      </c>
      <c r="B2052" s="79" t="s">
        <v>8057</v>
      </c>
      <c r="C2052" s="80" t="s">
        <v>8058</v>
      </c>
      <c r="D2052" s="81" t="s">
        <v>15</v>
      </c>
      <c r="E2052" s="82">
        <v>0.011</v>
      </c>
      <c r="F2052" s="78" t="s">
        <v>54</v>
      </c>
      <c r="G2052" s="83">
        <f t="shared" si="104"/>
        <v>11000</v>
      </c>
      <c r="H2052" s="78">
        <v>7212</v>
      </c>
      <c r="I2052" s="78" t="s">
        <v>1143</v>
      </c>
      <c r="J2052" s="85">
        <f>ROUND(H2052*0.15,2)</f>
        <v>1081.8</v>
      </c>
      <c r="K2052" s="86">
        <f>G2052+J2052</f>
        <v>12081.8</v>
      </c>
    </row>
    <row r="2053" s="71" customFormat="1" customHeight="1" spans="1:11">
      <c r="A2053" s="89" t="s">
        <v>1138</v>
      </c>
      <c r="B2053" s="90"/>
      <c r="C2053" s="91"/>
      <c r="D2053" s="92"/>
      <c r="E2053" s="93"/>
      <c r="F2053" s="94"/>
      <c r="G2053" s="95">
        <f>SUM(G4:G2052)</f>
        <v>21225847.28</v>
      </c>
      <c r="H2053" s="95"/>
      <c r="I2053" s="95"/>
      <c r="J2053" s="95">
        <f>SUM(J4:J2052)</f>
        <v>3550240.84</v>
      </c>
      <c r="K2053" s="95">
        <f>SUM(K4:K2052)</f>
        <v>24776088.12</v>
      </c>
    </row>
    <row r="2054" s="71" customFormat="1" customHeight="1" spans="1:11">
      <c r="A2054" s="96"/>
      <c r="B2054" s="97"/>
      <c r="C2054" s="97"/>
      <c r="D2054" s="96"/>
      <c r="E2054" s="96"/>
      <c r="F2054" s="96"/>
      <c r="G2054" s="96"/>
      <c r="H2054" s="96"/>
      <c r="I2054" s="53"/>
      <c r="J2054" s="99"/>
      <c r="K2054" s="53"/>
    </row>
    <row r="2055" s="71" customFormat="1" customHeight="1" spans="1:11">
      <c r="A2055" s="96"/>
      <c r="B2055" s="97"/>
      <c r="C2055" s="97"/>
      <c r="D2055" s="96"/>
      <c r="E2055" s="96"/>
      <c r="F2055" s="96"/>
      <c r="G2055" s="96"/>
      <c r="H2055" s="96"/>
      <c r="I2055" s="96"/>
      <c r="J2055" s="100"/>
      <c r="K2055" s="100"/>
    </row>
    <row r="2056" s="71" customFormat="1" customHeight="1" spans="1:11">
      <c r="A2056" s="53"/>
      <c r="B2056" s="55"/>
      <c r="C2056" s="55"/>
      <c r="D2056" s="55"/>
      <c r="E2056" s="98"/>
      <c r="F2056" s="53"/>
      <c r="G2056" s="53"/>
      <c r="H2056" s="53"/>
      <c r="I2056" s="53"/>
      <c r="J2056" s="53"/>
      <c r="K2056" s="53"/>
    </row>
    <row r="2057" s="71" customFormat="1" customHeight="1" spans="1:11">
      <c r="A2057" s="53"/>
      <c r="B2057" s="55"/>
      <c r="C2057" s="55"/>
      <c r="D2057" s="55"/>
      <c r="E2057" s="53"/>
      <c r="F2057" s="53"/>
      <c r="G2057" s="53"/>
      <c r="H2057" s="53"/>
      <c r="I2057" s="53"/>
      <c r="J2057" s="53"/>
      <c r="K2057" s="53"/>
    </row>
    <row r="2058" s="71" customFormat="1" customHeight="1" spans="1:11">
      <c r="A2058" s="53"/>
      <c r="B2058" s="55"/>
      <c r="C2058" s="55"/>
      <c r="D2058" s="55"/>
      <c r="E2058" s="53"/>
      <c r="F2058" s="53"/>
      <c r="G2058" s="53"/>
      <c r="H2058" s="53"/>
      <c r="I2058" s="53"/>
      <c r="J2058" s="53"/>
      <c r="K2058" s="53"/>
    </row>
    <row r="2059" s="71" customFormat="1" customHeight="1" spans="1:11">
      <c r="A2059" s="53"/>
      <c r="B2059" s="55"/>
      <c r="C2059" s="55"/>
      <c r="D2059" s="55"/>
      <c r="E2059" s="53"/>
      <c r="F2059" s="53"/>
      <c r="G2059" s="53"/>
      <c r="H2059" s="53"/>
      <c r="I2059" s="53"/>
      <c r="J2059" s="53"/>
      <c r="K2059" s="53"/>
    </row>
  </sheetData>
  <mergeCells count="9">
    <mergeCell ref="A1:K1"/>
    <mergeCell ref="E2:G2"/>
    <mergeCell ref="H2:J2"/>
    <mergeCell ref="A2053:C2053"/>
    <mergeCell ref="A2:A3"/>
    <mergeCell ref="B2:B3"/>
    <mergeCell ref="C2:C3"/>
    <mergeCell ref="D2:D3"/>
    <mergeCell ref="K2:K3"/>
  </mergeCells>
  <pageMargins left="0.75" right="0.75" top="1" bottom="1" header="0.511805555555556" footer="0.511805555555556"/>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EP230"/>
  <sheetViews>
    <sheetView zoomScale="90" zoomScaleNormal="90" topLeftCell="A220" workbookViewId="0">
      <selection activeCell="H228" sqref="H228"/>
    </sheetView>
  </sheetViews>
  <sheetFormatPr defaultColWidth="9" defaultRowHeight="13.5" customHeight="1"/>
  <cols>
    <col min="1" max="1" width="4.66666666666667" style="55" customWidth="1"/>
    <col min="2" max="2" width="12.1111111111111" style="55" customWidth="1"/>
    <col min="3" max="3" width="21.5555555555556" style="55" customWidth="1"/>
    <col min="4" max="4" width="8.33333333333333" style="55" customWidth="1"/>
    <col min="5" max="5" width="10.6666666666667" style="55" customWidth="1"/>
    <col min="6" max="6" width="4.77777777777778" style="55" customWidth="1"/>
    <col min="7" max="7" width="12.7777777777778" style="56" customWidth="1"/>
    <col min="8" max="8" width="13.8888888888889" style="55" customWidth="1"/>
    <col min="9" max="9" width="5.33333333333333" style="55" customWidth="1"/>
    <col min="10" max="11" width="12.7777777777778" style="56" customWidth="1"/>
    <col min="12" max="13" width="9" style="55"/>
    <col min="14" max="16370" width="9" style="54"/>
    <col min="16371" max="16384" width="9" style="51"/>
  </cols>
  <sheetData>
    <row r="1" s="50" customFormat="1" ht="42" customHeight="1" spans="1:13">
      <c r="A1" s="57" t="s">
        <v>8059</v>
      </c>
      <c r="B1" s="57"/>
      <c r="C1" s="57"/>
      <c r="D1" s="57"/>
      <c r="E1" s="57"/>
      <c r="F1" s="57"/>
      <c r="G1" s="57"/>
      <c r="H1" s="57"/>
      <c r="I1" s="57"/>
      <c r="J1" s="57"/>
      <c r="K1" s="57"/>
      <c r="L1" s="64"/>
      <c r="M1" s="64"/>
    </row>
    <row r="2" s="51" customFormat="1" ht="32" customHeight="1" spans="1:11">
      <c r="A2" s="5" t="s">
        <v>1</v>
      </c>
      <c r="B2" s="58" t="s">
        <v>8060</v>
      </c>
      <c r="C2" s="58" t="s">
        <v>3</v>
      </c>
      <c r="D2" s="58" t="s">
        <v>4</v>
      </c>
      <c r="E2" s="6" t="s">
        <v>5</v>
      </c>
      <c r="F2" s="6"/>
      <c r="G2" s="6"/>
      <c r="H2" s="6" t="s">
        <v>6</v>
      </c>
      <c r="I2" s="6"/>
      <c r="J2" s="6"/>
      <c r="K2" s="24" t="s">
        <v>7</v>
      </c>
    </row>
    <row r="3" s="51" customFormat="1" ht="33.75" customHeight="1" spans="1:11">
      <c r="A3" s="7"/>
      <c r="B3" s="59"/>
      <c r="C3" s="59"/>
      <c r="D3" s="59"/>
      <c r="E3" s="8" t="s">
        <v>8</v>
      </c>
      <c r="F3" s="60" t="s">
        <v>9</v>
      </c>
      <c r="G3" s="60" t="s">
        <v>10</v>
      </c>
      <c r="H3" s="60" t="s">
        <v>8061</v>
      </c>
      <c r="I3" s="60" t="s">
        <v>12</v>
      </c>
      <c r="J3" s="60" t="s">
        <v>10</v>
      </c>
      <c r="K3" s="25"/>
    </row>
    <row r="4" s="52" customFormat="1" ht="45" customHeight="1" spans="1:13">
      <c r="A4" s="8">
        <v>1</v>
      </c>
      <c r="B4" s="8" t="s">
        <v>8062</v>
      </c>
      <c r="C4" s="8" t="s">
        <v>8063</v>
      </c>
      <c r="D4" s="8" t="s">
        <v>15</v>
      </c>
      <c r="E4" s="8">
        <v>0</v>
      </c>
      <c r="F4" s="61" t="s">
        <v>54</v>
      </c>
      <c r="G4" s="62">
        <f t="shared" ref="G4:G67" si="0">IF(E4*1000000&gt;20000,20000,E4*1000000)</f>
        <v>0</v>
      </c>
      <c r="H4" s="8">
        <v>2844</v>
      </c>
      <c r="I4" s="8" t="s">
        <v>1143</v>
      </c>
      <c r="J4" s="62">
        <f t="shared" ref="J4:J67" si="1">H4*0.15</f>
        <v>426.6</v>
      </c>
      <c r="K4" s="62">
        <f t="shared" ref="K4:K67" si="2">G4+J4</f>
        <v>426.6</v>
      </c>
      <c r="L4" s="53"/>
      <c r="M4" s="53"/>
    </row>
    <row r="5" s="52" customFormat="1" ht="50.25" customHeight="1" spans="1:13">
      <c r="A5" s="8">
        <v>2</v>
      </c>
      <c r="B5" s="8" t="s">
        <v>8064</v>
      </c>
      <c r="C5" s="8" t="s">
        <v>8065</v>
      </c>
      <c r="D5" s="8" t="s">
        <v>15</v>
      </c>
      <c r="E5" s="8">
        <v>0</v>
      </c>
      <c r="F5" s="61" t="s">
        <v>54</v>
      </c>
      <c r="G5" s="62">
        <f t="shared" si="0"/>
        <v>0</v>
      </c>
      <c r="H5" s="8">
        <v>2151</v>
      </c>
      <c r="I5" s="8" t="s">
        <v>1143</v>
      </c>
      <c r="J5" s="62">
        <f t="shared" si="1"/>
        <v>322.65</v>
      </c>
      <c r="K5" s="62">
        <f t="shared" si="2"/>
        <v>322.65</v>
      </c>
      <c r="L5" s="53"/>
      <c r="M5" s="53"/>
    </row>
    <row r="6" s="52" customFormat="1" ht="50.4" spans="1:13">
      <c r="A6" s="8">
        <v>3</v>
      </c>
      <c r="B6" s="8" t="s">
        <v>8066</v>
      </c>
      <c r="C6" s="8" t="s">
        <v>8067</v>
      </c>
      <c r="D6" s="8" t="s">
        <v>15</v>
      </c>
      <c r="E6" s="8">
        <v>0</v>
      </c>
      <c r="F6" s="61" t="s">
        <v>54</v>
      </c>
      <c r="G6" s="62">
        <f t="shared" si="0"/>
        <v>0</v>
      </c>
      <c r="H6" s="8">
        <v>6791</v>
      </c>
      <c r="I6" s="8" t="s">
        <v>8068</v>
      </c>
      <c r="J6" s="62">
        <f t="shared" si="1"/>
        <v>1018.65</v>
      </c>
      <c r="K6" s="62">
        <f t="shared" si="2"/>
        <v>1018.65</v>
      </c>
      <c r="L6" s="53"/>
      <c r="M6" s="53"/>
    </row>
    <row r="7" s="52" customFormat="1" ht="45" customHeight="1" spans="1:13">
      <c r="A7" s="8">
        <v>4</v>
      </c>
      <c r="B7" s="8" t="s">
        <v>8069</v>
      </c>
      <c r="C7" s="8" t="s">
        <v>8070</v>
      </c>
      <c r="D7" s="8" t="s">
        <v>15</v>
      </c>
      <c r="E7" s="8">
        <v>0</v>
      </c>
      <c r="F7" s="61" t="s">
        <v>54</v>
      </c>
      <c r="G7" s="62">
        <f t="shared" si="0"/>
        <v>0</v>
      </c>
      <c r="H7" s="8">
        <v>6882</v>
      </c>
      <c r="I7" s="8" t="s">
        <v>8068</v>
      </c>
      <c r="J7" s="62">
        <f t="shared" si="1"/>
        <v>1032.3</v>
      </c>
      <c r="K7" s="62">
        <f t="shared" si="2"/>
        <v>1032.3</v>
      </c>
      <c r="L7" s="53"/>
      <c r="M7" s="53"/>
    </row>
    <row r="8" s="52" customFormat="1" ht="45" customHeight="1" spans="1:13">
      <c r="A8" s="8">
        <v>5</v>
      </c>
      <c r="B8" s="8" t="s">
        <v>8071</v>
      </c>
      <c r="C8" s="8" t="s">
        <v>8072</v>
      </c>
      <c r="D8" s="8" t="s">
        <v>15</v>
      </c>
      <c r="E8" s="8">
        <v>0</v>
      </c>
      <c r="F8" s="61" t="s">
        <v>54</v>
      </c>
      <c r="G8" s="62">
        <f t="shared" si="0"/>
        <v>0</v>
      </c>
      <c r="H8" s="8">
        <v>2621</v>
      </c>
      <c r="I8" s="8" t="s">
        <v>1143</v>
      </c>
      <c r="J8" s="62">
        <f t="shared" si="1"/>
        <v>393.15</v>
      </c>
      <c r="K8" s="62">
        <f t="shared" si="2"/>
        <v>393.15</v>
      </c>
      <c r="L8" s="53"/>
      <c r="M8" s="53"/>
    </row>
    <row r="9" s="52" customFormat="1" ht="38.4" spans="1:13">
      <c r="A9" s="8">
        <v>6</v>
      </c>
      <c r="B9" s="8" t="s">
        <v>8073</v>
      </c>
      <c r="C9" s="8" t="s">
        <v>8074</v>
      </c>
      <c r="D9" s="8" t="s">
        <v>15</v>
      </c>
      <c r="E9" s="8">
        <v>0</v>
      </c>
      <c r="F9" s="61" t="s">
        <v>54</v>
      </c>
      <c r="G9" s="62">
        <f t="shared" si="0"/>
        <v>0</v>
      </c>
      <c r="H9" s="8">
        <v>9986</v>
      </c>
      <c r="I9" s="8" t="s">
        <v>8068</v>
      </c>
      <c r="J9" s="62">
        <f t="shared" si="1"/>
        <v>1497.9</v>
      </c>
      <c r="K9" s="62">
        <f t="shared" si="2"/>
        <v>1497.9</v>
      </c>
      <c r="L9" s="53"/>
      <c r="M9" s="53"/>
    </row>
    <row r="10" s="52" customFormat="1" ht="45" customHeight="1" spans="1:13">
      <c r="A10" s="8">
        <v>7</v>
      </c>
      <c r="B10" s="8" t="s">
        <v>8075</v>
      </c>
      <c r="C10" s="8" t="s">
        <v>8076</v>
      </c>
      <c r="D10" s="8" t="s">
        <v>8077</v>
      </c>
      <c r="E10" s="8">
        <v>0</v>
      </c>
      <c r="F10" s="61" t="s">
        <v>54</v>
      </c>
      <c r="G10" s="62">
        <f t="shared" si="0"/>
        <v>0</v>
      </c>
      <c r="H10" s="8">
        <v>22036</v>
      </c>
      <c r="I10" s="8" t="s">
        <v>1143</v>
      </c>
      <c r="J10" s="62">
        <f t="shared" si="1"/>
        <v>3305.4</v>
      </c>
      <c r="K10" s="62">
        <f t="shared" si="2"/>
        <v>3305.4</v>
      </c>
      <c r="L10" s="53"/>
      <c r="M10" s="53"/>
    </row>
    <row r="11" s="52" customFormat="1" ht="45" customHeight="1" spans="1:13">
      <c r="A11" s="8">
        <v>8</v>
      </c>
      <c r="B11" s="8" t="s">
        <v>8078</v>
      </c>
      <c r="C11" s="8" t="s">
        <v>8079</v>
      </c>
      <c r="D11" s="8" t="s">
        <v>8080</v>
      </c>
      <c r="E11" s="8">
        <v>0</v>
      </c>
      <c r="F11" s="61" t="s">
        <v>54</v>
      </c>
      <c r="G11" s="62">
        <f t="shared" si="0"/>
        <v>0</v>
      </c>
      <c r="H11" s="8">
        <v>14979</v>
      </c>
      <c r="I11" s="8" t="s">
        <v>1143</v>
      </c>
      <c r="J11" s="62">
        <f t="shared" si="1"/>
        <v>2246.85</v>
      </c>
      <c r="K11" s="62">
        <f t="shared" si="2"/>
        <v>2246.85</v>
      </c>
      <c r="L11" s="53"/>
      <c r="M11" s="53"/>
    </row>
    <row r="12" s="52" customFormat="1" ht="45" customHeight="1" spans="1:13">
      <c r="A12" s="8">
        <v>9</v>
      </c>
      <c r="B12" s="8" t="s">
        <v>8078</v>
      </c>
      <c r="C12" s="8" t="s">
        <v>8081</v>
      </c>
      <c r="D12" s="8" t="s">
        <v>8080</v>
      </c>
      <c r="E12" s="8">
        <v>0</v>
      </c>
      <c r="F12" s="61" t="s">
        <v>54</v>
      </c>
      <c r="G12" s="62">
        <f t="shared" si="0"/>
        <v>0</v>
      </c>
      <c r="H12" s="8">
        <v>585</v>
      </c>
      <c r="I12" s="8" t="s">
        <v>1143</v>
      </c>
      <c r="J12" s="62">
        <f t="shared" si="1"/>
        <v>87.75</v>
      </c>
      <c r="K12" s="62">
        <f t="shared" si="2"/>
        <v>87.75</v>
      </c>
      <c r="L12" s="53"/>
      <c r="M12" s="53"/>
    </row>
    <row r="13" s="52" customFormat="1" ht="45" customHeight="1" spans="1:13">
      <c r="A13" s="8">
        <v>10</v>
      </c>
      <c r="B13" s="8" t="s">
        <v>8082</v>
      </c>
      <c r="C13" s="8" t="s">
        <v>8083</v>
      </c>
      <c r="D13" s="8" t="s">
        <v>15</v>
      </c>
      <c r="E13" s="8">
        <v>0</v>
      </c>
      <c r="F13" s="61" t="s">
        <v>54</v>
      </c>
      <c r="G13" s="62">
        <f t="shared" si="0"/>
        <v>0</v>
      </c>
      <c r="H13" s="8">
        <v>6249</v>
      </c>
      <c r="I13" s="8" t="s">
        <v>1143</v>
      </c>
      <c r="J13" s="62">
        <f t="shared" si="1"/>
        <v>937.35</v>
      </c>
      <c r="K13" s="62">
        <f t="shared" si="2"/>
        <v>937.35</v>
      </c>
      <c r="L13" s="53"/>
      <c r="M13" s="53"/>
    </row>
    <row r="14" s="52" customFormat="1" ht="45" customHeight="1" spans="1:13">
      <c r="A14" s="8">
        <v>11</v>
      </c>
      <c r="B14" s="8" t="s">
        <v>8084</v>
      </c>
      <c r="C14" s="8" t="s">
        <v>8085</v>
      </c>
      <c r="D14" s="8" t="s">
        <v>15</v>
      </c>
      <c r="E14" s="8">
        <v>0</v>
      </c>
      <c r="F14" s="61" t="s">
        <v>54</v>
      </c>
      <c r="G14" s="62">
        <f t="shared" si="0"/>
        <v>0</v>
      </c>
      <c r="H14" s="8">
        <v>4673</v>
      </c>
      <c r="I14" s="8" t="s">
        <v>1143</v>
      </c>
      <c r="J14" s="62">
        <f t="shared" si="1"/>
        <v>700.95</v>
      </c>
      <c r="K14" s="62">
        <f t="shared" si="2"/>
        <v>700.95</v>
      </c>
      <c r="L14" s="53"/>
      <c r="M14" s="53"/>
    </row>
    <row r="15" s="52" customFormat="1" ht="45" customHeight="1" spans="1:13">
      <c r="A15" s="8">
        <v>12</v>
      </c>
      <c r="B15" s="8" t="s">
        <v>8086</v>
      </c>
      <c r="C15" s="8" t="s">
        <v>8087</v>
      </c>
      <c r="D15" s="8" t="s">
        <v>15</v>
      </c>
      <c r="E15" s="8">
        <v>0</v>
      </c>
      <c r="F15" s="61" t="s">
        <v>54</v>
      </c>
      <c r="G15" s="62">
        <f t="shared" si="0"/>
        <v>0</v>
      </c>
      <c r="H15" s="8">
        <v>16948</v>
      </c>
      <c r="I15" s="8" t="s">
        <v>1143</v>
      </c>
      <c r="J15" s="62">
        <f t="shared" si="1"/>
        <v>2542.2</v>
      </c>
      <c r="K15" s="62">
        <f t="shared" si="2"/>
        <v>2542.2</v>
      </c>
      <c r="L15" s="53"/>
      <c r="M15" s="53"/>
    </row>
    <row r="16" s="52" customFormat="1" ht="45" customHeight="1" spans="1:13">
      <c r="A16" s="8">
        <v>13</v>
      </c>
      <c r="B16" s="8" t="s">
        <v>8088</v>
      </c>
      <c r="C16" s="8" t="s">
        <v>8089</v>
      </c>
      <c r="D16" s="8" t="s">
        <v>15</v>
      </c>
      <c r="E16" s="8">
        <v>0</v>
      </c>
      <c r="F16" s="61" t="s">
        <v>54</v>
      </c>
      <c r="G16" s="62">
        <f t="shared" si="0"/>
        <v>0</v>
      </c>
      <c r="H16" s="8">
        <v>7126</v>
      </c>
      <c r="I16" s="8" t="s">
        <v>1143</v>
      </c>
      <c r="J16" s="62">
        <f t="shared" si="1"/>
        <v>1068.9</v>
      </c>
      <c r="K16" s="62">
        <f t="shared" si="2"/>
        <v>1068.9</v>
      </c>
      <c r="L16" s="53"/>
      <c r="M16" s="53"/>
    </row>
    <row r="17" s="52" customFormat="1" ht="45" customHeight="1" spans="1:13">
      <c r="A17" s="8">
        <v>14</v>
      </c>
      <c r="B17" s="8" t="s">
        <v>8090</v>
      </c>
      <c r="C17" s="8" t="s">
        <v>8091</v>
      </c>
      <c r="D17" s="8" t="s">
        <v>15</v>
      </c>
      <c r="E17" s="8">
        <v>0</v>
      </c>
      <c r="F17" s="61" t="s">
        <v>54</v>
      </c>
      <c r="G17" s="62">
        <f t="shared" si="0"/>
        <v>0</v>
      </c>
      <c r="H17" s="8">
        <v>35009</v>
      </c>
      <c r="I17" s="8" t="s">
        <v>1143</v>
      </c>
      <c r="J17" s="62">
        <f t="shared" si="1"/>
        <v>5251.35</v>
      </c>
      <c r="K17" s="62">
        <f t="shared" si="2"/>
        <v>5251.35</v>
      </c>
      <c r="L17" s="53"/>
      <c r="M17" s="53"/>
    </row>
    <row r="18" s="52" customFormat="1" ht="45" customHeight="1" spans="1:13">
      <c r="A18" s="8">
        <v>15</v>
      </c>
      <c r="B18" s="8" t="s">
        <v>8092</v>
      </c>
      <c r="C18" s="8" t="s">
        <v>8093</v>
      </c>
      <c r="D18" s="8" t="s">
        <v>15</v>
      </c>
      <c r="E18" s="8">
        <v>0</v>
      </c>
      <c r="F18" s="61" t="s">
        <v>54</v>
      </c>
      <c r="G18" s="62">
        <f t="shared" si="0"/>
        <v>0</v>
      </c>
      <c r="H18" s="8">
        <v>3615</v>
      </c>
      <c r="I18" s="8" t="s">
        <v>1143</v>
      </c>
      <c r="J18" s="62">
        <f t="shared" si="1"/>
        <v>542.25</v>
      </c>
      <c r="K18" s="62">
        <f t="shared" si="2"/>
        <v>542.25</v>
      </c>
      <c r="L18" s="53"/>
      <c r="M18" s="53"/>
    </row>
    <row r="19" s="52" customFormat="1" ht="45" customHeight="1" spans="1:13">
      <c r="A19" s="8">
        <v>16</v>
      </c>
      <c r="B19" s="8" t="s">
        <v>8094</v>
      </c>
      <c r="C19" s="8" t="s">
        <v>8095</v>
      </c>
      <c r="D19" s="8" t="s">
        <v>15</v>
      </c>
      <c r="E19" s="8">
        <v>0</v>
      </c>
      <c r="F19" s="61" t="s">
        <v>54</v>
      </c>
      <c r="G19" s="62">
        <f t="shared" si="0"/>
        <v>0</v>
      </c>
      <c r="H19" s="8">
        <v>30906</v>
      </c>
      <c r="I19" s="8" t="s">
        <v>8068</v>
      </c>
      <c r="J19" s="62">
        <f t="shared" si="1"/>
        <v>4635.9</v>
      </c>
      <c r="K19" s="62">
        <f t="shared" si="2"/>
        <v>4635.9</v>
      </c>
      <c r="L19" s="53"/>
      <c r="M19" s="53"/>
    </row>
    <row r="20" s="52" customFormat="1" ht="45" customHeight="1" spans="1:13">
      <c r="A20" s="8">
        <v>17</v>
      </c>
      <c r="B20" s="8" t="s">
        <v>8096</v>
      </c>
      <c r="C20" s="8" t="s">
        <v>8097</v>
      </c>
      <c r="D20" s="8" t="s">
        <v>15</v>
      </c>
      <c r="E20" s="8">
        <v>0</v>
      </c>
      <c r="F20" s="61" t="s">
        <v>54</v>
      </c>
      <c r="G20" s="62">
        <f t="shared" si="0"/>
        <v>0</v>
      </c>
      <c r="H20" s="8">
        <v>24073</v>
      </c>
      <c r="I20" s="8" t="s">
        <v>8068</v>
      </c>
      <c r="J20" s="62">
        <f t="shared" si="1"/>
        <v>3610.95</v>
      </c>
      <c r="K20" s="62">
        <f t="shared" si="2"/>
        <v>3610.95</v>
      </c>
      <c r="L20" s="53"/>
      <c r="M20" s="53"/>
    </row>
    <row r="21" s="52" customFormat="1" ht="45" customHeight="1" spans="1:13">
      <c r="A21" s="8">
        <v>18</v>
      </c>
      <c r="B21" s="8" t="s">
        <v>8098</v>
      </c>
      <c r="C21" s="8" t="s">
        <v>8099</v>
      </c>
      <c r="D21" s="8" t="s">
        <v>4286</v>
      </c>
      <c r="E21" s="8">
        <v>0</v>
      </c>
      <c r="F21" s="61" t="s">
        <v>54</v>
      </c>
      <c r="G21" s="62">
        <f t="shared" si="0"/>
        <v>0</v>
      </c>
      <c r="H21" s="8">
        <v>1070074</v>
      </c>
      <c r="I21" s="8" t="s">
        <v>1143</v>
      </c>
      <c r="J21" s="62">
        <f t="shared" si="1"/>
        <v>160511.1</v>
      </c>
      <c r="K21" s="62">
        <f t="shared" si="2"/>
        <v>160511.1</v>
      </c>
      <c r="L21" s="53"/>
      <c r="M21" s="53"/>
    </row>
    <row r="22" s="52" customFormat="1" ht="45" customHeight="1" spans="1:13">
      <c r="A22" s="8">
        <v>19</v>
      </c>
      <c r="B22" s="8" t="s">
        <v>8100</v>
      </c>
      <c r="C22" s="8" t="s">
        <v>8101</v>
      </c>
      <c r="D22" s="8" t="s">
        <v>4286</v>
      </c>
      <c r="E22" s="8">
        <v>0</v>
      </c>
      <c r="F22" s="61" t="s">
        <v>54</v>
      </c>
      <c r="G22" s="62">
        <f t="shared" si="0"/>
        <v>0</v>
      </c>
      <c r="H22" s="8">
        <v>1214840</v>
      </c>
      <c r="I22" s="8" t="s">
        <v>1143</v>
      </c>
      <c r="J22" s="62">
        <f t="shared" si="1"/>
        <v>182226</v>
      </c>
      <c r="K22" s="62">
        <f t="shared" si="2"/>
        <v>182226</v>
      </c>
      <c r="L22" s="53"/>
      <c r="M22" s="53"/>
    </row>
    <row r="23" s="52" customFormat="1" ht="45" customHeight="1" spans="1:13">
      <c r="A23" s="8">
        <v>20</v>
      </c>
      <c r="B23" s="8" t="s">
        <v>8102</v>
      </c>
      <c r="C23" s="8" t="s">
        <v>8103</v>
      </c>
      <c r="D23" s="8" t="s">
        <v>4286</v>
      </c>
      <c r="E23" s="8">
        <v>0</v>
      </c>
      <c r="F23" s="61" t="s">
        <v>54</v>
      </c>
      <c r="G23" s="62">
        <f t="shared" si="0"/>
        <v>0</v>
      </c>
      <c r="H23" s="8">
        <v>3238440</v>
      </c>
      <c r="I23" s="8" t="s">
        <v>1143</v>
      </c>
      <c r="J23" s="62">
        <f t="shared" si="1"/>
        <v>485766</v>
      </c>
      <c r="K23" s="62">
        <f t="shared" si="2"/>
        <v>485766</v>
      </c>
      <c r="L23" s="53"/>
      <c r="M23" s="53"/>
    </row>
    <row r="24" s="52" customFormat="1" ht="45" customHeight="1" spans="1:13">
      <c r="A24" s="8">
        <v>21</v>
      </c>
      <c r="B24" s="8" t="s">
        <v>8104</v>
      </c>
      <c r="C24" s="8" t="s">
        <v>8105</v>
      </c>
      <c r="D24" s="8" t="s">
        <v>15</v>
      </c>
      <c r="E24" s="8">
        <v>0.003</v>
      </c>
      <c r="F24" s="61" t="s">
        <v>54</v>
      </c>
      <c r="G24" s="62">
        <f t="shared" si="0"/>
        <v>3000</v>
      </c>
      <c r="H24" s="8">
        <v>3775</v>
      </c>
      <c r="I24" s="8" t="s">
        <v>1143</v>
      </c>
      <c r="J24" s="62">
        <f t="shared" si="1"/>
        <v>566.25</v>
      </c>
      <c r="K24" s="62">
        <f t="shared" si="2"/>
        <v>3566.25</v>
      </c>
      <c r="L24" s="53"/>
      <c r="M24" s="53"/>
    </row>
    <row r="25" s="52" customFormat="1" ht="45" customHeight="1" spans="1:13">
      <c r="A25" s="8">
        <v>22</v>
      </c>
      <c r="B25" s="8" t="s">
        <v>8106</v>
      </c>
      <c r="C25" s="8" t="s">
        <v>8107</v>
      </c>
      <c r="D25" s="8" t="s">
        <v>15</v>
      </c>
      <c r="E25" s="8">
        <v>0.0116</v>
      </c>
      <c r="F25" s="61" t="s">
        <v>54</v>
      </c>
      <c r="G25" s="62">
        <f t="shared" si="0"/>
        <v>11600</v>
      </c>
      <c r="H25" s="8">
        <v>9939</v>
      </c>
      <c r="I25" s="8" t="s">
        <v>1143</v>
      </c>
      <c r="J25" s="62">
        <f t="shared" si="1"/>
        <v>1490.85</v>
      </c>
      <c r="K25" s="62">
        <f t="shared" si="2"/>
        <v>13090.85</v>
      </c>
      <c r="L25" s="53"/>
      <c r="M25" s="53"/>
    </row>
    <row r="26" s="52" customFormat="1" ht="45" customHeight="1" spans="1:13">
      <c r="A26" s="8">
        <v>23</v>
      </c>
      <c r="B26" s="8" t="s">
        <v>8108</v>
      </c>
      <c r="C26" s="8" t="s">
        <v>8109</v>
      </c>
      <c r="D26" s="8" t="s">
        <v>15</v>
      </c>
      <c r="E26" s="8">
        <v>0.005</v>
      </c>
      <c r="F26" s="61" t="s">
        <v>54</v>
      </c>
      <c r="G26" s="62">
        <f t="shared" si="0"/>
        <v>5000</v>
      </c>
      <c r="H26" s="8">
        <v>3797</v>
      </c>
      <c r="I26" s="8" t="s">
        <v>1143</v>
      </c>
      <c r="J26" s="62">
        <f t="shared" si="1"/>
        <v>569.55</v>
      </c>
      <c r="K26" s="62">
        <f t="shared" si="2"/>
        <v>5569.55</v>
      </c>
      <c r="L26" s="53"/>
      <c r="M26" s="53"/>
    </row>
    <row r="27" s="52" customFormat="1" ht="45" customHeight="1" spans="1:13">
      <c r="A27" s="8">
        <v>24</v>
      </c>
      <c r="B27" s="8" t="s">
        <v>8110</v>
      </c>
      <c r="C27" s="8" t="s">
        <v>8111</v>
      </c>
      <c r="D27" s="8" t="s">
        <v>15</v>
      </c>
      <c r="E27" s="8">
        <v>0.01</v>
      </c>
      <c r="F27" s="61" t="s">
        <v>54</v>
      </c>
      <c r="G27" s="62">
        <f t="shared" si="0"/>
        <v>10000</v>
      </c>
      <c r="H27" s="8">
        <v>8684</v>
      </c>
      <c r="I27" s="8" t="s">
        <v>1143</v>
      </c>
      <c r="J27" s="62">
        <f t="shared" si="1"/>
        <v>1302.6</v>
      </c>
      <c r="K27" s="62">
        <f t="shared" si="2"/>
        <v>11302.6</v>
      </c>
      <c r="L27" s="53"/>
      <c r="M27" s="53"/>
    </row>
    <row r="28" s="52" customFormat="1" ht="45" customHeight="1" spans="1:13">
      <c r="A28" s="8">
        <v>25</v>
      </c>
      <c r="B28" s="8" t="s">
        <v>8112</v>
      </c>
      <c r="C28" s="8" t="s">
        <v>8113</v>
      </c>
      <c r="D28" s="8" t="s">
        <v>15</v>
      </c>
      <c r="E28" s="8">
        <v>0.015</v>
      </c>
      <c r="F28" s="61" t="s">
        <v>54</v>
      </c>
      <c r="G28" s="62">
        <f t="shared" si="0"/>
        <v>15000</v>
      </c>
      <c r="H28" s="8">
        <v>13836</v>
      </c>
      <c r="I28" s="8" t="s">
        <v>1143</v>
      </c>
      <c r="J28" s="62">
        <f t="shared" si="1"/>
        <v>2075.4</v>
      </c>
      <c r="K28" s="62">
        <f t="shared" si="2"/>
        <v>17075.4</v>
      </c>
      <c r="L28" s="53"/>
      <c r="M28" s="53"/>
    </row>
    <row r="29" s="52" customFormat="1" ht="45" customHeight="1" spans="1:13">
      <c r="A29" s="8">
        <v>26</v>
      </c>
      <c r="B29" s="8" t="s">
        <v>8114</v>
      </c>
      <c r="C29" s="8" t="s">
        <v>8115</v>
      </c>
      <c r="D29" s="8" t="s">
        <v>15</v>
      </c>
      <c r="E29" s="8">
        <v>0.012</v>
      </c>
      <c r="F29" s="61" t="s">
        <v>54</v>
      </c>
      <c r="G29" s="62">
        <f t="shared" si="0"/>
        <v>12000</v>
      </c>
      <c r="H29" s="8">
        <v>10696</v>
      </c>
      <c r="I29" s="8" t="s">
        <v>1143</v>
      </c>
      <c r="J29" s="62">
        <f t="shared" si="1"/>
        <v>1604.4</v>
      </c>
      <c r="K29" s="62">
        <f t="shared" si="2"/>
        <v>13604.4</v>
      </c>
      <c r="L29" s="53"/>
      <c r="M29" s="53"/>
    </row>
    <row r="30" s="52" customFormat="1" ht="45" customHeight="1" spans="1:13">
      <c r="A30" s="8">
        <v>27</v>
      </c>
      <c r="B30" s="8" t="s">
        <v>8116</v>
      </c>
      <c r="C30" s="8" t="s">
        <v>8117</v>
      </c>
      <c r="D30" s="8" t="s">
        <v>15</v>
      </c>
      <c r="E30" s="8">
        <v>0.004</v>
      </c>
      <c r="F30" s="61" t="s">
        <v>54</v>
      </c>
      <c r="G30" s="62">
        <f t="shared" si="0"/>
        <v>4000</v>
      </c>
      <c r="H30" s="8">
        <v>5918</v>
      </c>
      <c r="I30" s="8" t="s">
        <v>1143</v>
      </c>
      <c r="J30" s="62">
        <f t="shared" si="1"/>
        <v>887.7</v>
      </c>
      <c r="K30" s="62">
        <f t="shared" si="2"/>
        <v>4887.7</v>
      </c>
      <c r="L30" s="53"/>
      <c r="M30" s="53"/>
    </row>
    <row r="31" s="52" customFormat="1" ht="45" customHeight="1" spans="1:13">
      <c r="A31" s="8">
        <v>28</v>
      </c>
      <c r="B31" s="8" t="s">
        <v>8118</v>
      </c>
      <c r="C31" s="8" t="s">
        <v>8119</v>
      </c>
      <c r="D31" s="8" t="s">
        <v>15</v>
      </c>
      <c r="E31" s="8">
        <v>0.006</v>
      </c>
      <c r="F31" s="61" t="s">
        <v>54</v>
      </c>
      <c r="G31" s="62">
        <f t="shared" si="0"/>
        <v>6000</v>
      </c>
      <c r="H31" s="8">
        <v>4899</v>
      </c>
      <c r="I31" s="8" t="s">
        <v>1143</v>
      </c>
      <c r="J31" s="62">
        <f t="shared" si="1"/>
        <v>734.85</v>
      </c>
      <c r="K31" s="62">
        <f t="shared" si="2"/>
        <v>6734.85</v>
      </c>
      <c r="L31" s="53"/>
      <c r="M31" s="53"/>
    </row>
    <row r="32" s="52" customFormat="1" ht="45" customHeight="1" spans="1:13">
      <c r="A32" s="8">
        <v>29</v>
      </c>
      <c r="B32" s="8" t="s">
        <v>8120</v>
      </c>
      <c r="C32" s="8" t="s">
        <v>8121</v>
      </c>
      <c r="D32" s="8" t="s">
        <v>15</v>
      </c>
      <c r="E32" s="8">
        <v>0.007</v>
      </c>
      <c r="F32" s="61" t="s">
        <v>54</v>
      </c>
      <c r="G32" s="62">
        <f t="shared" si="0"/>
        <v>7000</v>
      </c>
      <c r="H32" s="8">
        <v>5817.12</v>
      </c>
      <c r="I32" s="8" t="s">
        <v>1143</v>
      </c>
      <c r="J32" s="62">
        <f t="shared" si="1"/>
        <v>872.568</v>
      </c>
      <c r="K32" s="62">
        <f t="shared" si="2"/>
        <v>7872.568</v>
      </c>
      <c r="L32" s="53"/>
      <c r="M32" s="53"/>
    </row>
    <row r="33" s="52" customFormat="1" ht="45" customHeight="1" spans="1:13">
      <c r="A33" s="8">
        <v>30</v>
      </c>
      <c r="B33" s="8" t="s">
        <v>8122</v>
      </c>
      <c r="C33" s="8" t="s">
        <v>8123</v>
      </c>
      <c r="D33" s="8" t="s">
        <v>15</v>
      </c>
      <c r="E33" s="8">
        <v>0.003</v>
      </c>
      <c r="F33" s="61" t="s">
        <v>54</v>
      </c>
      <c r="G33" s="62">
        <f t="shared" si="0"/>
        <v>3000</v>
      </c>
      <c r="H33" s="8">
        <v>2546</v>
      </c>
      <c r="I33" s="8" t="s">
        <v>1143</v>
      </c>
      <c r="J33" s="62">
        <f t="shared" si="1"/>
        <v>381.9</v>
      </c>
      <c r="K33" s="62">
        <f t="shared" si="2"/>
        <v>3381.9</v>
      </c>
      <c r="L33" s="53"/>
      <c r="M33" s="53"/>
    </row>
    <row r="34" s="52" customFormat="1" ht="45" customHeight="1" spans="1:13">
      <c r="A34" s="8">
        <v>31</v>
      </c>
      <c r="B34" s="8" t="s">
        <v>8124</v>
      </c>
      <c r="C34" s="8" t="s">
        <v>8125</v>
      </c>
      <c r="D34" s="8" t="s">
        <v>15</v>
      </c>
      <c r="E34" s="8">
        <v>0.009</v>
      </c>
      <c r="F34" s="61" t="s">
        <v>54</v>
      </c>
      <c r="G34" s="62">
        <f t="shared" si="0"/>
        <v>9000</v>
      </c>
      <c r="H34" s="8">
        <v>4932</v>
      </c>
      <c r="I34" s="8" t="s">
        <v>1143</v>
      </c>
      <c r="J34" s="62">
        <f t="shared" si="1"/>
        <v>739.8</v>
      </c>
      <c r="K34" s="62">
        <f t="shared" si="2"/>
        <v>9739.8</v>
      </c>
      <c r="L34" s="53"/>
      <c r="M34" s="53"/>
    </row>
    <row r="35" s="52" customFormat="1" ht="45" customHeight="1" spans="1:13">
      <c r="A35" s="8">
        <v>32</v>
      </c>
      <c r="B35" s="8" t="s">
        <v>8126</v>
      </c>
      <c r="C35" s="8" t="s">
        <v>8127</v>
      </c>
      <c r="D35" s="8" t="s">
        <v>15</v>
      </c>
      <c r="E35" s="8">
        <v>0.012</v>
      </c>
      <c r="F35" s="61" t="s">
        <v>54</v>
      </c>
      <c r="G35" s="62">
        <f t="shared" si="0"/>
        <v>12000</v>
      </c>
      <c r="H35" s="8">
        <v>13296</v>
      </c>
      <c r="I35" s="8" t="s">
        <v>1143</v>
      </c>
      <c r="J35" s="62">
        <f t="shared" si="1"/>
        <v>1994.4</v>
      </c>
      <c r="K35" s="62">
        <f t="shared" si="2"/>
        <v>13994.4</v>
      </c>
      <c r="L35" s="53"/>
      <c r="M35" s="53"/>
    </row>
    <row r="36" s="52" customFormat="1" ht="45" customHeight="1" spans="1:13">
      <c r="A36" s="8">
        <v>33</v>
      </c>
      <c r="B36" s="8" t="s">
        <v>8128</v>
      </c>
      <c r="C36" s="8" t="s">
        <v>8129</v>
      </c>
      <c r="D36" s="8" t="s">
        <v>15</v>
      </c>
      <c r="E36" s="8">
        <v>0.0055</v>
      </c>
      <c r="F36" s="61" t="s">
        <v>54</v>
      </c>
      <c r="G36" s="62">
        <f t="shared" si="0"/>
        <v>5500</v>
      </c>
      <c r="H36" s="8">
        <v>3002</v>
      </c>
      <c r="I36" s="8" t="s">
        <v>1143</v>
      </c>
      <c r="J36" s="62">
        <f t="shared" si="1"/>
        <v>450.3</v>
      </c>
      <c r="K36" s="62">
        <f t="shared" si="2"/>
        <v>5950.3</v>
      </c>
      <c r="L36" s="53"/>
      <c r="M36" s="53"/>
    </row>
    <row r="37" s="52" customFormat="1" ht="45" customHeight="1" spans="1:13">
      <c r="A37" s="8">
        <v>34</v>
      </c>
      <c r="B37" s="8" t="s">
        <v>8130</v>
      </c>
      <c r="C37" s="8" t="s">
        <v>8131</v>
      </c>
      <c r="D37" s="8" t="s">
        <v>15</v>
      </c>
      <c r="E37" s="8">
        <v>0.011</v>
      </c>
      <c r="F37" s="61" t="s">
        <v>54</v>
      </c>
      <c r="G37" s="62">
        <f t="shared" si="0"/>
        <v>11000</v>
      </c>
      <c r="H37" s="8">
        <v>3186</v>
      </c>
      <c r="I37" s="8" t="s">
        <v>1143</v>
      </c>
      <c r="J37" s="62">
        <f t="shared" si="1"/>
        <v>477.9</v>
      </c>
      <c r="K37" s="62">
        <f t="shared" si="2"/>
        <v>11477.9</v>
      </c>
      <c r="L37" s="53"/>
      <c r="M37" s="53"/>
    </row>
    <row r="38" s="52" customFormat="1" ht="45" customHeight="1" spans="1:13">
      <c r="A38" s="8">
        <v>35</v>
      </c>
      <c r="B38" s="8" t="s">
        <v>8132</v>
      </c>
      <c r="C38" s="8" t="s">
        <v>8133</v>
      </c>
      <c r="D38" s="8" t="s">
        <v>15</v>
      </c>
      <c r="E38" s="8">
        <v>0.02106</v>
      </c>
      <c r="F38" s="61" t="s">
        <v>54</v>
      </c>
      <c r="G38" s="62">
        <f t="shared" si="0"/>
        <v>20000</v>
      </c>
      <c r="H38" s="8">
        <v>11684</v>
      </c>
      <c r="I38" s="8" t="s">
        <v>1143</v>
      </c>
      <c r="J38" s="62">
        <f t="shared" si="1"/>
        <v>1752.6</v>
      </c>
      <c r="K38" s="62">
        <f t="shared" si="2"/>
        <v>21752.6</v>
      </c>
      <c r="L38" s="53"/>
      <c r="M38" s="53"/>
    </row>
    <row r="39" s="52" customFormat="1" ht="45" customHeight="1" spans="1:13">
      <c r="A39" s="8">
        <v>36</v>
      </c>
      <c r="B39" s="8" t="s">
        <v>8134</v>
      </c>
      <c r="C39" s="8" t="s">
        <v>8135</v>
      </c>
      <c r="D39" s="8" t="s">
        <v>15</v>
      </c>
      <c r="E39" s="8">
        <v>0.011</v>
      </c>
      <c r="F39" s="61" t="s">
        <v>54</v>
      </c>
      <c r="G39" s="62">
        <f t="shared" si="0"/>
        <v>11000</v>
      </c>
      <c r="H39" s="8">
        <v>6248</v>
      </c>
      <c r="I39" s="8" t="s">
        <v>1143</v>
      </c>
      <c r="J39" s="62">
        <f t="shared" si="1"/>
        <v>937.2</v>
      </c>
      <c r="K39" s="62">
        <f t="shared" si="2"/>
        <v>11937.2</v>
      </c>
      <c r="L39" s="53"/>
      <c r="M39" s="53"/>
    </row>
    <row r="40" s="52" customFormat="1" ht="45" customHeight="1" spans="1:13">
      <c r="A40" s="8">
        <v>37</v>
      </c>
      <c r="B40" s="8" t="s">
        <v>8136</v>
      </c>
      <c r="C40" s="8" t="s">
        <v>8137</v>
      </c>
      <c r="D40" s="8" t="s">
        <v>15</v>
      </c>
      <c r="E40" s="8">
        <v>0.02</v>
      </c>
      <c r="F40" s="61" t="s">
        <v>54</v>
      </c>
      <c r="G40" s="62">
        <f t="shared" si="0"/>
        <v>20000</v>
      </c>
      <c r="H40" s="8">
        <v>11308</v>
      </c>
      <c r="I40" s="8" t="s">
        <v>1143</v>
      </c>
      <c r="J40" s="62">
        <f t="shared" si="1"/>
        <v>1696.2</v>
      </c>
      <c r="K40" s="62">
        <f t="shared" si="2"/>
        <v>21696.2</v>
      </c>
      <c r="L40" s="53"/>
      <c r="M40" s="53"/>
    </row>
    <row r="41" s="52" customFormat="1" ht="45" customHeight="1" spans="1:13">
      <c r="A41" s="8">
        <v>38</v>
      </c>
      <c r="B41" s="8" t="s">
        <v>8138</v>
      </c>
      <c r="C41" s="8" t="s">
        <v>8139</v>
      </c>
      <c r="D41" s="8" t="s">
        <v>15</v>
      </c>
      <c r="E41" s="8">
        <v>0.0132</v>
      </c>
      <c r="F41" s="8" t="s">
        <v>54</v>
      </c>
      <c r="G41" s="62">
        <f t="shared" si="0"/>
        <v>13200</v>
      </c>
      <c r="H41" s="8">
        <v>4800</v>
      </c>
      <c r="I41" s="8" t="s">
        <v>1143</v>
      </c>
      <c r="J41" s="62">
        <f t="shared" si="1"/>
        <v>720</v>
      </c>
      <c r="K41" s="62">
        <f t="shared" si="2"/>
        <v>13920</v>
      </c>
      <c r="L41" s="53"/>
      <c r="M41" s="53"/>
    </row>
    <row r="42" s="52" customFormat="1" ht="45" customHeight="1" spans="1:13">
      <c r="A42" s="8">
        <v>39</v>
      </c>
      <c r="B42" s="8" t="s">
        <v>8140</v>
      </c>
      <c r="C42" s="8" t="s">
        <v>8141</v>
      </c>
      <c r="D42" s="8" t="s">
        <v>15</v>
      </c>
      <c r="E42" s="8">
        <v>0.00784</v>
      </c>
      <c r="F42" s="8" t="s">
        <v>54</v>
      </c>
      <c r="G42" s="62">
        <f t="shared" si="0"/>
        <v>7840</v>
      </c>
      <c r="H42" s="8">
        <v>3098</v>
      </c>
      <c r="I42" s="8" t="s">
        <v>1143</v>
      </c>
      <c r="J42" s="62">
        <f t="shared" si="1"/>
        <v>464.7</v>
      </c>
      <c r="K42" s="62">
        <f t="shared" si="2"/>
        <v>8304.7</v>
      </c>
      <c r="L42" s="53"/>
      <c r="M42" s="53"/>
    </row>
    <row r="43" s="52" customFormat="1" ht="45" customHeight="1" spans="1:13">
      <c r="A43" s="8">
        <v>40</v>
      </c>
      <c r="B43" s="8" t="s">
        <v>8142</v>
      </c>
      <c r="C43" s="8" t="s">
        <v>8143</v>
      </c>
      <c r="D43" s="8" t="s">
        <v>15</v>
      </c>
      <c r="E43" s="8">
        <v>0.011</v>
      </c>
      <c r="F43" s="8" t="s">
        <v>54</v>
      </c>
      <c r="G43" s="62">
        <f t="shared" si="0"/>
        <v>11000</v>
      </c>
      <c r="H43" s="8">
        <v>0</v>
      </c>
      <c r="I43" s="8" t="s">
        <v>1143</v>
      </c>
      <c r="J43" s="62">
        <f t="shared" si="1"/>
        <v>0</v>
      </c>
      <c r="K43" s="62">
        <f t="shared" si="2"/>
        <v>11000</v>
      </c>
      <c r="L43" s="53"/>
      <c r="M43" s="53"/>
    </row>
    <row r="44" s="52" customFormat="1" ht="45" customHeight="1" spans="1:13">
      <c r="A44" s="8">
        <v>41</v>
      </c>
      <c r="B44" s="8" t="s">
        <v>8144</v>
      </c>
      <c r="C44" s="8" t="s">
        <v>8145</v>
      </c>
      <c r="D44" s="8" t="s">
        <v>15</v>
      </c>
      <c r="E44" s="8">
        <v>0.01062</v>
      </c>
      <c r="F44" s="8" t="s">
        <v>54</v>
      </c>
      <c r="G44" s="62">
        <f t="shared" si="0"/>
        <v>10620</v>
      </c>
      <c r="H44" s="8">
        <v>496</v>
      </c>
      <c r="I44" s="8" t="s">
        <v>1143</v>
      </c>
      <c r="J44" s="62">
        <f t="shared" si="1"/>
        <v>74.4</v>
      </c>
      <c r="K44" s="62">
        <f t="shared" si="2"/>
        <v>10694.4</v>
      </c>
      <c r="L44" s="53"/>
      <c r="M44" s="53"/>
    </row>
    <row r="45" s="52" customFormat="1" ht="45" customHeight="1" spans="1:13">
      <c r="A45" s="8">
        <v>42</v>
      </c>
      <c r="B45" s="8" t="s">
        <v>8146</v>
      </c>
      <c r="C45" s="8" t="s">
        <v>8147</v>
      </c>
      <c r="D45" s="8" t="s">
        <v>15</v>
      </c>
      <c r="E45" s="8">
        <v>0.005</v>
      </c>
      <c r="F45" s="8" t="s">
        <v>54</v>
      </c>
      <c r="G45" s="62">
        <f t="shared" si="0"/>
        <v>5000</v>
      </c>
      <c r="H45" s="8">
        <v>3697</v>
      </c>
      <c r="I45" s="8" t="s">
        <v>1143</v>
      </c>
      <c r="J45" s="62">
        <f t="shared" si="1"/>
        <v>554.55</v>
      </c>
      <c r="K45" s="62">
        <f t="shared" si="2"/>
        <v>5554.55</v>
      </c>
      <c r="L45" s="53"/>
      <c r="M45" s="53"/>
    </row>
    <row r="46" s="52" customFormat="1" ht="45" customHeight="1" spans="1:13">
      <c r="A46" s="8">
        <v>43</v>
      </c>
      <c r="B46" s="8" t="s">
        <v>8148</v>
      </c>
      <c r="C46" s="8" t="s">
        <v>8149</v>
      </c>
      <c r="D46" s="8" t="s">
        <v>15</v>
      </c>
      <c r="E46" s="8">
        <v>0.00432</v>
      </c>
      <c r="F46" s="8" t="s">
        <v>54</v>
      </c>
      <c r="G46" s="62">
        <f t="shared" si="0"/>
        <v>4320</v>
      </c>
      <c r="H46" s="8">
        <v>0</v>
      </c>
      <c r="I46" s="8" t="s">
        <v>1143</v>
      </c>
      <c r="J46" s="62">
        <f t="shared" si="1"/>
        <v>0</v>
      </c>
      <c r="K46" s="62">
        <f t="shared" si="2"/>
        <v>4320</v>
      </c>
      <c r="L46" s="53"/>
      <c r="M46" s="53"/>
    </row>
    <row r="47" s="52" customFormat="1" ht="45" customHeight="1" spans="1:13">
      <c r="A47" s="8"/>
      <c r="B47" s="8" t="s">
        <v>8150</v>
      </c>
      <c r="C47" s="8"/>
      <c r="D47" s="8"/>
      <c r="E47" s="8">
        <v>0</v>
      </c>
      <c r="F47" s="8"/>
      <c r="G47" s="62">
        <f t="shared" si="0"/>
        <v>0</v>
      </c>
      <c r="H47" s="8">
        <v>2049</v>
      </c>
      <c r="I47" s="8" t="s">
        <v>1143</v>
      </c>
      <c r="J47" s="62">
        <f t="shared" si="1"/>
        <v>307.35</v>
      </c>
      <c r="K47" s="62">
        <f t="shared" si="2"/>
        <v>307.35</v>
      </c>
      <c r="L47" s="53"/>
      <c r="M47" s="53"/>
    </row>
    <row r="48" s="52" customFormat="1" ht="45" customHeight="1" spans="1:13">
      <c r="A48" s="8">
        <v>44</v>
      </c>
      <c r="B48" s="8" t="s">
        <v>8151</v>
      </c>
      <c r="C48" s="8" t="s">
        <v>8152</v>
      </c>
      <c r="D48" s="8" t="s">
        <v>15</v>
      </c>
      <c r="E48" s="8">
        <v>0.016</v>
      </c>
      <c r="F48" s="8" t="s">
        <v>54</v>
      </c>
      <c r="G48" s="62">
        <f t="shared" si="0"/>
        <v>16000</v>
      </c>
      <c r="H48" s="8">
        <v>8518</v>
      </c>
      <c r="I48" s="8" t="s">
        <v>1143</v>
      </c>
      <c r="J48" s="62">
        <f t="shared" si="1"/>
        <v>1277.7</v>
      </c>
      <c r="K48" s="62">
        <f t="shared" si="2"/>
        <v>17277.7</v>
      </c>
      <c r="L48" s="53"/>
      <c r="M48" s="53"/>
    </row>
    <row r="49" s="52" customFormat="1" ht="45" customHeight="1" spans="1:13">
      <c r="A49" s="8">
        <v>45</v>
      </c>
      <c r="B49" s="8" t="s">
        <v>8153</v>
      </c>
      <c r="C49" s="8" t="s">
        <v>8154</v>
      </c>
      <c r="D49" s="8" t="s">
        <v>15</v>
      </c>
      <c r="E49" s="8">
        <v>0.00969</v>
      </c>
      <c r="F49" s="8" t="s">
        <v>54</v>
      </c>
      <c r="G49" s="62">
        <f t="shared" si="0"/>
        <v>9690</v>
      </c>
      <c r="H49" s="8">
        <v>3192</v>
      </c>
      <c r="I49" s="8" t="s">
        <v>1143</v>
      </c>
      <c r="J49" s="62">
        <f t="shared" si="1"/>
        <v>478.8</v>
      </c>
      <c r="K49" s="62">
        <f t="shared" si="2"/>
        <v>10168.8</v>
      </c>
      <c r="L49" s="53"/>
      <c r="M49" s="53"/>
    </row>
    <row r="50" s="52" customFormat="1" ht="45" customHeight="1" spans="1:13">
      <c r="A50" s="8">
        <v>46</v>
      </c>
      <c r="B50" s="8" t="s">
        <v>8155</v>
      </c>
      <c r="C50" s="8" t="s">
        <v>8156</v>
      </c>
      <c r="D50" s="8" t="s">
        <v>15</v>
      </c>
      <c r="E50" s="8">
        <v>0.01026</v>
      </c>
      <c r="F50" s="8" t="s">
        <v>54</v>
      </c>
      <c r="G50" s="62">
        <f t="shared" si="0"/>
        <v>10260</v>
      </c>
      <c r="H50" s="8">
        <v>5655</v>
      </c>
      <c r="I50" s="8" t="s">
        <v>1143</v>
      </c>
      <c r="J50" s="62">
        <f t="shared" si="1"/>
        <v>848.25</v>
      </c>
      <c r="K50" s="62">
        <f t="shared" si="2"/>
        <v>11108.25</v>
      </c>
      <c r="L50" s="53"/>
      <c r="M50" s="53"/>
    </row>
    <row r="51" s="52" customFormat="1" ht="45" customHeight="1" spans="1:13">
      <c r="A51" s="8">
        <v>47</v>
      </c>
      <c r="B51" s="8" t="s">
        <v>8157</v>
      </c>
      <c r="C51" s="8" t="s">
        <v>8158</v>
      </c>
      <c r="D51" s="8" t="s">
        <v>15</v>
      </c>
      <c r="E51" s="8">
        <v>0.0114</v>
      </c>
      <c r="F51" s="8" t="s">
        <v>54</v>
      </c>
      <c r="G51" s="62">
        <f t="shared" si="0"/>
        <v>11400</v>
      </c>
      <c r="H51" s="8">
        <v>5381</v>
      </c>
      <c r="I51" s="8" t="s">
        <v>1143</v>
      </c>
      <c r="J51" s="62">
        <f t="shared" si="1"/>
        <v>807.15</v>
      </c>
      <c r="K51" s="62">
        <f t="shared" si="2"/>
        <v>12207.15</v>
      </c>
      <c r="L51" s="53"/>
      <c r="M51" s="53"/>
    </row>
    <row r="52" s="52" customFormat="1" ht="45" customHeight="1" spans="1:13">
      <c r="A52" s="8">
        <v>48</v>
      </c>
      <c r="B52" s="8" t="s">
        <v>8159</v>
      </c>
      <c r="C52" s="8" t="s">
        <v>8160</v>
      </c>
      <c r="D52" s="8" t="s">
        <v>15</v>
      </c>
      <c r="E52" s="8">
        <v>0.01254</v>
      </c>
      <c r="F52" s="8" t="s">
        <v>54</v>
      </c>
      <c r="G52" s="62">
        <f t="shared" si="0"/>
        <v>12540</v>
      </c>
      <c r="H52" s="8">
        <v>4794</v>
      </c>
      <c r="I52" s="8" t="s">
        <v>1143</v>
      </c>
      <c r="J52" s="62">
        <f t="shared" si="1"/>
        <v>719.1</v>
      </c>
      <c r="K52" s="62">
        <f t="shared" si="2"/>
        <v>13259.1</v>
      </c>
      <c r="L52" s="53"/>
      <c r="M52" s="53"/>
    </row>
    <row r="53" s="52" customFormat="1" ht="45" customHeight="1" spans="1:13">
      <c r="A53" s="8">
        <v>49</v>
      </c>
      <c r="B53" s="8" t="s">
        <v>8161</v>
      </c>
      <c r="C53" s="63" t="s">
        <v>8162</v>
      </c>
      <c r="D53" s="8" t="s">
        <v>15</v>
      </c>
      <c r="E53" s="8">
        <v>0.005985</v>
      </c>
      <c r="F53" s="8" t="s">
        <v>54</v>
      </c>
      <c r="G53" s="62">
        <f t="shared" si="0"/>
        <v>5985</v>
      </c>
      <c r="H53" s="8">
        <v>2407</v>
      </c>
      <c r="I53" s="8" t="s">
        <v>1143</v>
      </c>
      <c r="J53" s="62">
        <f t="shared" si="1"/>
        <v>361.05</v>
      </c>
      <c r="K53" s="62">
        <f t="shared" si="2"/>
        <v>6346.05</v>
      </c>
      <c r="L53" s="53"/>
      <c r="M53" s="53"/>
    </row>
    <row r="54" s="52" customFormat="1" ht="45" customHeight="1" spans="1:13">
      <c r="A54" s="8">
        <v>50</v>
      </c>
      <c r="B54" s="8" t="s">
        <v>8163</v>
      </c>
      <c r="C54" s="63" t="s">
        <v>8164</v>
      </c>
      <c r="D54" s="8" t="s">
        <v>15</v>
      </c>
      <c r="E54" s="8">
        <v>0.0135</v>
      </c>
      <c r="F54" s="8" t="s">
        <v>54</v>
      </c>
      <c r="G54" s="62">
        <f t="shared" si="0"/>
        <v>13500</v>
      </c>
      <c r="H54" s="8">
        <v>1538</v>
      </c>
      <c r="I54" s="8" t="s">
        <v>1143</v>
      </c>
      <c r="J54" s="62">
        <f t="shared" si="1"/>
        <v>230.7</v>
      </c>
      <c r="K54" s="62">
        <f t="shared" si="2"/>
        <v>13730.7</v>
      </c>
      <c r="L54" s="53"/>
      <c r="M54" s="53"/>
    </row>
    <row r="55" s="52" customFormat="1" ht="45" customHeight="1" spans="1:13">
      <c r="A55" s="8">
        <v>51</v>
      </c>
      <c r="B55" s="8" t="s">
        <v>8165</v>
      </c>
      <c r="C55" s="63" t="s">
        <v>8166</v>
      </c>
      <c r="D55" s="8" t="s">
        <v>15</v>
      </c>
      <c r="E55" s="8">
        <v>0.0185</v>
      </c>
      <c r="F55" s="8" t="s">
        <v>54</v>
      </c>
      <c r="G55" s="62">
        <f t="shared" si="0"/>
        <v>18500</v>
      </c>
      <c r="H55" s="8">
        <v>4123.38</v>
      </c>
      <c r="I55" s="8" t="s">
        <v>1143</v>
      </c>
      <c r="J55" s="62">
        <f t="shared" si="1"/>
        <v>618.507</v>
      </c>
      <c r="K55" s="62">
        <f t="shared" si="2"/>
        <v>19118.507</v>
      </c>
      <c r="L55" s="53"/>
      <c r="M55" s="53"/>
    </row>
    <row r="56" s="52" customFormat="1" ht="45" customHeight="1" spans="1:13">
      <c r="A56" s="8">
        <v>52</v>
      </c>
      <c r="B56" s="8" t="s">
        <v>8167</v>
      </c>
      <c r="C56" s="63" t="s">
        <v>8168</v>
      </c>
      <c r="D56" s="8" t="s">
        <v>15</v>
      </c>
      <c r="E56" s="8">
        <v>0.017</v>
      </c>
      <c r="F56" s="8" t="s">
        <v>54</v>
      </c>
      <c r="G56" s="62">
        <f t="shared" si="0"/>
        <v>17000</v>
      </c>
      <c r="H56" s="8">
        <v>3984.38</v>
      </c>
      <c r="I56" s="8" t="s">
        <v>1143</v>
      </c>
      <c r="J56" s="62">
        <f t="shared" si="1"/>
        <v>597.657</v>
      </c>
      <c r="K56" s="62">
        <f t="shared" si="2"/>
        <v>17597.657</v>
      </c>
      <c r="L56" s="53"/>
      <c r="M56" s="53"/>
    </row>
    <row r="57" s="52" customFormat="1" ht="45" customHeight="1" spans="1:13">
      <c r="A57" s="8">
        <v>53</v>
      </c>
      <c r="B57" s="8" t="s">
        <v>8169</v>
      </c>
      <c r="C57" s="63" t="s">
        <v>8170</v>
      </c>
      <c r="D57" s="8" t="s">
        <v>15</v>
      </c>
      <c r="E57" s="8">
        <v>0.017</v>
      </c>
      <c r="F57" s="8" t="s">
        <v>54</v>
      </c>
      <c r="G57" s="62">
        <f t="shared" si="0"/>
        <v>17000</v>
      </c>
      <c r="H57" s="8">
        <v>3625.38</v>
      </c>
      <c r="I57" s="8" t="s">
        <v>1143</v>
      </c>
      <c r="J57" s="62">
        <f t="shared" si="1"/>
        <v>543.807</v>
      </c>
      <c r="K57" s="62">
        <f t="shared" si="2"/>
        <v>17543.807</v>
      </c>
      <c r="L57" s="53"/>
      <c r="M57" s="53"/>
    </row>
    <row r="58" s="52" customFormat="1" ht="45" customHeight="1" spans="1:13">
      <c r="A58" s="8">
        <v>54</v>
      </c>
      <c r="B58" s="8" t="s">
        <v>8171</v>
      </c>
      <c r="C58" s="63" t="s">
        <v>8172</v>
      </c>
      <c r="D58" s="8" t="s">
        <v>15</v>
      </c>
      <c r="E58" s="8">
        <v>0.0108</v>
      </c>
      <c r="F58" s="8" t="s">
        <v>54</v>
      </c>
      <c r="G58" s="62">
        <f t="shared" si="0"/>
        <v>10800</v>
      </c>
      <c r="H58" s="8">
        <v>708.54</v>
      </c>
      <c r="I58" s="8" t="s">
        <v>1143</v>
      </c>
      <c r="J58" s="62">
        <f t="shared" si="1"/>
        <v>106.281</v>
      </c>
      <c r="K58" s="62">
        <f t="shared" si="2"/>
        <v>10906.281</v>
      </c>
      <c r="L58" s="53"/>
      <c r="M58" s="53"/>
    </row>
    <row r="59" s="52" customFormat="1" ht="45" customHeight="1" spans="1:13">
      <c r="A59" s="8">
        <v>55</v>
      </c>
      <c r="B59" s="8" t="s">
        <v>8173</v>
      </c>
      <c r="C59" s="63" t="s">
        <v>8174</v>
      </c>
      <c r="D59" s="8" t="s">
        <v>15</v>
      </c>
      <c r="E59" s="8">
        <v>0.009805</v>
      </c>
      <c r="F59" s="8" t="s">
        <v>54</v>
      </c>
      <c r="G59" s="62">
        <f t="shared" si="0"/>
        <v>9805</v>
      </c>
      <c r="H59" s="8">
        <v>3103</v>
      </c>
      <c r="I59" s="8" t="s">
        <v>1143</v>
      </c>
      <c r="J59" s="62">
        <f t="shared" si="1"/>
        <v>465.45</v>
      </c>
      <c r="K59" s="62">
        <f t="shared" si="2"/>
        <v>10270.45</v>
      </c>
      <c r="L59" s="53"/>
      <c r="M59" s="53"/>
    </row>
    <row r="60" s="52" customFormat="1" ht="45" customHeight="1" spans="1:13">
      <c r="A60" s="8">
        <v>56</v>
      </c>
      <c r="B60" s="8" t="s">
        <v>8175</v>
      </c>
      <c r="C60" s="63" t="s">
        <v>8176</v>
      </c>
      <c r="D60" s="8" t="s">
        <v>15</v>
      </c>
      <c r="E60" s="8">
        <v>0.01368</v>
      </c>
      <c r="F60" s="8" t="s">
        <v>54</v>
      </c>
      <c r="G60" s="62">
        <f t="shared" si="0"/>
        <v>13680</v>
      </c>
      <c r="H60" s="8">
        <v>6683</v>
      </c>
      <c r="I60" s="8" t="s">
        <v>1143</v>
      </c>
      <c r="J60" s="62">
        <f t="shared" si="1"/>
        <v>1002.45</v>
      </c>
      <c r="K60" s="62">
        <f t="shared" si="2"/>
        <v>14682.45</v>
      </c>
      <c r="L60" s="53"/>
      <c r="M60" s="53"/>
    </row>
    <row r="61" s="52" customFormat="1" ht="45" customHeight="1" spans="1:13">
      <c r="A61" s="8">
        <v>57</v>
      </c>
      <c r="B61" s="8" t="s">
        <v>8177</v>
      </c>
      <c r="C61" s="63" t="s">
        <v>8178</v>
      </c>
      <c r="D61" s="8" t="s">
        <v>15</v>
      </c>
      <c r="E61" s="8">
        <v>0.01276</v>
      </c>
      <c r="F61" s="8" t="s">
        <v>54</v>
      </c>
      <c r="G61" s="62">
        <f t="shared" si="0"/>
        <v>12760</v>
      </c>
      <c r="H61" s="8">
        <v>7119</v>
      </c>
      <c r="I61" s="8" t="s">
        <v>1143</v>
      </c>
      <c r="J61" s="62">
        <f t="shared" si="1"/>
        <v>1067.85</v>
      </c>
      <c r="K61" s="62">
        <f t="shared" si="2"/>
        <v>13827.85</v>
      </c>
      <c r="L61" s="53"/>
      <c r="M61" s="53"/>
    </row>
    <row r="62" s="52" customFormat="1" ht="45" customHeight="1" spans="1:13">
      <c r="A62" s="8">
        <v>58</v>
      </c>
      <c r="B62" s="8" t="s">
        <v>8179</v>
      </c>
      <c r="C62" s="63" t="s">
        <v>8180</v>
      </c>
      <c r="D62" s="8" t="s">
        <v>15</v>
      </c>
      <c r="E62" s="8">
        <v>0.006</v>
      </c>
      <c r="F62" s="8" t="s">
        <v>54</v>
      </c>
      <c r="G62" s="62">
        <f t="shared" si="0"/>
        <v>6000</v>
      </c>
      <c r="H62" s="8">
        <v>3297</v>
      </c>
      <c r="I62" s="8" t="s">
        <v>1143</v>
      </c>
      <c r="J62" s="62">
        <f t="shared" si="1"/>
        <v>494.55</v>
      </c>
      <c r="K62" s="62">
        <f t="shared" si="2"/>
        <v>6494.55</v>
      </c>
      <c r="L62" s="53"/>
      <c r="M62" s="53"/>
    </row>
    <row r="63" s="52" customFormat="1" ht="45" customHeight="1" spans="1:13">
      <c r="A63" s="8">
        <v>59</v>
      </c>
      <c r="B63" s="8" t="s">
        <v>8181</v>
      </c>
      <c r="C63" s="63" t="s">
        <v>8182</v>
      </c>
      <c r="D63" s="8" t="s">
        <v>15</v>
      </c>
      <c r="E63" s="8">
        <v>0.003</v>
      </c>
      <c r="F63" s="8" t="s">
        <v>54</v>
      </c>
      <c r="G63" s="62">
        <f t="shared" si="0"/>
        <v>3000</v>
      </c>
      <c r="H63" s="8">
        <v>3964</v>
      </c>
      <c r="I63" s="8" t="s">
        <v>1143</v>
      </c>
      <c r="J63" s="62">
        <f t="shared" si="1"/>
        <v>594.6</v>
      </c>
      <c r="K63" s="62">
        <f t="shared" si="2"/>
        <v>3594.6</v>
      </c>
      <c r="L63" s="53"/>
      <c r="M63" s="53"/>
    </row>
    <row r="64" s="52" customFormat="1" ht="45" customHeight="1" spans="1:13">
      <c r="A64" s="8">
        <v>60</v>
      </c>
      <c r="B64" s="8" t="s">
        <v>8183</v>
      </c>
      <c r="C64" s="63" t="s">
        <v>8184</v>
      </c>
      <c r="D64" s="8" t="s">
        <v>15</v>
      </c>
      <c r="E64" s="8">
        <v>0.0108</v>
      </c>
      <c r="F64" s="8" t="s">
        <v>54</v>
      </c>
      <c r="G64" s="62">
        <f t="shared" si="0"/>
        <v>10800</v>
      </c>
      <c r="H64" s="8">
        <v>3160</v>
      </c>
      <c r="I64" s="8" t="s">
        <v>1143</v>
      </c>
      <c r="J64" s="62">
        <f t="shared" si="1"/>
        <v>474</v>
      </c>
      <c r="K64" s="62">
        <f t="shared" si="2"/>
        <v>11274</v>
      </c>
      <c r="L64" s="53"/>
      <c r="M64" s="53"/>
    </row>
    <row r="65" s="52" customFormat="1" ht="45" customHeight="1" spans="1:13">
      <c r="A65" s="8">
        <v>61</v>
      </c>
      <c r="B65" s="8" t="s">
        <v>8185</v>
      </c>
      <c r="C65" s="8" t="s">
        <v>8186</v>
      </c>
      <c r="D65" s="8" t="s">
        <v>15</v>
      </c>
      <c r="E65" s="8">
        <v>0.007</v>
      </c>
      <c r="F65" s="8" t="s">
        <v>54</v>
      </c>
      <c r="G65" s="62">
        <f t="shared" si="0"/>
        <v>7000</v>
      </c>
      <c r="H65" s="8">
        <v>0</v>
      </c>
      <c r="I65" s="8" t="s">
        <v>1143</v>
      </c>
      <c r="J65" s="62">
        <f t="shared" si="1"/>
        <v>0</v>
      </c>
      <c r="K65" s="62">
        <f t="shared" si="2"/>
        <v>7000</v>
      </c>
      <c r="L65" s="53"/>
      <c r="M65" s="53"/>
    </row>
    <row r="66" s="52" customFormat="1" ht="45" customHeight="1" spans="1:13">
      <c r="A66" s="8">
        <v>62</v>
      </c>
      <c r="B66" s="8" t="s">
        <v>8187</v>
      </c>
      <c r="C66" s="8" t="s">
        <v>8188</v>
      </c>
      <c r="D66" s="8" t="s">
        <v>15</v>
      </c>
      <c r="E66" s="8">
        <v>0.0106</v>
      </c>
      <c r="F66" s="8" t="s">
        <v>54</v>
      </c>
      <c r="G66" s="62">
        <f t="shared" si="0"/>
        <v>10600</v>
      </c>
      <c r="H66" s="8">
        <v>855</v>
      </c>
      <c r="I66" s="8" t="s">
        <v>1143</v>
      </c>
      <c r="J66" s="62">
        <f t="shared" si="1"/>
        <v>128.25</v>
      </c>
      <c r="K66" s="62">
        <f t="shared" si="2"/>
        <v>10728.25</v>
      </c>
      <c r="L66" s="53"/>
      <c r="M66" s="53"/>
    </row>
    <row r="67" s="52" customFormat="1" ht="45" customHeight="1" spans="1:13">
      <c r="A67" s="8">
        <v>63</v>
      </c>
      <c r="B67" s="8" t="s">
        <v>8189</v>
      </c>
      <c r="C67" s="8" t="s">
        <v>8190</v>
      </c>
      <c r="D67" s="8" t="s">
        <v>15</v>
      </c>
      <c r="E67" s="8">
        <v>0.0216</v>
      </c>
      <c r="F67" s="8" t="s">
        <v>54</v>
      </c>
      <c r="G67" s="62">
        <f t="shared" si="0"/>
        <v>20000</v>
      </c>
      <c r="H67" s="8">
        <v>0</v>
      </c>
      <c r="I67" s="8" t="s">
        <v>1143</v>
      </c>
      <c r="J67" s="62">
        <f t="shared" si="1"/>
        <v>0</v>
      </c>
      <c r="K67" s="62">
        <f t="shared" si="2"/>
        <v>20000</v>
      </c>
      <c r="L67" s="53"/>
      <c r="M67" s="53"/>
    </row>
    <row r="68" s="52" customFormat="1" ht="45" customHeight="1" spans="1:13">
      <c r="A68" s="8">
        <v>64</v>
      </c>
      <c r="B68" s="8" t="s">
        <v>8191</v>
      </c>
      <c r="C68" s="8" t="s">
        <v>8192</v>
      </c>
      <c r="D68" s="8" t="s">
        <v>15</v>
      </c>
      <c r="E68" s="8">
        <v>0.0126</v>
      </c>
      <c r="F68" s="8" t="s">
        <v>54</v>
      </c>
      <c r="G68" s="62">
        <f t="shared" ref="G68:G131" si="3">IF(E68*1000000&gt;20000,20000,E68*1000000)</f>
        <v>12600</v>
      </c>
      <c r="H68" s="8">
        <v>0</v>
      </c>
      <c r="I68" s="8" t="s">
        <v>1143</v>
      </c>
      <c r="J68" s="62">
        <f t="shared" ref="J68:J131" si="4">H68*0.15</f>
        <v>0</v>
      </c>
      <c r="K68" s="62">
        <f t="shared" ref="K68:K131" si="5">G68+J68</f>
        <v>12600</v>
      </c>
      <c r="L68" s="53"/>
      <c r="M68" s="53"/>
    </row>
    <row r="69" s="52" customFormat="1" ht="45" customHeight="1" spans="1:13">
      <c r="A69" s="8">
        <v>65</v>
      </c>
      <c r="B69" s="8" t="s">
        <v>8193</v>
      </c>
      <c r="C69" s="8" t="s">
        <v>8194</v>
      </c>
      <c r="D69" s="8" t="s">
        <v>15</v>
      </c>
      <c r="E69" s="8">
        <v>0.0108</v>
      </c>
      <c r="F69" s="8" t="s">
        <v>54</v>
      </c>
      <c r="G69" s="62">
        <f t="shared" si="3"/>
        <v>10800</v>
      </c>
      <c r="H69" s="8">
        <v>0</v>
      </c>
      <c r="I69" s="8" t="s">
        <v>1143</v>
      </c>
      <c r="J69" s="62">
        <f t="shared" si="4"/>
        <v>0</v>
      </c>
      <c r="K69" s="62">
        <f t="shared" si="5"/>
        <v>10800</v>
      </c>
      <c r="L69" s="53"/>
      <c r="M69" s="53"/>
    </row>
    <row r="70" s="52" customFormat="1" ht="45" customHeight="1" spans="1:13">
      <c r="A70" s="8">
        <v>66</v>
      </c>
      <c r="B70" s="8" t="s">
        <v>8195</v>
      </c>
      <c r="C70" s="8" t="s">
        <v>8196</v>
      </c>
      <c r="D70" s="8" t="s">
        <v>15</v>
      </c>
      <c r="E70" s="8">
        <v>0.01272</v>
      </c>
      <c r="F70" s="8" t="s">
        <v>54</v>
      </c>
      <c r="G70" s="62">
        <f t="shared" si="3"/>
        <v>12720</v>
      </c>
      <c r="H70" s="8">
        <v>0</v>
      </c>
      <c r="I70" s="8" t="s">
        <v>1143</v>
      </c>
      <c r="J70" s="62">
        <f t="shared" si="4"/>
        <v>0</v>
      </c>
      <c r="K70" s="62">
        <f t="shared" si="5"/>
        <v>12720</v>
      </c>
      <c r="L70" s="53"/>
      <c r="M70" s="53"/>
    </row>
    <row r="71" s="52" customFormat="1" ht="45" customHeight="1" spans="1:13">
      <c r="A71" s="8">
        <v>67</v>
      </c>
      <c r="B71" s="8" t="s">
        <v>8197</v>
      </c>
      <c r="C71" s="8" t="s">
        <v>8198</v>
      </c>
      <c r="D71" s="8" t="s">
        <v>15</v>
      </c>
      <c r="E71" s="8">
        <v>0.0108</v>
      </c>
      <c r="F71" s="8" t="s">
        <v>54</v>
      </c>
      <c r="G71" s="62">
        <f t="shared" si="3"/>
        <v>10800</v>
      </c>
      <c r="H71" s="8">
        <v>2678</v>
      </c>
      <c r="I71" s="8" t="s">
        <v>1143</v>
      </c>
      <c r="J71" s="62">
        <f t="shared" si="4"/>
        <v>401.7</v>
      </c>
      <c r="K71" s="62">
        <f t="shared" si="5"/>
        <v>11201.7</v>
      </c>
      <c r="L71" s="53"/>
      <c r="M71" s="53"/>
    </row>
    <row r="72" s="52" customFormat="1" ht="45" customHeight="1" spans="1:13">
      <c r="A72" s="8">
        <v>68</v>
      </c>
      <c r="B72" s="8" t="s">
        <v>8199</v>
      </c>
      <c r="C72" s="8" t="s">
        <v>8200</v>
      </c>
      <c r="D72" s="8" t="s">
        <v>15</v>
      </c>
      <c r="E72" s="8">
        <v>0.02088</v>
      </c>
      <c r="F72" s="8" t="s">
        <v>54</v>
      </c>
      <c r="G72" s="62">
        <f t="shared" si="3"/>
        <v>20000</v>
      </c>
      <c r="H72" s="8">
        <v>97</v>
      </c>
      <c r="I72" s="8" t="s">
        <v>1143</v>
      </c>
      <c r="J72" s="62">
        <f t="shared" si="4"/>
        <v>14.55</v>
      </c>
      <c r="K72" s="62">
        <f t="shared" si="5"/>
        <v>20014.55</v>
      </c>
      <c r="L72" s="53"/>
      <c r="M72" s="53"/>
    </row>
    <row r="73" s="52" customFormat="1" ht="45" customHeight="1" spans="1:13">
      <c r="A73" s="8">
        <v>69</v>
      </c>
      <c r="B73" s="8" t="s">
        <v>8201</v>
      </c>
      <c r="C73" s="8" t="s">
        <v>8202</v>
      </c>
      <c r="D73" s="8" t="s">
        <v>15</v>
      </c>
      <c r="E73" s="8">
        <v>0.01431</v>
      </c>
      <c r="F73" s="8" t="s">
        <v>54</v>
      </c>
      <c r="G73" s="62">
        <f t="shared" si="3"/>
        <v>14310</v>
      </c>
      <c r="H73" s="8">
        <v>2056</v>
      </c>
      <c r="I73" s="8" t="s">
        <v>1143</v>
      </c>
      <c r="J73" s="62">
        <f t="shared" si="4"/>
        <v>308.4</v>
      </c>
      <c r="K73" s="62">
        <f t="shared" si="5"/>
        <v>14618.4</v>
      </c>
      <c r="L73" s="53"/>
      <c r="M73" s="53"/>
    </row>
    <row r="74" s="52" customFormat="1" ht="45" customHeight="1" spans="1:13">
      <c r="A74" s="8">
        <v>70</v>
      </c>
      <c r="B74" s="8" t="s">
        <v>8203</v>
      </c>
      <c r="C74" s="8" t="s">
        <v>8204</v>
      </c>
      <c r="D74" s="8" t="s">
        <v>15</v>
      </c>
      <c r="E74" s="8">
        <v>0.00636</v>
      </c>
      <c r="F74" s="8" t="s">
        <v>54</v>
      </c>
      <c r="G74" s="62">
        <f t="shared" si="3"/>
        <v>6360</v>
      </c>
      <c r="H74" s="8">
        <v>719</v>
      </c>
      <c r="I74" s="8" t="s">
        <v>1143</v>
      </c>
      <c r="J74" s="62">
        <f t="shared" si="4"/>
        <v>107.85</v>
      </c>
      <c r="K74" s="62">
        <f t="shared" si="5"/>
        <v>6467.85</v>
      </c>
      <c r="L74" s="53"/>
      <c r="M74" s="53"/>
    </row>
    <row r="75" s="52" customFormat="1" ht="45" customHeight="1" spans="1:13">
      <c r="A75" s="8">
        <v>71</v>
      </c>
      <c r="B75" s="8" t="s">
        <v>8205</v>
      </c>
      <c r="C75" s="8" t="s">
        <v>8206</v>
      </c>
      <c r="D75" s="8" t="s">
        <v>15</v>
      </c>
      <c r="E75" s="8">
        <v>0.0108</v>
      </c>
      <c r="F75" s="8" t="s">
        <v>54</v>
      </c>
      <c r="G75" s="62">
        <f t="shared" si="3"/>
        <v>10800</v>
      </c>
      <c r="H75" s="8">
        <v>1137</v>
      </c>
      <c r="I75" s="8" t="s">
        <v>1143</v>
      </c>
      <c r="J75" s="62">
        <f t="shared" si="4"/>
        <v>170.55</v>
      </c>
      <c r="K75" s="62">
        <f t="shared" si="5"/>
        <v>10970.55</v>
      </c>
      <c r="L75" s="53"/>
      <c r="M75" s="53"/>
    </row>
    <row r="76" s="52" customFormat="1" ht="45" customHeight="1" spans="1:13">
      <c r="A76" s="8">
        <v>72</v>
      </c>
      <c r="B76" s="8" t="s">
        <v>8207</v>
      </c>
      <c r="C76" s="8" t="s">
        <v>8208</v>
      </c>
      <c r="D76" s="8" t="s">
        <v>15</v>
      </c>
      <c r="E76" s="8">
        <v>0.01539</v>
      </c>
      <c r="F76" s="8" t="s">
        <v>54</v>
      </c>
      <c r="G76" s="62">
        <f t="shared" si="3"/>
        <v>15390</v>
      </c>
      <c r="H76" s="8">
        <v>0</v>
      </c>
      <c r="I76" s="8" t="s">
        <v>1143</v>
      </c>
      <c r="J76" s="62">
        <f t="shared" si="4"/>
        <v>0</v>
      </c>
      <c r="K76" s="62">
        <f t="shared" si="5"/>
        <v>15390</v>
      </c>
      <c r="L76" s="53"/>
      <c r="M76" s="53"/>
    </row>
    <row r="77" s="52" customFormat="1" ht="45" customHeight="1" spans="1:13">
      <c r="A77" s="8">
        <v>73</v>
      </c>
      <c r="B77" s="8" t="s">
        <v>8209</v>
      </c>
      <c r="C77" s="8" t="s">
        <v>8210</v>
      </c>
      <c r="D77" s="8" t="s">
        <v>15</v>
      </c>
      <c r="E77" s="8">
        <v>0.01767</v>
      </c>
      <c r="F77" s="8" t="s">
        <v>54</v>
      </c>
      <c r="G77" s="62">
        <f t="shared" si="3"/>
        <v>17670</v>
      </c>
      <c r="H77" s="8">
        <v>4910</v>
      </c>
      <c r="I77" s="8" t="s">
        <v>1143</v>
      </c>
      <c r="J77" s="62">
        <f t="shared" si="4"/>
        <v>736.5</v>
      </c>
      <c r="K77" s="62">
        <f t="shared" si="5"/>
        <v>18406.5</v>
      </c>
      <c r="L77" s="53"/>
      <c r="M77" s="53"/>
    </row>
    <row r="78" s="52" customFormat="1" ht="45" customHeight="1" spans="1:13">
      <c r="A78" s="8">
        <v>74</v>
      </c>
      <c r="B78" s="8" t="s">
        <v>8211</v>
      </c>
      <c r="C78" s="8" t="s">
        <v>8212</v>
      </c>
      <c r="D78" s="8" t="s">
        <v>15</v>
      </c>
      <c r="E78" s="8">
        <v>0.00424</v>
      </c>
      <c r="F78" s="8" t="s">
        <v>54</v>
      </c>
      <c r="G78" s="62">
        <f t="shared" si="3"/>
        <v>4240</v>
      </c>
      <c r="H78" s="8">
        <v>1196</v>
      </c>
      <c r="I78" s="8" t="s">
        <v>1143</v>
      </c>
      <c r="J78" s="62">
        <f t="shared" si="4"/>
        <v>179.4</v>
      </c>
      <c r="K78" s="62">
        <f t="shared" si="5"/>
        <v>4419.4</v>
      </c>
      <c r="L78" s="53"/>
      <c r="M78" s="53"/>
    </row>
    <row r="79" s="52" customFormat="1" ht="45" customHeight="1" spans="1:13">
      <c r="A79" s="8">
        <v>75</v>
      </c>
      <c r="B79" s="8" t="s">
        <v>8213</v>
      </c>
      <c r="C79" s="8" t="s">
        <v>8214</v>
      </c>
      <c r="D79" s="8" t="s">
        <v>15</v>
      </c>
      <c r="E79" s="8">
        <v>0.02</v>
      </c>
      <c r="F79" s="8" t="s">
        <v>54</v>
      </c>
      <c r="G79" s="62">
        <f t="shared" si="3"/>
        <v>20000</v>
      </c>
      <c r="H79" s="8">
        <v>5642</v>
      </c>
      <c r="I79" s="8" t="s">
        <v>1143</v>
      </c>
      <c r="J79" s="62">
        <f t="shared" si="4"/>
        <v>846.3</v>
      </c>
      <c r="K79" s="62">
        <f t="shared" si="5"/>
        <v>20846.3</v>
      </c>
      <c r="L79" s="53"/>
      <c r="M79" s="53"/>
    </row>
    <row r="80" s="52" customFormat="1" ht="45" customHeight="1" spans="1:13">
      <c r="A80" s="8">
        <v>76</v>
      </c>
      <c r="B80" s="8" t="s">
        <v>8215</v>
      </c>
      <c r="C80" s="8" t="s">
        <v>8216</v>
      </c>
      <c r="D80" s="8" t="s">
        <v>15</v>
      </c>
      <c r="E80" s="8">
        <v>0.0108</v>
      </c>
      <c r="F80" s="8" t="s">
        <v>54</v>
      </c>
      <c r="G80" s="62">
        <f t="shared" si="3"/>
        <v>10800</v>
      </c>
      <c r="H80" s="8">
        <v>4298</v>
      </c>
      <c r="I80" s="8" t="s">
        <v>1143</v>
      </c>
      <c r="J80" s="62">
        <f t="shared" si="4"/>
        <v>644.7</v>
      </c>
      <c r="K80" s="62">
        <f t="shared" si="5"/>
        <v>11444.7</v>
      </c>
      <c r="L80" s="53"/>
      <c r="M80" s="53"/>
    </row>
    <row r="81" s="52" customFormat="1" ht="45" customHeight="1" spans="1:13">
      <c r="A81" s="8">
        <v>77</v>
      </c>
      <c r="B81" s="8" t="s">
        <v>8217</v>
      </c>
      <c r="C81" s="8" t="s">
        <v>8218</v>
      </c>
      <c r="D81" s="8" t="s">
        <v>15</v>
      </c>
      <c r="E81" s="8">
        <v>0.00636</v>
      </c>
      <c r="F81" s="8" t="s">
        <v>54</v>
      </c>
      <c r="G81" s="62">
        <f t="shared" si="3"/>
        <v>6360</v>
      </c>
      <c r="H81" s="8">
        <v>0</v>
      </c>
      <c r="I81" s="8" t="s">
        <v>1143</v>
      </c>
      <c r="J81" s="62">
        <f t="shared" si="4"/>
        <v>0</v>
      </c>
      <c r="K81" s="62">
        <f t="shared" si="5"/>
        <v>6360</v>
      </c>
      <c r="L81" s="53"/>
      <c r="M81" s="53"/>
    </row>
    <row r="82" s="52" customFormat="1" ht="45" customHeight="1" spans="1:13">
      <c r="A82" s="8"/>
      <c r="B82" s="8" t="s">
        <v>8219</v>
      </c>
      <c r="C82" s="8"/>
      <c r="D82" s="8"/>
      <c r="E82" s="8">
        <v>0</v>
      </c>
      <c r="F82" s="8" t="s">
        <v>54</v>
      </c>
      <c r="G82" s="62">
        <f t="shared" si="3"/>
        <v>0</v>
      </c>
      <c r="H82" s="8">
        <v>1402</v>
      </c>
      <c r="I82" s="8" t="s">
        <v>1143</v>
      </c>
      <c r="J82" s="62">
        <f t="shared" si="4"/>
        <v>210.3</v>
      </c>
      <c r="K82" s="62">
        <f t="shared" si="5"/>
        <v>210.3</v>
      </c>
      <c r="L82" s="53"/>
      <c r="M82" s="53"/>
    </row>
    <row r="83" s="52" customFormat="1" ht="45" customHeight="1" spans="1:13">
      <c r="A83" s="8">
        <v>78</v>
      </c>
      <c r="B83" s="8" t="s">
        <v>8217</v>
      </c>
      <c r="C83" s="8" t="s">
        <v>8220</v>
      </c>
      <c r="D83" s="8" t="s">
        <v>15</v>
      </c>
      <c r="E83" s="8">
        <v>0.00742</v>
      </c>
      <c r="F83" s="8" t="s">
        <v>54</v>
      </c>
      <c r="G83" s="62">
        <f t="shared" si="3"/>
        <v>7420</v>
      </c>
      <c r="H83" s="8">
        <v>0</v>
      </c>
      <c r="I83" s="8" t="s">
        <v>1143</v>
      </c>
      <c r="J83" s="62">
        <f t="shared" si="4"/>
        <v>0</v>
      </c>
      <c r="K83" s="62">
        <f t="shared" si="5"/>
        <v>7420</v>
      </c>
      <c r="L83" s="53"/>
      <c r="M83" s="53"/>
    </row>
    <row r="84" s="52" customFormat="1" ht="45" customHeight="1" spans="1:13">
      <c r="A84" s="8"/>
      <c r="B84" s="8" t="s">
        <v>8219</v>
      </c>
      <c r="C84" s="8"/>
      <c r="D84" s="8"/>
      <c r="E84" s="8">
        <v>0</v>
      </c>
      <c r="F84" s="61" t="s">
        <v>54</v>
      </c>
      <c r="G84" s="62">
        <f t="shared" si="3"/>
        <v>0</v>
      </c>
      <c r="H84" s="8">
        <v>2071</v>
      </c>
      <c r="I84" s="8" t="s">
        <v>1143</v>
      </c>
      <c r="J84" s="62">
        <f t="shared" si="4"/>
        <v>310.65</v>
      </c>
      <c r="K84" s="62">
        <f t="shared" si="5"/>
        <v>310.65</v>
      </c>
      <c r="L84" s="53"/>
      <c r="M84" s="53"/>
    </row>
    <row r="85" s="52" customFormat="1" ht="45" customHeight="1" spans="1:13">
      <c r="A85" s="8">
        <v>79</v>
      </c>
      <c r="B85" s="8" t="s">
        <v>8221</v>
      </c>
      <c r="C85" s="8" t="s">
        <v>8222</v>
      </c>
      <c r="D85" s="8" t="s">
        <v>15</v>
      </c>
      <c r="E85" s="8">
        <v>0.02262</v>
      </c>
      <c r="F85" s="8" t="s">
        <v>54</v>
      </c>
      <c r="G85" s="62">
        <f t="shared" si="3"/>
        <v>20000</v>
      </c>
      <c r="H85" s="8">
        <v>7639</v>
      </c>
      <c r="I85" s="8" t="s">
        <v>1143</v>
      </c>
      <c r="J85" s="62">
        <f t="shared" si="4"/>
        <v>1145.85</v>
      </c>
      <c r="K85" s="62">
        <f t="shared" si="5"/>
        <v>21145.85</v>
      </c>
      <c r="L85" s="53"/>
      <c r="M85" s="53"/>
    </row>
    <row r="86" s="52" customFormat="1" ht="45" customHeight="1" spans="1:13">
      <c r="A86" s="8">
        <v>80</v>
      </c>
      <c r="B86" s="8" t="s">
        <v>8223</v>
      </c>
      <c r="C86" s="8" t="s">
        <v>8224</v>
      </c>
      <c r="D86" s="8" t="s">
        <v>15</v>
      </c>
      <c r="E86" s="8">
        <v>0.01512</v>
      </c>
      <c r="F86" s="8" t="s">
        <v>54</v>
      </c>
      <c r="G86" s="62">
        <f t="shared" si="3"/>
        <v>15120</v>
      </c>
      <c r="H86" s="8">
        <v>1254</v>
      </c>
      <c r="I86" s="8" t="s">
        <v>1143</v>
      </c>
      <c r="J86" s="62">
        <f t="shared" si="4"/>
        <v>188.1</v>
      </c>
      <c r="K86" s="62">
        <f t="shared" si="5"/>
        <v>15308.1</v>
      </c>
      <c r="L86" s="53"/>
      <c r="M86" s="53"/>
    </row>
    <row r="87" s="52" customFormat="1" ht="45" customHeight="1" spans="1:13">
      <c r="A87" s="8">
        <v>81</v>
      </c>
      <c r="B87" s="8" t="s">
        <v>8225</v>
      </c>
      <c r="C87" s="8" t="s">
        <v>8226</v>
      </c>
      <c r="D87" s="8" t="s">
        <v>15</v>
      </c>
      <c r="E87" s="8">
        <v>0.01247</v>
      </c>
      <c r="F87" s="8" t="s">
        <v>54</v>
      </c>
      <c r="G87" s="62">
        <f t="shared" si="3"/>
        <v>12470</v>
      </c>
      <c r="H87" s="8">
        <v>0</v>
      </c>
      <c r="I87" s="8" t="s">
        <v>1143</v>
      </c>
      <c r="J87" s="62">
        <f t="shared" si="4"/>
        <v>0</v>
      </c>
      <c r="K87" s="62">
        <f t="shared" si="5"/>
        <v>12470</v>
      </c>
      <c r="L87" s="53"/>
      <c r="M87" s="53"/>
    </row>
    <row r="88" s="52" customFormat="1" ht="45" customHeight="1" spans="1:13">
      <c r="A88" s="8"/>
      <c r="B88" s="8" t="s">
        <v>8227</v>
      </c>
      <c r="C88" s="8"/>
      <c r="D88" s="8"/>
      <c r="E88" s="8">
        <v>0</v>
      </c>
      <c r="F88" s="8" t="s">
        <v>54</v>
      </c>
      <c r="G88" s="62">
        <f t="shared" si="3"/>
        <v>0</v>
      </c>
      <c r="H88" s="8">
        <v>3638</v>
      </c>
      <c r="I88" s="8" t="s">
        <v>1143</v>
      </c>
      <c r="J88" s="62">
        <f t="shared" si="4"/>
        <v>545.7</v>
      </c>
      <c r="K88" s="62">
        <f t="shared" si="5"/>
        <v>545.7</v>
      </c>
      <c r="L88" s="53"/>
      <c r="M88" s="53"/>
    </row>
    <row r="89" s="52" customFormat="1" ht="45" customHeight="1" spans="1:13">
      <c r="A89" s="8">
        <v>82</v>
      </c>
      <c r="B89" s="8" t="s">
        <v>8228</v>
      </c>
      <c r="C89" s="8" t="s">
        <v>8229</v>
      </c>
      <c r="D89" s="8" t="s">
        <v>15</v>
      </c>
      <c r="E89" s="8">
        <v>0.0147</v>
      </c>
      <c r="F89" s="8" t="s">
        <v>54</v>
      </c>
      <c r="G89" s="62">
        <f t="shared" si="3"/>
        <v>14700</v>
      </c>
      <c r="H89" s="65">
        <v>0</v>
      </c>
      <c r="I89" s="8" t="s">
        <v>1143</v>
      </c>
      <c r="J89" s="62">
        <f t="shared" si="4"/>
        <v>0</v>
      </c>
      <c r="K89" s="62">
        <f t="shared" si="5"/>
        <v>14700</v>
      </c>
      <c r="L89" s="53"/>
      <c r="M89" s="53"/>
    </row>
    <row r="90" s="52" customFormat="1" ht="45" customHeight="1" spans="1:13">
      <c r="A90" s="8"/>
      <c r="B90" s="8" t="s">
        <v>8230</v>
      </c>
      <c r="C90" s="8"/>
      <c r="D90" s="8"/>
      <c r="E90" s="8">
        <v>0</v>
      </c>
      <c r="F90" s="61" t="s">
        <v>54</v>
      </c>
      <c r="G90" s="62">
        <f t="shared" si="3"/>
        <v>0</v>
      </c>
      <c r="H90" s="8">
        <v>5295</v>
      </c>
      <c r="I90" s="8" t="s">
        <v>1143</v>
      </c>
      <c r="J90" s="62">
        <f t="shared" si="4"/>
        <v>794.25</v>
      </c>
      <c r="K90" s="62">
        <f t="shared" si="5"/>
        <v>794.25</v>
      </c>
      <c r="L90" s="53"/>
      <c r="M90" s="53"/>
    </row>
    <row r="91" s="52" customFormat="1" ht="45" customHeight="1" spans="1:13">
      <c r="A91" s="8">
        <v>83</v>
      </c>
      <c r="B91" s="8" t="s">
        <v>6401</v>
      </c>
      <c r="C91" s="8" t="s">
        <v>8231</v>
      </c>
      <c r="D91" s="8" t="s">
        <v>15</v>
      </c>
      <c r="E91" s="8">
        <v>0.008</v>
      </c>
      <c r="F91" s="8" t="s">
        <v>54</v>
      </c>
      <c r="G91" s="62">
        <f t="shared" si="3"/>
        <v>8000</v>
      </c>
      <c r="H91" s="8">
        <v>1939</v>
      </c>
      <c r="I91" s="8" t="s">
        <v>1143</v>
      </c>
      <c r="J91" s="62">
        <f t="shared" si="4"/>
        <v>290.85</v>
      </c>
      <c r="K91" s="62">
        <f t="shared" si="5"/>
        <v>8290.85</v>
      </c>
      <c r="L91" s="53"/>
      <c r="M91" s="53"/>
    </row>
    <row r="92" s="52" customFormat="1" ht="45" customHeight="1" spans="1:13">
      <c r="A92" s="8">
        <v>84</v>
      </c>
      <c r="B92" s="8" t="s">
        <v>8232</v>
      </c>
      <c r="C92" s="8" t="s">
        <v>8233</v>
      </c>
      <c r="D92" s="8" t="s">
        <v>15</v>
      </c>
      <c r="E92" s="8">
        <v>0.0144</v>
      </c>
      <c r="F92" s="8" t="s">
        <v>54</v>
      </c>
      <c r="G92" s="62">
        <f t="shared" si="3"/>
        <v>14400</v>
      </c>
      <c r="H92" s="8">
        <v>0</v>
      </c>
      <c r="I92" s="8" t="s">
        <v>1143</v>
      </c>
      <c r="J92" s="62">
        <f t="shared" si="4"/>
        <v>0</v>
      </c>
      <c r="K92" s="62">
        <f t="shared" si="5"/>
        <v>14400</v>
      </c>
      <c r="L92" s="53"/>
      <c r="M92" s="53"/>
    </row>
    <row r="93" s="52" customFormat="1" ht="45" customHeight="1" spans="1:13">
      <c r="A93" s="8"/>
      <c r="B93" s="8" t="s">
        <v>8234</v>
      </c>
      <c r="C93" s="8"/>
      <c r="D93" s="8"/>
      <c r="E93" s="8">
        <v>0</v>
      </c>
      <c r="F93" s="8" t="s">
        <v>54</v>
      </c>
      <c r="G93" s="62">
        <f t="shared" si="3"/>
        <v>0</v>
      </c>
      <c r="H93" s="8">
        <v>5205</v>
      </c>
      <c r="I93" s="8" t="s">
        <v>1143</v>
      </c>
      <c r="J93" s="62">
        <f t="shared" si="4"/>
        <v>780.75</v>
      </c>
      <c r="K93" s="62">
        <f t="shared" si="5"/>
        <v>780.75</v>
      </c>
      <c r="L93" s="53"/>
      <c r="M93" s="53"/>
    </row>
    <row r="94" s="52" customFormat="1" ht="45" customHeight="1" spans="1:13">
      <c r="A94" s="8">
        <v>85</v>
      </c>
      <c r="B94" s="8" t="s">
        <v>8235</v>
      </c>
      <c r="C94" s="8" t="s">
        <v>8236</v>
      </c>
      <c r="D94" s="8" t="s">
        <v>15</v>
      </c>
      <c r="E94" s="8">
        <v>0.02048</v>
      </c>
      <c r="F94" s="8" t="s">
        <v>54</v>
      </c>
      <c r="G94" s="62">
        <f t="shared" si="3"/>
        <v>20000</v>
      </c>
      <c r="H94" s="8">
        <v>0</v>
      </c>
      <c r="I94" s="8" t="s">
        <v>1143</v>
      </c>
      <c r="J94" s="62">
        <f t="shared" si="4"/>
        <v>0</v>
      </c>
      <c r="K94" s="62">
        <f t="shared" si="5"/>
        <v>20000</v>
      </c>
      <c r="L94" s="53"/>
      <c r="M94" s="53"/>
    </row>
    <row r="95" s="52" customFormat="1" ht="45" customHeight="1" spans="1:13">
      <c r="A95" s="8"/>
      <c r="B95" s="8" t="s">
        <v>8237</v>
      </c>
      <c r="C95" s="8"/>
      <c r="D95" s="8"/>
      <c r="E95" s="8">
        <v>0</v>
      </c>
      <c r="F95" s="8" t="s">
        <v>54</v>
      </c>
      <c r="G95" s="62">
        <f t="shared" si="3"/>
        <v>0</v>
      </c>
      <c r="H95" s="8">
        <v>4939</v>
      </c>
      <c r="I95" s="8" t="s">
        <v>1143</v>
      </c>
      <c r="J95" s="62">
        <f t="shared" si="4"/>
        <v>740.85</v>
      </c>
      <c r="K95" s="62">
        <f t="shared" si="5"/>
        <v>740.85</v>
      </c>
      <c r="L95" s="53"/>
      <c r="M95" s="53"/>
    </row>
    <row r="96" s="52" customFormat="1" ht="45" customHeight="1" spans="1:13">
      <c r="A96" s="8">
        <v>86</v>
      </c>
      <c r="B96" s="8" t="s">
        <v>8238</v>
      </c>
      <c r="C96" s="8" t="s">
        <v>8239</v>
      </c>
      <c r="D96" s="8" t="s">
        <v>15</v>
      </c>
      <c r="E96" s="8">
        <v>0.010325</v>
      </c>
      <c r="F96" s="8" t="s">
        <v>54</v>
      </c>
      <c r="G96" s="62">
        <f t="shared" si="3"/>
        <v>10325</v>
      </c>
      <c r="H96" s="8">
        <v>0</v>
      </c>
      <c r="I96" s="8" t="s">
        <v>1143</v>
      </c>
      <c r="J96" s="62">
        <f t="shared" si="4"/>
        <v>0</v>
      </c>
      <c r="K96" s="62">
        <f t="shared" si="5"/>
        <v>10325</v>
      </c>
      <c r="L96" s="53"/>
      <c r="M96" s="53"/>
    </row>
    <row r="97" s="52" customFormat="1" ht="45" customHeight="1" spans="1:13">
      <c r="A97" s="8"/>
      <c r="B97" s="8" t="s">
        <v>8240</v>
      </c>
      <c r="C97" s="8"/>
      <c r="D97" s="8"/>
      <c r="E97" s="8">
        <v>0</v>
      </c>
      <c r="F97" s="8" t="s">
        <v>54</v>
      </c>
      <c r="G97" s="62">
        <f t="shared" si="3"/>
        <v>0</v>
      </c>
      <c r="H97" s="8">
        <v>4142</v>
      </c>
      <c r="I97" s="8" t="s">
        <v>1143</v>
      </c>
      <c r="J97" s="62">
        <f t="shared" si="4"/>
        <v>621.3</v>
      </c>
      <c r="K97" s="62">
        <f t="shared" si="5"/>
        <v>621.3</v>
      </c>
      <c r="L97" s="53"/>
      <c r="M97" s="53"/>
    </row>
    <row r="98" s="52" customFormat="1" ht="45" customHeight="1" spans="1:13">
      <c r="A98" s="8">
        <v>87</v>
      </c>
      <c r="B98" s="8" t="s">
        <v>8241</v>
      </c>
      <c r="C98" s="8" t="s">
        <v>8242</v>
      </c>
      <c r="D98" s="8" t="s">
        <v>15</v>
      </c>
      <c r="E98" s="8">
        <v>0.0114</v>
      </c>
      <c r="F98" s="8" t="s">
        <v>54</v>
      </c>
      <c r="G98" s="62">
        <f t="shared" si="3"/>
        <v>11400</v>
      </c>
      <c r="H98" s="8">
        <v>5993</v>
      </c>
      <c r="I98" s="8" t="s">
        <v>1143</v>
      </c>
      <c r="J98" s="62">
        <f t="shared" si="4"/>
        <v>898.95</v>
      </c>
      <c r="K98" s="62">
        <f t="shared" si="5"/>
        <v>12298.95</v>
      </c>
      <c r="L98" s="53"/>
      <c r="M98" s="53"/>
    </row>
    <row r="99" s="52" customFormat="1" ht="45" customHeight="1" spans="1:13">
      <c r="A99" s="8">
        <v>88</v>
      </c>
      <c r="B99" s="8" t="s">
        <v>8243</v>
      </c>
      <c r="C99" s="8" t="s">
        <v>8244</v>
      </c>
      <c r="D99" s="8" t="s">
        <v>15</v>
      </c>
      <c r="E99" s="8">
        <v>0.02</v>
      </c>
      <c r="F99" s="8" t="s">
        <v>54</v>
      </c>
      <c r="G99" s="62">
        <f t="shared" si="3"/>
        <v>20000</v>
      </c>
      <c r="H99" s="8">
        <v>8836</v>
      </c>
      <c r="I99" s="8" t="s">
        <v>1143</v>
      </c>
      <c r="J99" s="62">
        <f t="shared" si="4"/>
        <v>1325.4</v>
      </c>
      <c r="K99" s="62">
        <f t="shared" si="5"/>
        <v>21325.4</v>
      </c>
      <c r="L99" s="53"/>
      <c r="M99" s="53"/>
    </row>
    <row r="100" s="52" customFormat="1" ht="45" customHeight="1" spans="1:13">
      <c r="A100" s="8">
        <v>89</v>
      </c>
      <c r="B100" s="8" t="s">
        <v>8245</v>
      </c>
      <c r="C100" s="8" t="s">
        <v>8246</v>
      </c>
      <c r="D100" s="8" t="s">
        <v>15</v>
      </c>
      <c r="E100" s="8">
        <v>0.01272</v>
      </c>
      <c r="F100" s="8" t="s">
        <v>54</v>
      </c>
      <c r="G100" s="62">
        <f t="shared" si="3"/>
        <v>12720</v>
      </c>
      <c r="H100" s="8">
        <v>3996</v>
      </c>
      <c r="I100" s="8" t="s">
        <v>1143</v>
      </c>
      <c r="J100" s="62">
        <f t="shared" si="4"/>
        <v>599.4</v>
      </c>
      <c r="K100" s="62">
        <f t="shared" si="5"/>
        <v>13319.4</v>
      </c>
      <c r="L100" s="53"/>
      <c r="M100" s="53"/>
    </row>
    <row r="101" s="52" customFormat="1" ht="45" customHeight="1" spans="1:13">
      <c r="A101" s="8">
        <v>90</v>
      </c>
      <c r="B101" s="8" t="s">
        <v>8247</v>
      </c>
      <c r="C101" s="8" t="s">
        <v>8248</v>
      </c>
      <c r="D101" s="8" t="s">
        <v>15</v>
      </c>
      <c r="E101" s="8">
        <v>0.01188</v>
      </c>
      <c r="F101" s="8" t="s">
        <v>54</v>
      </c>
      <c r="G101" s="62">
        <f t="shared" si="3"/>
        <v>11880</v>
      </c>
      <c r="H101" s="8">
        <v>0</v>
      </c>
      <c r="I101" s="8" t="s">
        <v>1143</v>
      </c>
      <c r="J101" s="62">
        <f t="shared" si="4"/>
        <v>0</v>
      </c>
      <c r="K101" s="62">
        <f t="shared" si="5"/>
        <v>11880</v>
      </c>
      <c r="L101" s="53"/>
      <c r="M101" s="53"/>
    </row>
    <row r="102" s="52" customFormat="1" ht="45" customHeight="1" spans="1:13">
      <c r="A102" s="8">
        <v>91</v>
      </c>
      <c r="B102" s="8" t="s">
        <v>8249</v>
      </c>
      <c r="C102" s="8" t="s">
        <v>8250</v>
      </c>
      <c r="D102" s="8" t="s">
        <v>15</v>
      </c>
      <c r="E102" s="8">
        <v>0.013515</v>
      </c>
      <c r="F102" s="8" t="s">
        <v>54</v>
      </c>
      <c r="G102" s="62">
        <f t="shared" si="3"/>
        <v>13515</v>
      </c>
      <c r="H102" s="8">
        <v>0</v>
      </c>
      <c r="I102" s="8" t="s">
        <v>1143</v>
      </c>
      <c r="J102" s="62">
        <f t="shared" si="4"/>
        <v>0</v>
      </c>
      <c r="K102" s="62">
        <f t="shared" si="5"/>
        <v>13515</v>
      </c>
      <c r="L102" s="53"/>
      <c r="M102" s="53"/>
    </row>
    <row r="103" s="52" customFormat="1" ht="45" customHeight="1" spans="1:13">
      <c r="A103" s="8">
        <v>92</v>
      </c>
      <c r="B103" s="8" t="s">
        <v>8251</v>
      </c>
      <c r="C103" s="8" t="s">
        <v>8252</v>
      </c>
      <c r="D103" s="8" t="s">
        <v>15</v>
      </c>
      <c r="E103" s="8">
        <v>0.01512</v>
      </c>
      <c r="F103" s="8" t="s">
        <v>54</v>
      </c>
      <c r="G103" s="62">
        <f t="shared" si="3"/>
        <v>15120</v>
      </c>
      <c r="H103" s="8">
        <v>0</v>
      </c>
      <c r="I103" s="8" t="s">
        <v>1143</v>
      </c>
      <c r="J103" s="62">
        <f t="shared" si="4"/>
        <v>0</v>
      </c>
      <c r="K103" s="62">
        <f t="shared" si="5"/>
        <v>15120</v>
      </c>
      <c r="L103" s="53"/>
      <c r="M103" s="53"/>
    </row>
    <row r="104" s="52" customFormat="1" ht="45" customHeight="1" spans="1:13">
      <c r="A104" s="8">
        <v>93</v>
      </c>
      <c r="B104" s="8" t="s">
        <v>8253</v>
      </c>
      <c r="C104" s="8" t="s">
        <v>8254</v>
      </c>
      <c r="D104" s="8" t="s">
        <v>15</v>
      </c>
      <c r="E104" s="8">
        <v>0.00954</v>
      </c>
      <c r="F104" s="8" t="s">
        <v>54</v>
      </c>
      <c r="G104" s="62">
        <f t="shared" si="3"/>
        <v>9540</v>
      </c>
      <c r="H104" s="8">
        <v>3195</v>
      </c>
      <c r="I104" s="8" t="s">
        <v>1143</v>
      </c>
      <c r="J104" s="62">
        <f t="shared" si="4"/>
        <v>479.25</v>
      </c>
      <c r="K104" s="62">
        <f t="shared" si="5"/>
        <v>10019.25</v>
      </c>
      <c r="L104" s="53"/>
      <c r="M104" s="53"/>
    </row>
    <row r="105" s="52" customFormat="1" ht="45" customHeight="1" spans="1:13">
      <c r="A105" s="8">
        <v>94</v>
      </c>
      <c r="B105" s="8" t="s">
        <v>8255</v>
      </c>
      <c r="C105" s="8" t="s">
        <v>8256</v>
      </c>
      <c r="D105" s="8" t="s">
        <v>15</v>
      </c>
      <c r="E105" s="8">
        <v>0.01036</v>
      </c>
      <c r="F105" s="8" t="s">
        <v>54</v>
      </c>
      <c r="G105" s="62">
        <f t="shared" si="3"/>
        <v>10360</v>
      </c>
      <c r="H105" s="8">
        <v>542</v>
      </c>
      <c r="I105" s="8" t="s">
        <v>1143</v>
      </c>
      <c r="J105" s="62">
        <f t="shared" si="4"/>
        <v>81.3</v>
      </c>
      <c r="K105" s="62">
        <f t="shared" si="5"/>
        <v>10441.3</v>
      </c>
      <c r="L105" s="53"/>
      <c r="M105" s="53"/>
    </row>
    <row r="106" s="52" customFormat="1" ht="45" customHeight="1" spans="1:13">
      <c r="A106" s="8">
        <v>95</v>
      </c>
      <c r="B106" s="8" t="s">
        <v>8257</v>
      </c>
      <c r="C106" s="8" t="s">
        <v>8258</v>
      </c>
      <c r="D106" s="8" t="s">
        <v>15</v>
      </c>
      <c r="E106" s="8">
        <v>0.01008</v>
      </c>
      <c r="F106" s="8" t="s">
        <v>54</v>
      </c>
      <c r="G106" s="62">
        <f t="shared" si="3"/>
        <v>10080</v>
      </c>
      <c r="H106" s="8">
        <v>2825</v>
      </c>
      <c r="I106" s="8" t="s">
        <v>1143</v>
      </c>
      <c r="J106" s="62">
        <f t="shared" si="4"/>
        <v>423.75</v>
      </c>
      <c r="K106" s="62">
        <f t="shared" si="5"/>
        <v>10503.75</v>
      </c>
      <c r="L106" s="53"/>
      <c r="M106" s="53"/>
    </row>
    <row r="107" s="52" customFormat="1" ht="45" customHeight="1" spans="1:13">
      <c r="A107" s="8">
        <v>96</v>
      </c>
      <c r="B107" s="8" t="s">
        <v>8259</v>
      </c>
      <c r="C107" s="8" t="s">
        <v>8260</v>
      </c>
      <c r="D107" s="8" t="s">
        <v>15</v>
      </c>
      <c r="E107" s="8">
        <v>0.0118</v>
      </c>
      <c r="F107" s="8" t="s">
        <v>54</v>
      </c>
      <c r="G107" s="62">
        <f t="shared" si="3"/>
        <v>11800</v>
      </c>
      <c r="H107" s="8">
        <v>1604</v>
      </c>
      <c r="I107" s="8" t="s">
        <v>1143</v>
      </c>
      <c r="J107" s="62">
        <f t="shared" si="4"/>
        <v>240.6</v>
      </c>
      <c r="K107" s="62">
        <f t="shared" si="5"/>
        <v>12040.6</v>
      </c>
      <c r="L107" s="53"/>
      <c r="M107" s="53"/>
    </row>
    <row r="108" s="52" customFormat="1" ht="45" customHeight="1" spans="1:13">
      <c r="A108" s="8">
        <v>97</v>
      </c>
      <c r="B108" s="8" t="s">
        <v>8261</v>
      </c>
      <c r="C108" s="8" t="s">
        <v>8262</v>
      </c>
      <c r="D108" s="8" t="s">
        <v>15</v>
      </c>
      <c r="E108" s="8">
        <v>0.012</v>
      </c>
      <c r="F108" s="8" t="s">
        <v>54</v>
      </c>
      <c r="G108" s="62">
        <f t="shared" si="3"/>
        <v>12000</v>
      </c>
      <c r="H108" s="8">
        <v>0</v>
      </c>
      <c r="I108" s="8" t="s">
        <v>1143</v>
      </c>
      <c r="J108" s="62">
        <f t="shared" si="4"/>
        <v>0</v>
      </c>
      <c r="K108" s="62">
        <f t="shared" si="5"/>
        <v>12000</v>
      </c>
      <c r="L108" s="53"/>
      <c r="M108" s="53"/>
    </row>
    <row r="109" s="52" customFormat="1" ht="45" customHeight="1" spans="1:13">
      <c r="A109" s="8"/>
      <c r="B109" s="8" t="s">
        <v>8263</v>
      </c>
      <c r="C109" s="8"/>
      <c r="D109" s="8"/>
      <c r="E109" s="8">
        <v>0</v>
      </c>
      <c r="F109" s="8" t="s">
        <v>54</v>
      </c>
      <c r="G109" s="62">
        <f t="shared" si="3"/>
        <v>0</v>
      </c>
      <c r="H109" s="8">
        <v>3370</v>
      </c>
      <c r="I109" s="8" t="s">
        <v>1143</v>
      </c>
      <c r="J109" s="62">
        <f t="shared" si="4"/>
        <v>505.5</v>
      </c>
      <c r="K109" s="62">
        <f t="shared" si="5"/>
        <v>505.5</v>
      </c>
      <c r="L109" s="53"/>
      <c r="M109" s="53"/>
    </row>
    <row r="110" s="52" customFormat="1" ht="45" customHeight="1" spans="1:13">
      <c r="A110" s="8">
        <v>98</v>
      </c>
      <c r="B110" s="8" t="s">
        <v>8264</v>
      </c>
      <c r="C110" s="8" t="s">
        <v>8265</v>
      </c>
      <c r="D110" s="8" t="s">
        <v>15</v>
      </c>
      <c r="E110" s="8">
        <v>0.01357</v>
      </c>
      <c r="F110" s="8" t="s">
        <v>54</v>
      </c>
      <c r="G110" s="62">
        <f t="shared" si="3"/>
        <v>13570</v>
      </c>
      <c r="H110" s="8">
        <v>3970</v>
      </c>
      <c r="I110" s="8" t="s">
        <v>1143</v>
      </c>
      <c r="J110" s="62">
        <f t="shared" si="4"/>
        <v>595.5</v>
      </c>
      <c r="K110" s="62">
        <f t="shared" si="5"/>
        <v>14165.5</v>
      </c>
      <c r="L110" s="53"/>
      <c r="M110" s="53"/>
    </row>
    <row r="111" s="52" customFormat="1" ht="45" customHeight="1" spans="1:13">
      <c r="A111" s="8">
        <v>99</v>
      </c>
      <c r="B111" s="8" t="s">
        <v>8266</v>
      </c>
      <c r="C111" s="8" t="s">
        <v>8267</v>
      </c>
      <c r="D111" s="8" t="s">
        <v>15</v>
      </c>
      <c r="E111" s="8">
        <v>0.01026</v>
      </c>
      <c r="F111" s="8" t="s">
        <v>54</v>
      </c>
      <c r="G111" s="62">
        <f t="shared" si="3"/>
        <v>10260</v>
      </c>
      <c r="H111" s="8">
        <v>0</v>
      </c>
      <c r="I111" s="8" t="s">
        <v>1143</v>
      </c>
      <c r="J111" s="62">
        <f t="shared" si="4"/>
        <v>0</v>
      </c>
      <c r="K111" s="62">
        <f t="shared" si="5"/>
        <v>10260</v>
      </c>
      <c r="L111" s="53"/>
      <c r="M111" s="53"/>
    </row>
    <row r="112" s="52" customFormat="1" ht="45" customHeight="1" spans="1:13">
      <c r="A112" s="8">
        <v>100</v>
      </c>
      <c r="B112" s="8" t="s">
        <v>8268</v>
      </c>
      <c r="C112" s="8" t="s">
        <v>8269</v>
      </c>
      <c r="D112" s="8" t="s">
        <v>15</v>
      </c>
      <c r="E112" s="8">
        <v>0.01102</v>
      </c>
      <c r="F112" s="8" t="s">
        <v>54</v>
      </c>
      <c r="G112" s="62">
        <f t="shared" si="3"/>
        <v>11020</v>
      </c>
      <c r="H112" s="8">
        <v>0</v>
      </c>
      <c r="I112" s="8" t="s">
        <v>1143</v>
      </c>
      <c r="J112" s="62">
        <f t="shared" si="4"/>
        <v>0</v>
      </c>
      <c r="K112" s="62">
        <f t="shared" si="5"/>
        <v>11020</v>
      </c>
      <c r="L112" s="53"/>
      <c r="M112" s="53"/>
    </row>
    <row r="113" s="52" customFormat="1" ht="45" customHeight="1" spans="1:13">
      <c r="A113" s="8">
        <v>101</v>
      </c>
      <c r="B113" s="8" t="s">
        <v>8270</v>
      </c>
      <c r="C113" s="8" t="s">
        <v>8271</v>
      </c>
      <c r="D113" s="8" t="s">
        <v>15</v>
      </c>
      <c r="E113" s="8">
        <v>0.01298</v>
      </c>
      <c r="F113" s="8" t="s">
        <v>54</v>
      </c>
      <c r="G113" s="62">
        <f t="shared" si="3"/>
        <v>12980</v>
      </c>
      <c r="H113" s="8">
        <v>0</v>
      </c>
      <c r="I113" s="8" t="s">
        <v>1143</v>
      </c>
      <c r="J113" s="62">
        <f t="shared" si="4"/>
        <v>0</v>
      </c>
      <c r="K113" s="62">
        <f t="shared" si="5"/>
        <v>12980</v>
      </c>
      <c r="L113" s="53"/>
      <c r="M113" s="53"/>
    </row>
    <row r="114" s="52" customFormat="1" ht="45" customHeight="1" spans="1:13">
      <c r="A114" s="8"/>
      <c r="B114" s="8" t="s">
        <v>8272</v>
      </c>
      <c r="C114" s="8"/>
      <c r="D114" s="8"/>
      <c r="E114" s="8">
        <v>0</v>
      </c>
      <c r="F114" s="61" t="s">
        <v>54</v>
      </c>
      <c r="G114" s="62">
        <f t="shared" si="3"/>
        <v>0</v>
      </c>
      <c r="H114" s="8">
        <v>2289</v>
      </c>
      <c r="I114" s="8" t="s">
        <v>1143</v>
      </c>
      <c r="J114" s="62">
        <f t="shared" si="4"/>
        <v>343.35</v>
      </c>
      <c r="K114" s="62">
        <f t="shared" si="5"/>
        <v>343.35</v>
      </c>
      <c r="L114" s="53"/>
      <c r="M114" s="53"/>
    </row>
    <row r="115" s="52" customFormat="1" ht="45" customHeight="1" spans="1:13">
      <c r="A115" s="8">
        <v>102</v>
      </c>
      <c r="B115" s="8" t="s">
        <v>8273</v>
      </c>
      <c r="C115" s="8" t="s">
        <v>8274</v>
      </c>
      <c r="D115" s="8" t="s">
        <v>15</v>
      </c>
      <c r="E115" s="8">
        <v>0.018</v>
      </c>
      <c r="F115" s="8" t="s">
        <v>54</v>
      </c>
      <c r="G115" s="62">
        <f t="shared" si="3"/>
        <v>18000</v>
      </c>
      <c r="H115" s="8">
        <v>0</v>
      </c>
      <c r="I115" s="8" t="s">
        <v>1143</v>
      </c>
      <c r="J115" s="62">
        <f t="shared" si="4"/>
        <v>0</v>
      </c>
      <c r="K115" s="62">
        <f t="shared" si="5"/>
        <v>18000</v>
      </c>
      <c r="L115" s="53"/>
      <c r="M115" s="53"/>
    </row>
    <row r="116" s="52" customFormat="1" ht="45" customHeight="1" spans="1:13">
      <c r="A116" s="8"/>
      <c r="B116" s="8" t="s">
        <v>8275</v>
      </c>
      <c r="C116" s="8"/>
      <c r="D116" s="8"/>
      <c r="E116" s="8">
        <v>0</v>
      </c>
      <c r="F116" s="61" t="s">
        <v>54</v>
      </c>
      <c r="G116" s="62">
        <f t="shared" si="3"/>
        <v>0</v>
      </c>
      <c r="H116" s="8">
        <v>1834</v>
      </c>
      <c r="I116" s="8" t="s">
        <v>1143</v>
      </c>
      <c r="J116" s="62">
        <f t="shared" si="4"/>
        <v>275.1</v>
      </c>
      <c r="K116" s="62">
        <f t="shared" si="5"/>
        <v>275.1</v>
      </c>
      <c r="L116" s="53"/>
      <c r="M116" s="53"/>
    </row>
    <row r="117" s="52" customFormat="1" ht="45" customHeight="1" spans="1:13">
      <c r="A117" s="8">
        <v>103</v>
      </c>
      <c r="B117" s="8" t="s">
        <v>8276</v>
      </c>
      <c r="C117" s="8" t="s">
        <v>8277</v>
      </c>
      <c r="D117" s="8" t="s">
        <v>15</v>
      </c>
      <c r="E117" s="8">
        <v>0.015</v>
      </c>
      <c r="F117" s="8" t="s">
        <v>54</v>
      </c>
      <c r="G117" s="62">
        <f t="shared" si="3"/>
        <v>15000</v>
      </c>
      <c r="H117" s="8">
        <v>2974</v>
      </c>
      <c r="I117" s="8" t="s">
        <v>1143</v>
      </c>
      <c r="J117" s="62">
        <f t="shared" si="4"/>
        <v>446.1</v>
      </c>
      <c r="K117" s="62">
        <f t="shared" si="5"/>
        <v>15446.1</v>
      </c>
      <c r="L117" s="53"/>
      <c r="M117" s="53"/>
    </row>
    <row r="118" s="52" customFormat="1" ht="45" customHeight="1" spans="1:13">
      <c r="A118" s="8">
        <v>104</v>
      </c>
      <c r="B118" s="8" t="s">
        <v>8278</v>
      </c>
      <c r="C118" s="8" t="s">
        <v>8279</v>
      </c>
      <c r="D118" s="8" t="s">
        <v>15</v>
      </c>
      <c r="E118" s="8">
        <v>0.00969</v>
      </c>
      <c r="F118" s="8" t="s">
        <v>54</v>
      </c>
      <c r="G118" s="62">
        <f t="shared" si="3"/>
        <v>9690</v>
      </c>
      <c r="H118" s="8">
        <v>0</v>
      </c>
      <c r="I118" s="8" t="s">
        <v>1143</v>
      </c>
      <c r="J118" s="62">
        <f t="shared" si="4"/>
        <v>0</v>
      </c>
      <c r="K118" s="62">
        <f t="shared" si="5"/>
        <v>9690</v>
      </c>
      <c r="L118" s="53"/>
      <c r="M118" s="53"/>
    </row>
    <row r="119" s="52" customFormat="1" ht="45" customHeight="1" spans="1:13">
      <c r="A119" s="8">
        <v>105</v>
      </c>
      <c r="B119" s="8" t="s">
        <v>8280</v>
      </c>
      <c r="C119" s="8" t="s">
        <v>8281</v>
      </c>
      <c r="D119" s="8" t="s">
        <v>15</v>
      </c>
      <c r="E119" s="8">
        <v>0.0108</v>
      </c>
      <c r="F119" s="8" t="s">
        <v>54</v>
      </c>
      <c r="G119" s="62">
        <f t="shared" si="3"/>
        <v>10800</v>
      </c>
      <c r="H119" s="8">
        <v>2329</v>
      </c>
      <c r="I119" s="8" t="s">
        <v>1143</v>
      </c>
      <c r="J119" s="62">
        <f t="shared" si="4"/>
        <v>349.35</v>
      </c>
      <c r="K119" s="62">
        <f t="shared" si="5"/>
        <v>11149.35</v>
      </c>
      <c r="L119" s="53"/>
      <c r="M119" s="53"/>
    </row>
    <row r="120" s="52" customFormat="1" ht="45" customHeight="1" spans="1:13">
      <c r="A120" s="8">
        <v>106</v>
      </c>
      <c r="B120" s="8" t="s">
        <v>8282</v>
      </c>
      <c r="C120" s="8" t="s">
        <v>8283</v>
      </c>
      <c r="D120" s="8" t="s">
        <v>15</v>
      </c>
      <c r="E120" s="8">
        <v>0.01062</v>
      </c>
      <c r="F120" s="8" t="s">
        <v>54</v>
      </c>
      <c r="G120" s="62">
        <f t="shared" si="3"/>
        <v>10620</v>
      </c>
      <c r="H120" s="8">
        <v>1379</v>
      </c>
      <c r="I120" s="8" t="s">
        <v>1143</v>
      </c>
      <c r="J120" s="62">
        <f t="shared" si="4"/>
        <v>206.85</v>
      </c>
      <c r="K120" s="62">
        <f t="shared" si="5"/>
        <v>10826.85</v>
      </c>
      <c r="L120" s="53"/>
      <c r="M120" s="53"/>
    </row>
    <row r="121" s="52" customFormat="1" ht="45" customHeight="1" spans="1:13">
      <c r="A121" s="8">
        <v>107</v>
      </c>
      <c r="B121" s="8" t="s">
        <v>8284</v>
      </c>
      <c r="C121" s="8" t="s">
        <v>8285</v>
      </c>
      <c r="D121" s="8" t="s">
        <v>15</v>
      </c>
      <c r="E121" s="8">
        <v>0.0065</v>
      </c>
      <c r="F121" s="8" t="s">
        <v>54</v>
      </c>
      <c r="G121" s="62">
        <f t="shared" si="3"/>
        <v>6500</v>
      </c>
      <c r="H121" s="8">
        <v>0</v>
      </c>
      <c r="I121" s="8" t="s">
        <v>1143</v>
      </c>
      <c r="J121" s="62">
        <f t="shared" si="4"/>
        <v>0</v>
      </c>
      <c r="K121" s="62">
        <f t="shared" si="5"/>
        <v>6500</v>
      </c>
      <c r="L121" s="53"/>
      <c r="M121" s="53"/>
    </row>
    <row r="122" s="52" customFormat="1" ht="45" customHeight="1" spans="1:13">
      <c r="A122" s="8">
        <v>108</v>
      </c>
      <c r="B122" s="8" t="s">
        <v>8286</v>
      </c>
      <c r="C122" s="8" t="s">
        <v>8287</v>
      </c>
      <c r="D122" s="8" t="s">
        <v>15</v>
      </c>
      <c r="E122" s="8">
        <v>0.02048</v>
      </c>
      <c r="F122" s="8" t="s">
        <v>54</v>
      </c>
      <c r="G122" s="62">
        <f t="shared" si="3"/>
        <v>20000</v>
      </c>
      <c r="H122" s="8">
        <v>670</v>
      </c>
      <c r="I122" s="8" t="s">
        <v>1143</v>
      </c>
      <c r="J122" s="62">
        <f t="shared" si="4"/>
        <v>100.5</v>
      </c>
      <c r="K122" s="62">
        <f t="shared" si="5"/>
        <v>20100.5</v>
      </c>
      <c r="L122" s="53"/>
      <c r="M122" s="53"/>
    </row>
    <row r="123" s="52" customFormat="1" ht="45" customHeight="1" spans="1:13">
      <c r="A123" s="8">
        <v>109</v>
      </c>
      <c r="B123" s="8" t="s">
        <v>8288</v>
      </c>
      <c r="C123" s="8" t="s">
        <v>8289</v>
      </c>
      <c r="D123" s="8" t="s">
        <v>15</v>
      </c>
      <c r="E123" s="8">
        <v>0.02048</v>
      </c>
      <c r="F123" s="8" t="s">
        <v>54</v>
      </c>
      <c r="G123" s="62">
        <f t="shared" si="3"/>
        <v>20000</v>
      </c>
      <c r="H123" s="8">
        <v>0</v>
      </c>
      <c r="I123" s="8" t="s">
        <v>1143</v>
      </c>
      <c r="J123" s="62">
        <f t="shared" si="4"/>
        <v>0</v>
      </c>
      <c r="K123" s="62">
        <f t="shared" si="5"/>
        <v>20000</v>
      </c>
      <c r="L123" s="53"/>
      <c r="M123" s="53"/>
    </row>
    <row r="124" s="52" customFormat="1" ht="45" customHeight="1" spans="1:13">
      <c r="A124" s="8"/>
      <c r="B124" s="8" t="s">
        <v>8290</v>
      </c>
      <c r="C124" s="8"/>
      <c r="D124" s="8"/>
      <c r="E124" s="8">
        <v>0</v>
      </c>
      <c r="F124" s="61" t="s">
        <v>54</v>
      </c>
      <c r="G124" s="62">
        <f t="shared" si="3"/>
        <v>0</v>
      </c>
      <c r="H124" s="8">
        <v>1021</v>
      </c>
      <c r="I124" s="8" t="s">
        <v>1143</v>
      </c>
      <c r="J124" s="62">
        <f t="shared" si="4"/>
        <v>153.15</v>
      </c>
      <c r="K124" s="62">
        <f t="shared" si="5"/>
        <v>153.15</v>
      </c>
      <c r="L124" s="53"/>
      <c r="M124" s="53"/>
    </row>
    <row r="125" s="52" customFormat="1" ht="45" customHeight="1" spans="1:13">
      <c r="A125" s="8">
        <v>110</v>
      </c>
      <c r="B125" s="8" t="s">
        <v>8291</v>
      </c>
      <c r="C125" s="8" t="s">
        <v>8292</v>
      </c>
      <c r="D125" s="8" t="s">
        <v>15</v>
      </c>
      <c r="E125" s="8">
        <v>0.0108</v>
      </c>
      <c r="F125" s="8" t="s">
        <v>54</v>
      </c>
      <c r="G125" s="62">
        <f t="shared" si="3"/>
        <v>10800</v>
      </c>
      <c r="H125" s="8">
        <v>2810</v>
      </c>
      <c r="I125" s="8" t="s">
        <v>1143</v>
      </c>
      <c r="J125" s="62">
        <f t="shared" si="4"/>
        <v>421.5</v>
      </c>
      <c r="K125" s="62">
        <f t="shared" si="5"/>
        <v>11221.5</v>
      </c>
      <c r="L125" s="53"/>
      <c r="M125" s="53"/>
    </row>
    <row r="126" s="52" customFormat="1" ht="45" customHeight="1" spans="1:13">
      <c r="A126" s="8">
        <v>111</v>
      </c>
      <c r="B126" s="8" t="s">
        <v>8293</v>
      </c>
      <c r="C126" s="8" t="s">
        <v>8294</v>
      </c>
      <c r="D126" s="8" t="s">
        <v>15</v>
      </c>
      <c r="E126" s="8">
        <v>0.00427</v>
      </c>
      <c r="F126" s="8" t="s">
        <v>54</v>
      </c>
      <c r="G126" s="62">
        <f t="shared" si="3"/>
        <v>4270</v>
      </c>
      <c r="H126" s="8">
        <v>0</v>
      </c>
      <c r="I126" s="8" t="s">
        <v>1143</v>
      </c>
      <c r="J126" s="62">
        <f t="shared" si="4"/>
        <v>0</v>
      </c>
      <c r="K126" s="62">
        <f t="shared" si="5"/>
        <v>4270</v>
      </c>
      <c r="L126" s="53"/>
      <c r="M126" s="53"/>
    </row>
    <row r="127" s="52" customFormat="1" ht="45" customHeight="1" spans="1:13">
      <c r="A127" s="8"/>
      <c r="B127" s="8" t="s">
        <v>8295</v>
      </c>
      <c r="C127" s="8"/>
      <c r="D127" s="8"/>
      <c r="E127" s="8">
        <v>0</v>
      </c>
      <c r="F127" s="61" t="s">
        <v>54</v>
      </c>
      <c r="G127" s="62">
        <f t="shared" si="3"/>
        <v>0</v>
      </c>
      <c r="H127" s="8">
        <v>668</v>
      </c>
      <c r="I127" s="8" t="s">
        <v>1143</v>
      </c>
      <c r="J127" s="62">
        <f t="shared" si="4"/>
        <v>100.2</v>
      </c>
      <c r="K127" s="62">
        <f t="shared" si="5"/>
        <v>100.2</v>
      </c>
      <c r="L127" s="53"/>
      <c r="M127" s="53"/>
    </row>
    <row r="128" s="52" customFormat="1" ht="45" customHeight="1" spans="1:13">
      <c r="A128" s="8">
        <v>112</v>
      </c>
      <c r="B128" s="8" t="s">
        <v>8296</v>
      </c>
      <c r="C128" s="8" t="s">
        <v>8297</v>
      </c>
      <c r="D128" s="8" t="s">
        <v>15</v>
      </c>
      <c r="E128" s="8">
        <v>0.00399</v>
      </c>
      <c r="F128" s="8" t="s">
        <v>54</v>
      </c>
      <c r="G128" s="62">
        <f t="shared" si="3"/>
        <v>3990</v>
      </c>
      <c r="H128" s="8">
        <v>0</v>
      </c>
      <c r="I128" s="8" t="s">
        <v>1143</v>
      </c>
      <c r="J128" s="62">
        <f t="shared" si="4"/>
        <v>0</v>
      </c>
      <c r="K128" s="62">
        <f t="shared" si="5"/>
        <v>3990</v>
      </c>
      <c r="L128" s="53"/>
      <c r="M128" s="53"/>
    </row>
    <row r="129" s="52" customFormat="1" ht="45" customHeight="1" spans="1:13">
      <c r="A129" s="8"/>
      <c r="B129" s="8" t="s">
        <v>8298</v>
      </c>
      <c r="C129" s="8"/>
      <c r="D129" s="8"/>
      <c r="E129" s="8">
        <v>0</v>
      </c>
      <c r="F129" s="61" t="s">
        <v>54</v>
      </c>
      <c r="G129" s="62">
        <f t="shared" si="3"/>
        <v>0</v>
      </c>
      <c r="H129" s="8">
        <v>900</v>
      </c>
      <c r="I129" s="8" t="s">
        <v>1143</v>
      </c>
      <c r="J129" s="62">
        <f t="shared" si="4"/>
        <v>135</v>
      </c>
      <c r="K129" s="62">
        <f t="shared" si="5"/>
        <v>135</v>
      </c>
      <c r="L129" s="53"/>
      <c r="M129" s="53"/>
    </row>
    <row r="130" s="52" customFormat="1" ht="45" customHeight="1" spans="1:13">
      <c r="A130" s="8">
        <v>113</v>
      </c>
      <c r="B130" s="8" t="s">
        <v>8299</v>
      </c>
      <c r="C130" s="8" t="s">
        <v>8300</v>
      </c>
      <c r="D130" s="8" t="s">
        <v>15</v>
      </c>
      <c r="E130" s="8">
        <v>0.02</v>
      </c>
      <c r="F130" s="8" t="s">
        <v>54</v>
      </c>
      <c r="G130" s="62">
        <f t="shared" si="3"/>
        <v>20000</v>
      </c>
      <c r="H130" s="8">
        <v>1617</v>
      </c>
      <c r="I130" s="8" t="s">
        <v>1143</v>
      </c>
      <c r="J130" s="62">
        <f t="shared" si="4"/>
        <v>242.55</v>
      </c>
      <c r="K130" s="62">
        <f t="shared" si="5"/>
        <v>20242.55</v>
      </c>
      <c r="L130" s="53"/>
      <c r="M130" s="53"/>
    </row>
    <row r="131" s="52" customFormat="1" ht="45" customHeight="1" spans="1:13">
      <c r="A131" s="8">
        <v>114</v>
      </c>
      <c r="B131" s="8" t="s">
        <v>8301</v>
      </c>
      <c r="C131" s="8" t="s">
        <v>8302</v>
      </c>
      <c r="D131" s="8" t="s">
        <v>15</v>
      </c>
      <c r="E131" s="8">
        <v>0.01431</v>
      </c>
      <c r="F131" s="8" t="s">
        <v>54</v>
      </c>
      <c r="G131" s="62">
        <f t="shared" si="3"/>
        <v>14310</v>
      </c>
      <c r="H131" s="8">
        <v>0</v>
      </c>
      <c r="I131" s="8" t="s">
        <v>1143</v>
      </c>
      <c r="J131" s="62">
        <f t="shared" si="4"/>
        <v>0</v>
      </c>
      <c r="K131" s="62">
        <f t="shared" si="5"/>
        <v>14310</v>
      </c>
      <c r="L131" s="53"/>
      <c r="M131" s="53"/>
    </row>
    <row r="132" s="52" customFormat="1" ht="45" customHeight="1" spans="1:13">
      <c r="A132" s="8">
        <v>115</v>
      </c>
      <c r="B132" s="8" t="s">
        <v>8303</v>
      </c>
      <c r="C132" s="8" t="s">
        <v>8304</v>
      </c>
      <c r="D132" s="8" t="s">
        <v>15</v>
      </c>
      <c r="E132" s="8">
        <v>0.011</v>
      </c>
      <c r="F132" s="8" t="s">
        <v>54</v>
      </c>
      <c r="G132" s="62">
        <f t="shared" ref="G132:G195" si="6">IF(E132*1000000&gt;20000,20000,E132*1000000)</f>
        <v>11000</v>
      </c>
      <c r="H132" s="8">
        <v>0</v>
      </c>
      <c r="I132" s="8" t="s">
        <v>1143</v>
      </c>
      <c r="J132" s="62">
        <f t="shared" ref="J132:J195" si="7">H132*0.15</f>
        <v>0</v>
      </c>
      <c r="K132" s="62">
        <f t="shared" ref="K132:K195" si="8">G132+J132</f>
        <v>11000</v>
      </c>
      <c r="L132" s="53"/>
      <c r="M132" s="53"/>
    </row>
    <row r="133" s="52" customFormat="1" ht="45" customHeight="1" spans="1:13">
      <c r="A133" s="8">
        <v>116</v>
      </c>
      <c r="B133" s="8" t="s">
        <v>8305</v>
      </c>
      <c r="C133" s="8" t="s">
        <v>8306</v>
      </c>
      <c r="D133" s="8" t="s">
        <v>15</v>
      </c>
      <c r="E133" s="8">
        <v>0.00918</v>
      </c>
      <c r="F133" s="8" t="s">
        <v>54</v>
      </c>
      <c r="G133" s="62">
        <f t="shared" si="6"/>
        <v>9180</v>
      </c>
      <c r="H133" s="8">
        <v>0</v>
      </c>
      <c r="I133" s="8" t="s">
        <v>1143</v>
      </c>
      <c r="J133" s="62">
        <f t="shared" si="7"/>
        <v>0</v>
      </c>
      <c r="K133" s="62">
        <f t="shared" si="8"/>
        <v>9180</v>
      </c>
      <c r="L133" s="53"/>
      <c r="M133" s="53"/>
    </row>
    <row r="134" s="52" customFormat="1" ht="45" customHeight="1" spans="1:13">
      <c r="A134" s="8">
        <v>117</v>
      </c>
      <c r="B134" s="8" t="s">
        <v>8307</v>
      </c>
      <c r="C134" s="8" t="s">
        <v>8308</v>
      </c>
      <c r="D134" s="8" t="s">
        <v>15</v>
      </c>
      <c r="E134" s="8">
        <v>0.0192</v>
      </c>
      <c r="F134" s="8" t="s">
        <v>54</v>
      </c>
      <c r="G134" s="62">
        <f t="shared" si="6"/>
        <v>19200</v>
      </c>
      <c r="H134" s="8">
        <v>0</v>
      </c>
      <c r="I134" s="8" t="s">
        <v>1143</v>
      </c>
      <c r="J134" s="62">
        <f t="shared" si="7"/>
        <v>0</v>
      </c>
      <c r="K134" s="62">
        <f t="shared" si="8"/>
        <v>19200</v>
      </c>
      <c r="L134" s="53"/>
      <c r="M134" s="53"/>
    </row>
    <row r="135" s="52" customFormat="1" ht="45" customHeight="1" spans="1:13">
      <c r="A135" s="8">
        <v>118</v>
      </c>
      <c r="B135" s="8" t="s">
        <v>8309</v>
      </c>
      <c r="C135" s="8" t="s">
        <v>8310</v>
      </c>
      <c r="D135" s="8" t="s">
        <v>15</v>
      </c>
      <c r="E135" s="8">
        <v>0.01711</v>
      </c>
      <c r="F135" s="8" t="s">
        <v>54</v>
      </c>
      <c r="G135" s="62">
        <f t="shared" si="6"/>
        <v>17110</v>
      </c>
      <c r="H135" s="8">
        <v>1631</v>
      </c>
      <c r="I135" s="8" t="s">
        <v>1143</v>
      </c>
      <c r="J135" s="62">
        <f t="shared" si="7"/>
        <v>244.65</v>
      </c>
      <c r="K135" s="62">
        <f t="shared" si="8"/>
        <v>17354.65</v>
      </c>
      <c r="L135" s="53"/>
      <c r="M135" s="53"/>
    </row>
    <row r="136" s="52" customFormat="1" ht="45" customHeight="1" spans="1:13">
      <c r="A136" s="8">
        <v>119</v>
      </c>
      <c r="B136" s="8" t="s">
        <v>8311</v>
      </c>
      <c r="C136" s="8" t="s">
        <v>8312</v>
      </c>
      <c r="D136" s="8" t="s">
        <v>15</v>
      </c>
      <c r="E136" s="8">
        <v>0.01276</v>
      </c>
      <c r="F136" s="8" t="s">
        <v>54</v>
      </c>
      <c r="G136" s="62">
        <f t="shared" si="6"/>
        <v>12760</v>
      </c>
      <c r="H136" s="8">
        <v>0</v>
      </c>
      <c r="I136" s="8" t="s">
        <v>1143</v>
      </c>
      <c r="J136" s="62">
        <f t="shared" si="7"/>
        <v>0</v>
      </c>
      <c r="K136" s="62">
        <f t="shared" si="8"/>
        <v>12760</v>
      </c>
      <c r="L136" s="53"/>
      <c r="M136" s="53"/>
    </row>
    <row r="137" s="52" customFormat="1" ht="45" customHeight="1" spans="1:13">
      <c r="A137" s="8">
        <v>120</v>
      </c>
      <c r="B137" s="8" t="s">
        <v>8313</v>
      </c>
      <c r="C137" s="8" t="s">
        <v>8314</v>
      </c>
      <c r="D137" s="8" t="s">
        <v>15</v>
      </c>
      <c r="E137" s="8">
        <v>0.004</v>
      </c>
      <c r="F137" s="8" t="s">
        <v>54</v>
      </c>
      <c r="G137" s="62">
        <f t="shared" si="6"/>
        <v>4000</v>
      </c>
      <c r="H137" s="8">
        <v>0</v>
      </c>
      <c r="I137" s="8" t="s">
        <v>1143</v>
      </c>
      <c r="J137" s="62">
        <f t="shared" si="7"/>
        <v>0</v>
      </c>
      <c r="K137" s="62">
        <f t="shared" si="8"/>
        <v>4000</v>
      </c>
      <c r="L137" s="53"/>
      <c r="M137" s="53"/>
    </row>
    <row r="138" s="52" customFormat="1" ht="45" customHeight="1" spans="1:13">
      <c r="A138" s="8">
        <v>121</v>
      </c>
      <c r="B138" s="8" t="s">
        <v>8315</v>
      </c>
      <c r="C138" s="8" t="s">
        <v>8316</v>
      </c>
      <c r="D138" s="8" t="s">
        <v>15</v>
      </c>
      <c r="E138" s="8">
        <v>0.02048</v>
      </c>
      <c r="F138" s="8" t="s">
        <v>54</v>
      </c>
      <c r="G138" s="62">
        <f t="shared" si="6"/>
        <v>20000</v>
      </c>
      <c r="H138" s="8">
        <v>0</v>
      </c>
      <c r="I138" s="8" t="s">
        <v>1143</v>
      </c>
      <c r="J138" s="62">
        <f t="shared" si="7"/>
        <v>0</v>
      </c>
      <c r="K138" s="62">
        <f t="shared" si="8"/>
        <v>20000</v>
      </c>
      <c r="L138" s="53"/>
      <c r="M138" s="53"/>
    </row>
    <row r="139" s="52" customFormat="1" ht="45" customHeight="1" spans="1:13">
      <c r="A139" s="8">
        <v>122</v>
      </c>
      <c r="B139" s="8" t="s">
        <v>8317</v>
      </c>
      <c r="C139" s="8" t="s">
        <v>8318</v>
      </c>
      <c r="D139" s="8" t="s">
        <v>15</v>
      </c>
      <c r="E139" s="8">
        <v>0.014</v>
      </c>
      <c r="F139" s="8" t="s">
        <v>54</v>
      </c>
      <c r="G139" s="62">
        <f t="shared" si="6"/>
        <v>14000</v>
      </c>
      <c r="H139" s="8">
        <v>0</v>
      </c>
      <c r="I139" s="8" t="s">
        <v>1143</v>
      </c>
      <c r="J139" s="62">
        <f t="shared" si="7"/>
        <v>0</v>
      </c>
      <c r="K139" s="62">
        <f t="shared" si="8"/>
        <v>14000</v>
      </c>
      <c r="L139" s="53"/>
      <c r="M139" s="53"/>
    </row>
    <row r="140" s="52" customFormat="1" ht="45" customHeight="1" spans="1:13">
      <c r="A140" s="8">
        <v>123</v>
      </c>
      <c r="B140" s="8" t="s">
        <v>8319</v>
      </c>
      <c r="C140" s="8" t="s">
        <v>8320</v>
      </c>
      <c r="D140" s="8" t="s">
        <v>15</v>
      </c>
      <c r="E140" s="8">
        <v>0.0108</v>
      </c>
      <c r="F140" s="8" t="s">
        <v>54</v>
      </c>
      <c r="G140" s="62">
        <f t="shared" si="6"/>
        <v>10800</v>
      </c>
      <c r="H140" s="8">
        <v>0</v>
      </c>
      <c r="I140" s="8" t="s">
        <v>1143</v>
      </c>
      <c r="J140" s="62">
        <f t="shared" si="7"/>
        <v>0</v>
      </c>
      <c r="K140" s="62">
        <f t="shared" si="8"/>
        <v>10800</v>
      </c>
      <c r="L140" s="53"/>
      <c r="M140" s="53"/>
    </row>
    <row r="141" s="52" customFormat="1" ht="45" customHeight="1" spans="1:13">
      <c r="A141" s="8">
        <v>124</v>
      </c>
      <c r="B141" s="8" t="s">
        <v>8321</v>
      </c>
      <c r="C141" s="8" t="s">
        <v>8322</v>
      </c>
      <c r="D141" s="8" t="s">
        <v>15</v>
      </c>
      <c r="E141" s="8">
        <v>0.01131</v>
      </c>
      <c r="F141" s="8" t="s">
        <v>54</v>
      </c>
      <c r="G141" s="62">
        <f t="shared" si="6"/>
        <v>11310</v>
      </c>
      <c r="H141" s="8">
        <v>0</v>
      </c>
      <c r="I141" s="8" t="s">
        <v>1143</v>
      </c>
      <c r="J141" s="62">
        <f t="shared" si="7"/>
        <v>0</v>
      </c>
      <c r="K141" s="62">
        <f t="shared" si="8"/>
        <v>11310</v>
      </c>
      <c r="L141" s="53"/>
      <c r="M141" s="53"/>
    </row>
    <row r="142" s="52" customFormat="1" ht="45" customHeight="1" spans="1:13">
      <c r="A142" s="8"/>
      <c r="B142" s="8" t="s">
        <v>8323</v>
      </c>
      <c r="C142" s="8"/>
      <c r="D142" s="8"/>
      <c r="E142" s="8">
        <v>0</v>
      </c>
      <c r="F142" s="61" t="s">
        <v>54</v>
      </c>
      <c r="G142" s="62">
        <f t="shared" si="6"/>
        <v>0</v>
      </c>
      <c r="H142" s="8">
        <v>2747</v>
      </c>
      <c r="I142" s="8" t="s">
        <v>1143</v>
      </c>
      <c r="J142" s="62">
        <f t="shared" si="7"/>
        <v>412.05</v>
      </c>
      <c r="K142" s="62">
        <f t="shared" si="8"/>
        <v>412.05</v>
      </c>
      <c r="L142" s="53"/>
      <c r="M142" s="53"/>
    </row>
    <row r="143" s="52" customFormat="1" ht="45" customHeight="1" spans="1:13">
      <c r="A143" s="8">
        <v>125</v>
      </c>
      <c r="B143" s="8" t="s">
        <v>8324</v>
      </c>
      <c r="C143" s="8" t="s">
        <v>8325</v>
      </c>
      <c r="D143" s="8" t="s">
        <v>15</v>
      </c>
      <c r="E143" s="8">
        <v>0.0203</v>
      </c>
      <c r="F143" s="8" t="s">
        <v>54</v>
      </c>
      <c r="G143" s="62">
        <f t="shared" si="6"/>
        <v>20000</v>
      </c>
      <c r="H143" s="8">
        <v>1682</v>
      </c>
      <c r="I143" s="8" t="s">
        <v>1143</v>
      </c>
      <c r="J143" s="62">
        <f t="shared" si="7"/>
        <v>252.3</v>
      </c>
      <c r="K143" s="62">
        <f t="shared" si="8"/>
        <v>20252.3</v>
      </c>
      <c r="L143" s="53"/>
      <c r="M143" s="53"/>
    </row>
    <row r="144" s="52" customFormat="1" ht="45" customHeight="1" spans="1:13">
      <c r="A144" s="8">
        <v>126</v>
      </c>
      <c r="B144" s="8" t="s">
        <v>8326</v>
      </c>
      <c r="C144" s="8" t="s">
        <v>8327</v>
      </c>
      <c r="D144" s="8" t="s">
        <v>15</v>
      </c>
      <c r="E144" s="8">
        <v>0.01134</v>
      </c>
      <c r="F144" s="8" t="s">
        <v>54</v>
      </c>
      <c r="G144" s="62">
        <f t="shared" si="6"/>
        <v>11340</v>
      </c>
      <c r="H144" s="8">
        <v>0</v>
      </c>
      <c r="I144" s="8" t="s">
        <v>1143</v>
      </c>
      <c r="J144" s="62">
        <f t="shared" si="7"/>
        <v>0</v>
      </c>
      <c r="K144" s="62">
        <f t="shared" si="8"/>
        <v>11340</v>
      </c>
      <c r="L144" s="53"/>
      <c r="M144" s="53"/>
    </row>
    <row r="145" s="52" customFormat="1" ht="45" customHeight="1" spans="1:13">
      <c r="A145" s="8"/>
      <c r="B145" s="8" t="s">
        <v>8328</v>
      </c>
      <c r="C145" s="8"/>
      <c r="D145" s="8"/>
      <c r="E145" s="8">
        <v>0</v>
      </c>
      <c r="F145" s="61" t="s">
        <v>54</v>
      </c>
      <c r="G145" s="62">
        <f t="shared" si="6"/>
        <v>0</v>
      </c>
      <c r="H145" s="8">
        <v>915</v>
      </c>
      <c r="I145" s="8" t="s">
        <v>1143</v>
      </c>
      <c r="J145" s="62">
        <f t="shared" si="7"/>
        <v>137.25</v>
      </c>
      <c r="K145" s="62">
        <f t="shared" si="8"/>
        <v>137.25</v>
      </c>
      <c r="L145" s="53"/>
      <c r="M145" s="53"/>
    </row>
    <row r="146" s="52" customFormat="1" ht="45" customHeight="1" spans="1:13">
      <c r="A146" s="8">
        <v>127</v>
      </c>
      <c r="B146" s="8" t="s">
        <v>8329</v>
      </c>
      <c r="C146" s="8" t="s">
        <v>8330</v>
      </c>
      <c r="D146" s="8" t="s">
        <v>15</v>
      </c>
      <c r="E146" s="8">
        <v>0.012</v>
      </c>
      <c r="F146" s="8" t="s">
        <v>54</v>
      </c>
      <c r="G146" s="62">
        <f t="shared" si="6"/>
        <v>12000</v>
      </c>
      <c r="H146" s="8">
        <v>0</v>
      </c>
      <c r="I146" s="8" t="s">
        <v>1143</v>
      </c>
      <c r="J146" s="62">
        <f t="shared" si="7"/>
        <v>0</v>
      </c>
      <c r="K146" s="62">
        <f t="shared" si="8"/>
        <v>12000</v>
      </c>
      <c r="L146" s="53"/>
      <c r="M146" s="53"/>
    </row>
    <row r="147" s="52" customFormat="1" ht="45" customHeight="1" spans="1:13">
      <c r="A147" s="8">
        <v>128</v>
      </c>
      <c r="B147" s="8" t="s">
        <v>8331</v>
      </c>
      <c r="C147" s="8" t="s">
        <v>8332</v>
      </c>
      <c r="D147" s="8" t="s">
        <v>15</v>
      </c>
      <c r="E147" s="8">
        <v>0.005</v>
      </c>
      <c r="F147" s="8" t="s">
        <v>54</v>
      </c>
      <c r="G147" s="62">
        <f t="shared" si="6"/>
        <v>5000</v>
      </c>
      <c r="H147" s="8">
        <v>1040</v>
      </c>
      <c r="I147" s="8" t="s">
        <v>1143</v>
      </c>
      <c r="J147" s="62">
        <f t="shared" si="7"/>
        <v>156</v>
      </c>
      <c r="K147" s="62">
        <f t="shared" si="8"/>
        <v>5156</v>
      </c>
      <c r="L147" s="53"/>
      <c r="M147" s="53"/>
    </row>
    <row r="148" s="52" customFormat="1" ht="45" customHeight="1" spans="1:13">
      <c r="A148" s="8">
        <v>129</v>
      </c>
      <c r="B148" s="8" t="s">
        <v>8333</v>
      </c>
      <c r="C148" s="8" t="s">
        <v>8334</v>
      </c>
      <c r="D148" s="8" t="s">
        <v>15</v>
      </c>
      <c r="E148" s="8">
        <v>0.0108</v>
      </c>
      <c r="F148" s="8" t="s">
        <v>54</v>
      </c>
      <c r="G148" s="62">
        <f t="shared" si="6"/>
        <v>10800</v>
      </c>
      <c r="H148" s="8">
        <v>0</v>
      </c>
      <c r="I148" s="8" t="s">
        <v>1143</v>
      </c>
      <c r="J148" s="62">
        <f t="shared" si="7"/>
        <v>0</v>
      </c>
      <c r="K148" s="62">
        <f t="shared" si="8"/>
        <v>10800</v>
      </c>
      <c r="L148" s="53"/>
      <c r="M148" s="53"/>
    </row>
    <row r="149" s="52" customFormat="1" ht="45" customHeight="1" spans="1:13">
      <c r="A149" s="8">
        <v>130</v>
      </c>
      <c r="B149" s="8" t="s">
        <v>8293</v>
      </c>
      <c r="C149" s="8" t="s">
        <v>8335</v>
      </c>
      <c r="D149" s="8" t="s">
        <v>15</v>
      </c>
      <c r="E149" s="8">
        <v>0.00513</v>
      </c>
      <c r="F149" s="8" t="s">
        <v>54</v>
      </c>
      <c r="G149" s="62">
        <f t="shared" si="6"/>
        <v>5130</v>
      </c>
      <c r="H149" s="8">
        <v>0</v>
      </c>
      <c r="I149" s="8" t="s">
        <v>1143</v>
      </c>
      <c r="J149" s="62">
        <f t="shared" si="7"/>
        <v>0</v>
      </c>
      <c r="K149" s="62">
        <f t="shared" si="8"/>
        <v>5130</v>
      </c>
      <c r="L149" s="53"/>
      <c r="M149" s="53"/>
    </row>
    <row r="150" s="52" customFormat="1" ht="45" customHeight="1" spans="1:13">
      <c r="A150" s="8"/>
      <c r="B150" s="8" t="s">
        <v>8336</v>
      </c>
      <c r="C150" s="8"/>
      <c r="D150" s="8"/>
      <c r="E150" s="8">
        <v>0</v>
      </c>
      <c r="F150" s="61" t="s">
        <v>54</v>
      </c>
      <c r="G150" s="62">
        <f t="shared" si="6"/>
        <v>0</v>
      </c>
      <c r="H150" s="8">
        <v>559</v>
      </c>
      <c r="I150" s="8" t="s">
        <v>1143</v>
      </c>
      <c r="J150" s="62">
        <f t="shared" si="7"/>
        <v>83.85</v>
      </c>
      <c r="K150" s="62">
        <f t="shared" si="8"/>
        <v>83.85</v>
      </c>
      <c r="L150" s="53"/>
      <c r="M150" s="53"/>
    </row>
    <row r="151" s="52" customFormat="1" ht="45" customHeight="1" spans="1:13">
      <c r="A151" s="8">
        <v>131</v>
      </c>
      <c r="B151" s="8" t="s">
        <v>8337</v>
      </c>
      <c r="C151" s="8" t="s">
        <v>8338</v>
      </c>
      <c r="D151" s="8" t="s">
        <v>15</v>
      </c>
      <c r="E151" s="8">
        <v>0.01197</v>
      </c>
      <c r="F151" s="8" t="s">
        <v>54</v>
      </c>
      <c r="G151" s="62">
        <f t="shared" si="6"/>
        <v>11970</v>
      </c>
      <c r="H151" s="8">
        <v>0</v>
      </c>
      <c r="I151" s="8" t="s">
        <v>1143</v>
      </c>
      <c r="J151" s="62">
        <f t="shared" si="7"/>
        <v>0</v>
      </c>
      <c r="K151" s="62">
        <f t="shared" si="8"/>
        <v>11970</v>
      </c>
      <c r="L151" s="53"/>
      <c r="M151" s="53"/>
    </row>
    <row r="152" s="52" customFormat="1" ht="45" customHeight="1" spans="1:13">
      <c r="A152" s="8">
        <v>132</v>
      </c>
      <c r="B152" s="8" t="s">
        <v>8339</v>
      </c>
      <c r="C152" s="8" t="s">
        <v>8340</v>
      </c>
      <c r="D152" s="8" t="s">
        <v>15</v>
      </c>
      <c r="E152" s="8">
        <v>0.02156</v>
      </c>
      <c r="F152" s="8" t="s">
        <v>54</v>
      </c>
      <c r="G152" s="62">
        <f t="shared" si="6"/>
        <v>20000</v>
      </c>
      <c r="H152" s="8">
        <v>0</v>
      </c>
      <c r="I152" s="8" t="s">
        <v>1143</v>
      </c>
      <c r="J152" s="62">
        <f t="shared" si="7"/>
        <v>0</v>
      </c>
      <c r="K152" s="62">
        <f t="shared" si="8"/>
        <v>20000</v>
      </c>
      <c r="L152" s="53"/>
      <c r="M152" s="53"/>
    </row>
    <row r="153" s="52" customFormat="1" ht="45" customHeight="1" spans="1:13">
      <c r="A153" s="8">
        <v>133</v>
      </c>
      <c r="B153" s="8" t="s">
        <v>8341</v>
      </c>
      <c r="C153" s="8" t="s">
        <v>8342</v>
      </c>
      <c r="D153" s="8" t="s">
        <v>15</v>
      </c>
      <c r="E153" s="8">
        <v>0.00523</v>
      </c>
      <c r="F153" s="8" t="s">
        <v>54</v>
      </c>
      <c r="G153" s="62">
        <f t="shared" si="6"/>
        <v>5230</v>
      </c>
      <c r="H153" s="8">
        <v>252</v>
      </c>
      <c r="I153" s="8" t="s">
        <v>1143</v>
      </c>
      <c r="J153" s="62">
        <f t="shared" si="7"/>
        <v>37.8</v>
      </c>
      <c r="K153" s="62">
        <f t="shared" si="8"/>
        <v>5267.8</v>
      </c>
      <c r="L153" s="53"/>
      <c r="M153" s="53"/>
    </row>
    <row r="154" s="52" customFormat="1" ht="45" customHeight="1" spans="1:13">
      <c r="A154" s="8">
        <v>134</v>
      </c>
      <c r="B154" s="8" t="s">
        <v>8343</v>
      </c>
      <c r="C154" s="8" t="s">
        <v>8344</v>
      </c>
      <c r="D154" s="8" t="s">
        <v>15</v>
      </c>
      <c r="E154" s="8">
        <v>0.01296</v>
      </c>
      <c r="F154" s="8" t="s">
        <v>54</v>
      </c>
      <c r="G154" s="62">
        <f t="shared" si="6"/>
        <v>12960</v>
      </c>
      <c r="H154" s="8">
        <v>0</v>
      </c>
      <c r="I154" s="8" t="s">
        <v>1143</v>
      </c>
      <c r="J154" s="62">
        <f t="shared" si="7"/>
        <v>0</v>
      </c>
      <c r="K154" s="62">
        <f t="shared" si="8"/>
        <v>12960</v>
      </c>
      <c r="L154" s="53"/>
      <c r="M154" s="53"/>
    </row>
    <row r="155" s="52" customFormat="1" ht="45" customHeight="1" spans="1:13">
      <c r="A155" s="8">
        <v>135</v>
      </c>
      <c r="B155" s="8" t="s">
        <v>8345</v>
      </c>
      <c r="C155" s="8" t="s">
        <v>8346</v>
      </c>
      <c r="D155" s="8" t="s">
        <v>15</v>
      </c>
      <c r="E155" s="8">
        <v>0.00972</v>
      </c>
      <c r="F155" s="8" t="s">
        <v>54</v>
      </c>
      <c r="G155" s="62">
        <f t="shared" si="6"/>
        <v>9720</v>
      </c>
      <c r="H155" s="8">
        <v>0</v>
      </c>
      <c r="I155" s="8" t="s">
        <v>1143</v>
      </c>
      <c r="J155" s="62">
        <f t="shared" si="7"/>
        <v>0</v>
      </c>
      <c r="K155" s="62">
        <f t="shared" si="8"/>
        <v>9720</v>
      </c>
      <c r="L155" s="53"/>
      <c r="M155" s="53"/>
    </row>
    <row r="156" s="52" customFormat="1" ht="45" customHeight="1" spans="1:13">
      <c r="A156" s="8">
        <v>136</v>
      </c>
      <c r="B156" s="8" t="s">
        <v>8347</v>
      </c>
      <c r="C156" s="8" t="s">
        <v>8348</v>
      </c>
      <c r="D156" s="8" t="s">
        <v>15</v>
      </c>
      <c r="E156" s="8">
        <v>0.01026</v>
      </c>
      <c r="F156" s="8" t="s">
        <v>54</v>
      </c>
      <c r="G156" s="62">
        <f t="shared" si="6"/>
        <v>10260</v>
      </c>
      <c r="H156" s="8">
        <v>397</v>
      </c>
      <c r="I156" s="8" t="s">
        <v>1143</v>
      </c>
      <c r="J156" s="62">
        <f t="shared" si="7"/>
        <v>59.55</v>
      </c>
      <c r="K156" s="62">
        <f t="shared" si="8"/>
        <v>10319.55</v>
      </c>
      <c r="L156" s="53"/>
      <c r="M156" s="53"/>
    </row>
    <row r="157" s="52" customFormat="1" ht="45" customHeight="1" spans="1:13">
      <c r="A157" s="8">
        <v>137</v>
      </c>
      <c r="B157" s="8" t="s">
        <v>8349</v>
      </c>
      <c r="C157" s="8" t="s">
        <v>8350</v>
      </c>
      <c r="D157" s="8" t="s">
        <v>15</v>
      </c>
      <c r="E157" s="8">
        <v>0.01197</v>
      </c>
      <c r="F157" s="8" t="s">
        <v>54</v>
      </c>
      <c r="G157" s="62">
        <f t="shared" si="6"/>
        <v>11970</v>
      </c>
      <c r="H157" s="8">
        <v>347</v>
      </c>
      <c r="I157" s="8" t="s">
        <v>1143</v>
      </c>
      <c r="J157" s="62">
        <f t="shared" si="7"/>
        <v>52.05</v>
      </c>
      <c r="K157" s="62">
        <f t="shared" si="8"/>
        <v>12022.05</v>
      </c>
      <c r="L157" s="53"/>
      <c r="M157" s="53"/>
    </row>
    <row r="158" s="52" customFormat="1" ht="45" customHeight="1" spans="1:13">
      <c r="A158" s="8">
        <v>138</v>
      </c>
      <c r="B158" s="8" t="s">
        <v>8351</v>
      </c>
      <c r="C158" s="8" t="s">
        <v>8352</v>
      </c>
      <c r="D158" s="8" t="s">
        <v>15</v>
      </c>
      <c r="E158" s="8">
        <v>0.00997</v>
      </c>
      <c r="F158" s="8" t="s">
        <v>54</v>
      </c>
      <c r="G158" s="62">
        <f t="shared" si="6"/>
        <v>9970</v>
      </c>
      <c r="H158" s="8">
        <v>365</v>
      </c>
      <c r="I158" s="8" t="s">
        <v>1143</v>
      </c>
      <c r="J158" s="62">
        <f t="shared" si="7"/>
        <v>54.75</v>
      </c>
      <c r="K158" s="62">
        <f t="shared" si="8"/>
        <v>10024.75</v>
      </c>
      <c r="L158" s="53"/>
      <c r="M158" s="53"/>
    </row>
    <row r="159" s="52" customFormat="1" ht="45" customHeight="1" spans="1:13">
      <c r="A159" s="8">
        <v>139</v>
      </c>
      <c r="B159" s="8" t="s">
        <v>8353</v>
      </c>
      <c r="C159" s="8" t="s">
        <v>8354</v>
      </c>
      <c r="D159" s="8" t="s">
        <v>15</v>
      </c>
      <c r="E159" s="8">
        <v>0.00972</v>
      </c>
      <c r="F159" s="8" t="s">
        <v>54</v>
      </c>
      <c r="G159" s="62">
        <f t="shared" si="6"/>
        <v>9720</v>
      </c>
      <c r="H159" s="8">
        <v>0</v>
      </c>
      <c r="I159" s="8" t="s">
        <v>1143</v>
      </c>
      <c r="J159" s="62">
        <f t="shared" si="7"/>
        <v>0</v>
      </c>
      <c r="K159" s="62">
        <f t="shared" si="8"/>
        <v>9720</v>
      </c>
      <c r="L159" s="53"/>
      <c r="M159" s="53"/>
    </row>
    <row r="160" s="52" customFormat="1" ht="45" customHeight="1" spans="1:13">
      <c r="A160" s="8">
        <v>140</v>
      </c>
      <c r="B160" s="8" t="s">
        <v>8355</v>
      </c>
      <c r="C160" s="8" t="s">
        <v>8356</v>
      </c>
      <c r="D160" s="8" t="s">
        <v>15</v>
      </c>
      <c r="E160" s="8">
        <v>0.01008</v>
      </c>
      <c r="F160" s="8" t="s">
        <v>54</v>
      </c>
      <c r="G160" s="62">
        <f t="shared" si="6"/>
        <v>10080</v>
      </c>
      <c r="H160" s="8">
        <v>0</v>
      </c>
      <c r="I160" s="8" t="s">
        <v>1143</v>
      </c>
      <c r="J160" s="62">
        <f t="shared" si="7"/>
        <v>0</v>
      </c>
      <c r="K160" s="62">
        <f t="shared" si="8"/>
        <v>10080</v>
      </c>
      <c r="L160" s="53"/>
      <c r="M160" s="53"/>
    </row>
    <row r="161" s="52" customFormat="1" ht="45" customHeight="1" spans="1:13">
      <c r="A161" s="8">
        <v>141</v>
      </c>
      <c r="B161" s="8" t="s">
        <v>8357</v>
      </c>
      <c r="C161" s="8" t="s">
        <v>8358</v>
      </c>
      <c r="D161" s="8" t="s">
        <v>15</v>
      </c>
      <c r="E161" s="8">
        <v>0.01026</v>
      </c>
      <c r="F161" s="8" t="s">
        <v>54</v>
      </c>
      <c r="G161" s="62">
        <f t="shared" si="6"/>
        <v>10260</v>
      </c>
      <c r="H161" s="8">
        <v>0</v>
      </c>
      <c r="I161" s="8" t="s">
        <v>1143</v>
      </c>
      <c r="J161" s="62">
        <f t="shared" si="7"/>
        <v>0</v>
      </c>
      <c r="K161" s="62">
        <f t="shared" si="8"/>
        <v>10260</v>
      </c>
      <c r="L161" s="53"/>
      <c r="M161" s="53"/>
    </row>
    <row r="162" s="52" customFormat="1" ht="45" customHeight="1" spans="1:13">
      <c r="A162" s="8">
        <v>142</v>
      </c>
      <c r="B162" s="8" t="s">
        <v>8359</v>
      </c>
      <c r="C162" s="8" t="s">
        <v>8360</v>
      </c>
      <c r="D162" s="8" t="s">
        <v>15</v>
      </c>
      <c r="E162" s="8">
        <v>0.0054</v>
      </c>
      <c r="F162" s="8" t="s">
        <v>54</v>
      </c>
      <c r="G162" s="62">
        <f t="shared" si="6"/>
        <v>5400</v>
      </c>
      <c r="H162" s="8">
        <v>607</v>
      </c>
      <c r="I162" s="8" t="s">
        <v>1143</v>
      </c>
      <c r="J162" s="62">
        <f t="shared" si="7"/>
        <v>91.05</v>
      </c>
      <c r="K162" s="62">
        <f t="shared" si="8"/>
        <v>5491.05</v>
      </c>
      <c r="L162" s="53"/>
      <c r="M162" s="53"/>
    </row>
    <row r="163" s="52" customFormat="1" ht="45" customHeight="1" spans="1:13">
      <c r="A163" s="8">
        <v>143</v>
      </c>
      <c r="B163" s="8" t="s">
        <v>8361</v>
      </c>
      <c r="C163" s="8" t="s">
        <v>8362</v>
      </c>
      <c r="D163" s="8" t="s">
        <v>15</v>
      </c>
      <c r="E163" s="8">
        <v>0.02166</v>
      </c>
      <c r="F163" s="8" t="s">
        <v>54</v>
      </c>
      <c r="G163" s="62">
        <f t="shared" si="6"/>
        <v>20000</v>
      </c>
      <c r="H163" s="8">
        <v>0</v>
      </c>
      <c r="I163" s="8" t="s">
        <v>1143</v>
      </c>
      <c r="J163" s="62">
        <f t="shared" si="7"/>
        <v>0</v>
      </c>
      <c r="K163" s="62">
        <f t="shared" si="8"/>
        <v>20000</v>
      </c>
      <c r="L163" s="53"/>
      <c r="M163" s="53"/>
    </row>
    <row r="164" s="52" customFormat="1" ht="45" customHeight="1" spans="1:13">
      <c r="A164" s="8"/>
      <c r="B164" s="8" t="s">
        <v>8363</v>
      </c>
      <c r="C164" s="8"/>
      <c r="D164" s="8"/>
      <c r="E164" s="8">
        <v>0</v>
      </c>
      <c r="F164" s="61" t="s">
        <v>54</v>
      </c>
      <c r="G164" s="62">
        <f t="shared" si="6"/>
        <v>0</v>
      </c>
      <c r="H164" s="8">
        <v>2773</v>
      </c>
      <c r="I164" s="8" t="s">
        <v>1143</v>
      </c>
      <c r="J164" s="62">
        <f t="shared" si="7"/>
        <v>415.95</v>
      </c>
      <c r="K164" s="62">
        <f t="shared" si="8"/>
        <v>415.95</v>
      </c>
      <c r="L164" s="53"/>
      <c r="M164" s="53"/>
    </row>
    <row r="165" s="52" customFormat="1" ht="45" customHeight="1" spans="1:13">
      <c r="A165" s="8">
        <v>144</v>
      </c>
      <c r="B165" s="8" t="s">
        <v>8364</v>
      </c>
      <c r="C165" s="8" t="s">
        <v>8365</v>
      </c>
      <c r="D165" s="8" t="s">
        <v>15</v>
      </c>
      <c r="E165" s="8">
        <v>0.00986</v>
      </c>
      <c r="F165" s="8" t="s">
        <v>54</v>
      </c>
      <c r="G165" s="62">
        <f t="shared" si="6"/>
        <v>9860</v>
      </c>
      <c r="H165" s="8">
        <v>679</v>
      </c>
      <c r="I165" s="8" t="s">
        <v>1143</v>
      </c>
      <c r="J165" s="62">
        <f t="shared" si="7"/>
        <v>101.85</v>
      </c>
      <c r="K165" s="62">
        <f t="shared" si="8"/>
        <v>9961.85</v>
      </c>
      <c r="L165" s="53"/>
      <c r="M165" s="53"/>
    </row>
    <row r="166" s="52" customFormat="1" ht="45" customHeight="1" spans="1:13">
      <c r="A166" s="8">
        <v>145</v>
      </c>
      <c r="B166" s="8" t="s">
        <v>8366</v>
      </c>
      <c r="C166" s="8" t="s">
        <v>8367</v>
      </c>
      <c r="D166" s="8" t="s">
        <v>15</v>
      </c>
      <c r="E166" s="8">
        <v>0.0174</v>
      </c>
      <c r="F166" s="8" t="s">
        <v>54</v>
      </c>
      <c r="G166" s="62">
        <f t="shared" si="6"/>
        <v>17400</v>
      </c>
      <c r="H166" s="8">
        <v>2055</v>
      </c>
      <c r="I166" s="8" t="s">
        <v>1143</v>
      </c>
      <c r="J166" s="62">
        <f t="shared" si="7"/>
        <v>308.25</v>
      </c>
      <c r="K166" s="62">
        <f t="shared" si="8"/>
        <v>17708.25</v>
      </c>
      <c r="L166" s="53"/>
      <c r="M166" s="53"/>
    </row>
    <row r="167" s="52" customFormat="1" ht="45" customHeight="1" spans="1:13">
      <c r="A167" s="8">
        <v>146</v>
      </c>
      <c r="B167" s="8" t="s">
        <v>8368</v>
      </c>
      <c r="C167" s="8" t="s">
        <v>8369</v>
      </c>
      <c r="D167" s="8" t="s">
        <v>15</v>
      </c>
      <c r="E167" s="8">
        <v>0.0135</v>
      </c>
      <c r="F167" s="8" t="s">
        <v>54</v>
      </c>
      <c r="G167" s="62">
        <f t="shared" si="6"/>
        <v>13500</v>
      </c>
      <c r="H167" s="8">
        <v>1621</v>
      </c>
      <c r="I167" s="8" t="s">
        <v>1143</v>
      </c>
      <c r="J167" s="62">
        <f t="shared" si="7"/>
        <v>243.15</v>
      </c>
      <c r="K167" s="62">
        <f t="shared" si="8"/>
        <v>13743.15</v>
      </c>
      <c r="L167" s="53"/>
      <c r="M167" s="53"/>
    </row>
    <row r="168" s="52" customFormat="1" ht="45" customHeight="1" spans="1:13">
      <c r="A168" s="8">
        <v>147</v>
      </c>
      <c r="B168" s="8" t="s">
        <v>8370</v>
      </c>
      <c r="C168" s="8" t="s">
        <v>8371</v>
      </c>
      <c r="D168" s="8" t="s">
        <v>15</v>
      </c>
      <c r="E168" s="8">
        <v>0.01944</v>
      </c>
      <c r="F168" s="8" t="s">
        <v>54</v>
      </c>
      <c r="G168" s="62">
        <f t="shared" si="6"/>
        <v>19440</v>
      </c>
      <c r="H168" s="8">
        <v>0</v>
      </c>
      <c r="I168" s="8" t="s">
        <v>1143</v>
      </c>
      <c r="J168" s="62">
        <f t="shared" si="7"/>
        <v>0</v>
      </c>
      <c r="K168" s="62">
        <f t="shared" si="8"/>
        <v>19440</v>
      </c>
      <c r="L168" s="53"/>
      <c r="M168" s="53"/>
    </row>
    <row r="169" s="52" customFormat="1" ht="45" customHeight="1" spans="1:13">
      <c r="A169" s="8">
        <v>148</v>
      </c>
      <c r="B169" s="8" t="s">
        <v>8372</v>
      </c>
      <c r="C169" s="8" t="s">
        <v>8373</v>
      </c>
      <c r="D169" s="8" t="s">
        <v>15</v>
      </c>
      <c r="E169" s="8">
        <v>0.00837</v>
      </c>
      <c r="F169" s="8" t="s">
        <v>54</v>
      </c>
      <c r="G169" s="62">
        <f t="shared" si="6"/>
        <v>8370</v>
      </c>
      <c r="H169" s="8">
        <v>325</v>
      </c>
      <c r="I169" s="8" t="s">
        <v>1143</v>
      </c>
      <c r="J169" s="62">
        <f t="shared" si="7"/>
        <v>48.75</v>
      </c>
      <c r="K169" s="62">
        <f t="shared" si="8"/>
        <v>8418.75</v>
      </c>
      <c r="L169" s="53"/>
      <c r="M169" s="53"/>
    </row>
    <row r="170" s="52" customFormat="1" ht="45" customHeight="1" spans="1:13">
      <c r="A170" s="8">
        <v>149</v>
      </c>
      <c r="B170" s="8" t="s">
        <v>8374</v>
      </c>
      <c r="C170" s="8" t="s">
        <v>8375</v>
      </c>
      <c r="D170" s="8" t="s">
        <v>15</v>
      </c>
      <c r="E170" s="8">
        <v>0.0162</v>
      </c>
      <c r="F170" s="8" t="s">
        <v>54</v>
      </c>
      <c r="G170" s="62">
        <f t="shared" si="6"/>
        <v>16200</v>
      </c>
      <c r="H170" s="8">
        <v>0</v>
      </c>
      <c r="I170" s="8" t="s">
        <v>1143</v>
      </c>
      <c r="J170" s="62">
        <f t="shared" si="7"/>
        <v>0</v>
      </c>
      <c r="K170" s="62">
        <f t="shared" si="8"/>
        <v>16200</v>
      </c>
      <c r="L170" s="53"/>
      <c r="M170" s="53"/>
    </row>
    <row r="171" s="52" customFormat="1" ht="45" customHeight="1" spans="1:13">
      <c r="A171" s="8">
        <v>150</v>
      </c>
      <c r="B171" s="8" t="s">
        <v>8376</v>
      </c>
      <c r="C171" s="8" t="s">
        <v>8377</v>
      </c>
      <c r="D171" s="8" t="s">
        <v>15</v>
      </c>
      <c r="E171" s="8">
        <v>0.02</v>
      </c>
      <c r="F171" s="8" t="s">
        <v>54</v>
      </c>
      <c r="G171" s="62">
        <f t="shared" si="6"/>
        <v>20000</v>
      </c>
      <c r="H171" s="8">
        <v>0</v>
      </c>
      <c r="I171" s="8" t="s">
        <v>1143</v>
      </c>
      <c r="J171" s="62">
        <f t="shared" si="7"/>
        <v>0</v>
      </c>
      <c r="K171" s="62">
        <f t="shared" si="8"/>
        <v>20000</v>
      </c>
      <c r="L171" s="53"/>
      <c r="M171" s="53"/>
    </row>
    <row r="172" s="52" customFormat="1" ht="45" customHeight="1" spans="1:13">
      <c r="A172" s="8">
        <v>151</v>
      </c>
      <c r="B172" s="8" t="s">
        <v>8378</v>
      </c>
      <c r="C172" s="8" t="s">
        <v>8379</v>
      </c>
      <c r="D172" s="8" t="s">
        <v>15</v>
      </c>
      <c r="E172" s="8">
        <v>0.02035</v>
      </c>
      <c r="F172" s="8" t="s">
        <v>54</v>
      </c>
      <c r="G172" s="62">
        <f t="shared" si="6"/>
        <v>20000</v>
      </c>
      <c r="H172" s="8">
        <v>1879</v>
      </c>
      <c r="I172" s="8" t="s">
        <v>1143</v>
      </c>
      <c r="J172" s="62">
        <f t="shared" si="7"/>
        <v>281.85</v>
      </c>
      <c r="K172" s="62">
        <f t="shared" si="8"/>
        <v>20281.85</v>
      </c>
      <c r="L172" s="53"/>
      <c r="M172" s="53"/>
    </row>
    <row r="173" s="52" customFormat="1" ht="45" customHeight="1" spans="1:13">
      <c r="A173" s="8">
        <v>152</v>
      </c>
      <c r="B173" s="8" t="s">
        <v>8380</v>
      </c>
      <c r="C173" s="8" t="s">
        <v>8381</v>
      </c>
      <c r="D173" s="8" t="s">
        <v>15</v>
      </c>
      <c r="E173" s="8">
        <v>0.0054</v>
      </c>
      <c r="F173" s="8" t="s">
        <v>54</v>
      </c>
      <c r="G173" s="62">
        <f t="shared" si="6"/>
        <v>5400</v>
      </c>
      <c r="H173" s="8">
        <v>715</v>
      </c>
      <c r="I173" s="8" t="s">
        <v>1143</v>
      </c>
      <c r="J173" s="62">
        <f t="shared" si="7"/>
        <v>107.25</v>
      </c>
      <c r="K173" s="62">
        <f t="shared" si="8"/>
        <v>5507.25</v>
      </c>
      <c r="L173" s="53"/>
      <c r="M173" s="53"/>
    </row>
    <row r="174" s="52" customFormat="1" ht="45" customHeight="1" spans="1:13">
      <c r="A174" s="8">
        <v>153</v>
      </c>
      <c r="B174" s="8" t="s">
        <v>8382</v>
      </c>
      <c r="C174" s="8" t="s">
        <v>8383</v>
      </c>
      <c r="D174" s="8" t="s">
        <v>15</v>
      </c>
      <c r="E174" s="8">
        <v>0.0054</v>
      </c>
      <c r="F174" s="8" t="s">
        <v>54</v>
      </c>
      <c r="G174" s="62">
        <f t="shared" si="6"/>
        <v>5400</v>
      </c>
      <c r="H174" s="8">
        <v>340</v>
      </c>
      <c r="I174" s="8" t="s">
        <v>1143</v>
      </c>
      <c r="J174" s="62">
        <f t="shared" si="7"/>
        <v>51</v>
      </c>
      <c r="K174" s="62">
        <f t="shared" si="8"/>
        <v>5451</v>
      </c>
      <c r="L174" s="53"/>
      <c r="M174" s="53"/>
    </row>
    <row r="175" s="52" customFormat="1" ht="45" customHeight="1" spans="1:13">
      <c r="A175" s="8">
        <v>154</v>
      </c>
      <c r="B175" s="8" t="s">
        <v>8384</v>
      </c>
      <c r="C175" s="8" t="s">
        <v>8385</v>
      </c>
      <c r="D175" s="8" t="s">
        <v>15</v>
      </c>
      <c r="E175" s="8">
        <v>0.00812</v>
      </c>
      <c r="F175" s="8" t="s">
        <v>54</v>
      </c>
      <c r="G175" s="62">
        <f t="shared" si="6"/>
        <v>8120</v>
      </c>
      <c r="H175" s="8">
        <v>0</v>
      </c>
      <c r="I175" s="8" t="s">
        <v>1143</v>
      </c>
      <c r="J175" s="62">
        <f t="shared" si="7"/>
        <v>0</v>
      </c>
      <c r="K175" s="62">
        <f t="shared" si="8"/>
        <v>8120</v>
      </c>
      <c r="L175" s="53"/>
      <c r="M175" s="53"/>
    </row>
    <row r="176" s="52" customFormat="1" ht="45" customHeight="1" spans="1:13">
      <c r="A176" s="8">
        <v>155</v>
      </c>
      <c r="B176" s="8" t="s">
        <v>8386</v>
      </c>
      <c r="C176" s="8" t="s">
        <v>8387</v>
      </c>
      <c r="D176" s="8" t="s">
        <v>15</v>
      </c>
      <c r="E176" s="8">
        <v>0.0154</v>
      </c>
      <c r="F176" s="8" t="s">
        <v>54</v>
      </c>
      <c r="G176" s="62">
        <f t="shared" si="6"/>
        <v>15400</v>
      </c>
      <c r="H176" s="8">
        <v>0</v>
      </c>
      <c r="I176" s="8" t="s">
        <v>1143</v>
      </c>
      <c r="J176" s="62">
        <f t="shared" si="7"/>
        <v>0</v>
      </c>
      <c r="K176" s="62">
        <f t="shared" si="8"/>
        <v>15400</v>
      </c>
      <c r="L176" s="53"/>
      <c r="M176" s="53"/>
    </row>
    <row r="177" s="52" customFormat="1" ht="45" customHeight="1" spans="1:13">
      <c r="A177" s="8">
        <v>156</v>
      </c>
      <c r="B177" s="8" t="s">
        <v>8388</v>
      </c>
      <c r="C177" s="8" t="s">
        <v>8389</v>
      </c>
      <c r="D177" s="8" t="s">
        <v>15</v>
      </c>
      <c r="E177" s="8">
        <v>0.0189</v>
      </c>
      <c r="F177" s="8" t="s">
        <v>54</v>
      </c>
      <c r="G177" s="62">
        <f t="shared" si="6"/>
        <v>18900</v>
      </c>
      <c r="H177" s="8">
        <v>0</v>
      </c>
      <c r="I177" s="8" t="s">
        <v>1143</v>
      </c>
      <c r="J177" s="62">
        <f t="shared" si="7"/>
        <v>0</v>
      </c>
      <c r="K177" s="62">
        <f t="shared" si="8"/>
        <v>18900</v>
      </c>
      <c r="L177" s="53"/>
      <c r="M177" s="53"/>
    </row>
    <row r="178" s="52" customFormat="1" ht="45" customHeight="1" spans="1:13">
      <c r="A178" s="8">
        <v>157</v>
      </c>
      <c r="B178" s="8" t="s">
        <v>8390</v>
      </c>
      <c r="C178" s="8" t="s">
        <v>8391</v>
      </c>
      <c r="D178" s="8" t="s">
        <v>15</v>
      </c>
      <c r="E178" s="8">
        <v>0.01102</v>
      </c>
      <c r="F178" s="8" t="s">
        <v>54</v>
      </c>
      <c r="G178" s="62">
        <f t="shared" si="6"/>
        <v>11020</v>
      </c>
      <c r="H178" s="8">
        <v>0</v>
      </c>
      <c r="I178" s="8" t="s">
        <v>1143</v>
      </c>
      <c r="J178" s="62">
        <f t="shared" si="7"/>
        <v>0</v>
      </c>
      <c r="K178" s="62">
        <f t="shared" si="8"/>
        <v>11020</v>
      </c>
      <c r="L178" s="53"/>
      <c r="M178" s="53"/>
    </row>
    <row r="179" s="52" customFormat="1" ht="45" customHeight="1" spans="1:13">
      <c r="A179" s="8">
        <v>158</v>
      </c>
      <c r="B179" s="8" t="s">
        <v>8392</v>
      </c>
      <c r="C179" s="8" t="s">
        <v>8393</v>
      </c>
      <c r="D179" s="8" t="s">
        <v>15</v>
      </c>
      <c r="E179" s="8">
        <v>0.01885</v>
      </c>
      <c r="F179" s="8" t="s">
        <v>54</v>
      </c>
      <c r="G179" s="62">
        <f t="shared" si="6"/>
        <v>18850</v>
      </c>
      <c r="H179" s="8">
        <v>0</v>
      </c>
      <c r="I179" s="8" t="s">
        <v>1143</v>
      </c>
      <c r="J179" s="62">
        <f t="shared" si="7"/>
        <v>0</v>
      </c>
      <c r="K179" s="62">
        <f t="shared" si="8"/>
        <v>18850</v>
      </c>
      <c r="L179" s="53"/>
      <c r="M179" s="53"/>
    </row>
    <row r="180" s="52" customFormat="1" ht="45" customHeight="1" spans="1:13">
      <c r="A180" s="8">
        <v>159</v>
      </c>
      <c r="B180" s="8" t="s">
        <v>8394</v>
      </c>
      <c r="C180" s="8" t="s">
        <v>8395</v>
      </c>
      <c r="D180" s="8" t="s">
        <v>15</v>
      </c>
      <c r="E180" s="8">
        <v>0.01392</v>
      </c>
      <c r="F180" s="8" t="s">
        <v>54</v>
      </c>
      <c r="G180" s="62">
        <f t="shared" si="6"/>
        <v>13920</v>
      </c>
      <c r="H180" s="8">
        <v>0</v>
      </c>
      <c r="I180" s="8" t="s">
        <v>1143</v>
      </c>
      <c r="J180" s="62">
        <f t="shared" si="7"/>
        <v>0</v>
      </c>
      <c r="K180" s="62">
        <f t="shared" si="8"/>
        <v>13920</v>
      </c>
      <c r="L180" s="53"/>
      <c r="M180" s="53"/>
    </row>
    <row r="181" s="52" customFormat="1" ht="45" customHeight="1" spans="1:13">
      <c r="A181" s="8">
        <v>160</v>
      </c>
      <c r="B181" s="8" t="s">
        <v>8396</v>
      </c>
      <c r="C181" s="8" t="s">
        <v>8397</v>
      </c>
      <c r="D181" s="8" t="s">
        <v>15</v>
      </c>
      <c r="E181" s="8">
        <v>0.01</v>
      </c>
      <c r="F181" s="8" t="s">
        <v>54</v>
      </c>
      <c r="G181" s="62">
        <f t="shared" si="6"/>
        <v>10000</v>
      </c>
      <c r="H181" s="8">
        <v>0</v>
      </c>
      <c r="I181" s="8" t="s">
        <v>1143</v>
      </c>
      <c r="J181" s="62">
        <f t="shared" si="7"/>
        <v>0</v>
      </c>
      <c r="K181" s="62">
        <f t="shared" si="8"/>
        <v>10000</v>
      </c>
      <c r="L181" s="53"/>
      <c r="M181" s="53"/>
    </row>
    <row r="182" s="52" customFormat="1" ht="45" customHeight="1" spans="1:13">
      <c r="A182" s="8">
        <v>161</v>
      </c>
      <c r="B182" s="8" t="s">
        <v>8398</v>
      </c>
      <c r="C182" s="8" t="s">
        <v>8399</v>
      </c>
      <c r="D182" s="8" t="s">
        <v>15</v>
      </c>
      <c r="E182" s="8">
        <v>0.01188</v>
      </c>
      <c r="F182" s="8" t="s">
        <v>54</v>
      </c>
      <c r="G182" s="62">
        <f t="shared" si="6"/>
        <v>11880</v>
      </c>
      <c r="H182" s="8">
        <v>0</v>
      </c>
      <c r="I182" s="8" t="s">
        <v>1143</v>
      </c>
      <c r="J182" s="62">
        <f t="shared" si="7"/>
        <v>0</v>
      </c>
      <c r="K182" s="62">
        <f t="shared" si="8"/>
        <v>11880</v>
      </c>
      <c r="L182" s="53"/>
      <c r="M182" s="53"/>
    </row>
    <row r="183" s="52" customFormat="1" ht="45" customHeight="1" spans="1:13">
      <c r="A183" s="8">
        <v>162</v>
      </c>
      <c r="B183" s="8" t="s">
        <v>8400</v>
      </c>
      <c r="C183" s="8" t="s">
        <v>8401</v>
      </c>
      <c r="D183" s="8" t="s">
        <v>15</v>
      </c>
      <c r="E183" s="8">
        <v>0.01226</v>
      </c>
      <c r="F183" s="8" t="s">
        <v>54</v>
      </c>
      <c r="G183" s="62">
        <f t="shared" si="6"/>
        <v>12260</v>
      </c>
      <c r="H183" s="8">
        <v>0</v>
      </c>
      <c r="I183" s="8" t="s">
        <v>1143</v>
      </c>
      <c r="J183" s="62">
        <f t="shared" si="7"/>
        <v>0</v>
      </c>
      <c r="K183" s="62">
        <f t="shared" si="8"/>
        <v>12260</v>
      </c>
      <c r="L183" s="53"/>
      <c r="M183" s="53"/>
    </row>
    <row r="184" s="52" customFormat="1" ht="45" customHeight="1" spans="1:13">
      <c r="A184" s="8">
        <v>163</v>
      </c>
      <c r="B184" s="8" t="s">
        <v>8402</v>
      </c>
      <c r="C184" s="8" t="s">
        <v>8403</v>
      </c>
      <c r="D184" s="8" t="s">
        <v>15</v>
      </c>
      <c r="E184" s="8">
        <v>0.01083</v>
      </c>
      <c r="F184" s="8" t="s">
        <v>54</v>
      </c>
      <c r="G184" s="62">
        <f t="shared" si="6"/>
        <v>10830</v>
      </c>
      <c r="H184" s="8">
        <v>0</v>
      </c>
      <c r="I184" s="8" t="s">
        <v>1143</v>
      </c>
      <c r="J184" s="62">
        <f t="shared" si="7"/>
        <v>0</v>
      </c>
      <c r="K184" s="62">
        <f t="shared" si="8"/>
        <v>10830</v>
      </c>
      <c r="L184" s="53"/>
      <c r="M184" s="53"/>
    </row>
    <row r="185" s="52" customFormat="1" ht="45" customHeight="1" spans="1:13">
      <c r="A185" s="8">
        <v>164</v>
      </c>
      <c r="B185" s="8" t="s">
        <v>8404</v>
      </c>
      <c r="C185" s="8" t="s">
        <v>8405</v>
      </c>
      <c r="D185" s="8" t="s">
        <v>15</v>
      </c>
      <c r="E185" s="8">
        <v>0.00769</v>
      </c>
      <c r="F185" s="8" t="s">
        <v>54</v>
      </c>
      <c r="G185" s="62">
        <f t="shared" si="6"/>
        <v>7690</v>
      </c>
      <c r="H185" s="8">
        <v>0</v>
      </c>
      <c r="I185" s="8" t="s">
        <v>1143</v>
      </c>
      <c r="J185" s="62">
        <f t="shared" si="7"/>
        <v>0</v>
      </c>
      <c r="K185" s="62">
        <f t="shared" si="8"/>
        <v>7690</v>
      </c>
      <c r="L185" s="53"/>
      <c r="M185" s="53"/>
    </row>
    <row r="186" s="52" customFormat="1" ht="45" customHeight="1" spans="1:13">
      <c r="A186" s="8">
        <v>165</v>
      </c>
      <c r="B186" s="8" t="s">
        <v>8406</v>
      </c>
      <c r="C186" s="8" t="s">
        <v>8407</v>
      </c>
      <c r="D186" s="8" t="s">
        <v>15</v>
      </c>
      <c r="E186" s="8">
        <v>0.01539</v>
      </c>
      <c r="F186" s="8" t="s">
        <v>54</v>
      </c>
      <c r="G186" s="62">
        <f t="shared" si="6"/>
        <v>15390</v>
      </c>
      <c r="H186" s="8">
        <v>0</v>
      </c>
      <c r="I186" s="8" t="s">
        <v>1143</v>
      </c>
      <c r="J186" s="62">
        <f t="shared" si="7"/>
        <v>0</v>
      </c>
      <c r="K186" s="62">
        <f t="shared" si="8"/>
        <v>15390</v>
      </c>
      <c r="L186" s="53"/>
      <c r="M186" s="53"/>
    </row>
    <row r="187" s="52" customFormat="1" ht="45" customHeight="1" spans="1:13">
      <c r="A187" s="8">
        <v>166</v>
      </c>
      <c r="B187" s="8" t="s">
        <v>8408</v>
      </c>
      <c r="C187" s="8" t="s">
        <v>8409</v>
      </c>
      <c r="D187" s="8" t="s">
        <v>15</v>
      </c>
      <c r="E187" s="8">
        <v>0.01368</v>
      </c>
      <c r="F187" s="8" t="s">
        <v>54</v>
      </c>
      <c r="G187" s="62">
        <f t="shared" si="6"/>
        <v>13680</v>
      </c>
      <c r="H187" s="8">
        <v>0</v>
      </c>
      <c r="I187" s="8" t="s">
        <v>1143</v>
      </c>
      <c r="J187" s="62">
        <f t="shared" si="7"/>
        <v>0</v>
      </c>
      <c r="K187" s="62">
        <f t="shared" si="8"/>
        <v>13680</v>
      </c>
      <c r="L187" s="53"/>
      <c r="M187" s="53"/>
    </row>
    <row r="188" s="52" customFormat="1" ht="45" customHeight="1" spans="1:13">
      <c r="A188" s="8">
        <v>167</v>
      </c>
      <c r="B188" s="8" t="s">
        <v>8404</v>
      </c>
      <c r="C188" s="8" t="s">
        <v>8405</v>
      </c>
      <c r="D188" s="8" t="s">
        <v>15</v>
      </c>
      <c r="E188" s="8">
        <v>0.00769</v>
      </c>
      <c r="F188" s="8" t="s">
        <v>54</v>
      </c>
      <c r="G188" s="62">
        <f t="shared" si="6"/>
        <v>7690</v>
      </c>
      <c r="H188" s="8">
        <v>0</v>
      </c>
      <c r="I188" s="8" t="s">
        <v>1143</v>
      </c>
      <c r="J188" s="62">
        <f t="shared" si="7"/>
        <v>0</v>
      </c>
      <c r="K188" s="62">
        <f t="shared" si="8"/>
        <v>7690</v>
      </c>
      <c r="L188" s="53"/>
      <c r="M188" s="53"/>
    </row>
    <row r="189" s="52" customFormat="1" ht="45" customHeight="1" spans="1:13">
      <c r="A189" s="8">
        <v>168</v>
      </c>
      <c r="B189" s="8" t="s">
        <v>8410</v>
      </c>
      <c r="C189" s="8" t="s">
        <v>8411</v>
      </c>
      <c r="D189" s="8" t="s">
        <v>15</v>
      </c>
      <c r="E189" s="8">
        <v>0.01368</v>
      </c>
      <c r="F189" s="8" t="s">
        <v>54</v>
      </c>
      <c r="G189" s="62">
        <f t="shared" si="6"/>
        <v>13680</v>
      </c>
      <c r="H189" s="8">
        <v>0</v>
      </c>
      <c r="I189" s="8" t="s">
        <v>1143</v>
      </c>
      <c r="J189" s="62">
        <f t="shared" si="7"/>
        <v>0</v>
      </c>
      <c r="K189" s="62">
        <f t="shared" si="8"/>
        <v>13680</v>
      </c>
      <c r="L189" s="53"/>
      <c r="M189" s="53"/>
    </row>
    <row r="190" s="52" customFormat="1" ht="45" customHeight="1" spans="1:13">
      <c r="A190" s="8">
        <v>169</v>
      </c>
      <c r="B190" s="8" t="s">
        <v>8412</v>
      </c>
      <c r="C190" s="8" t="s">
        <v>8413</v>
      </c>
      <c r="D190" s="8" t="s">
        <v>15</v>
      </c>
      <c r="E190" s="8">
        <v>0.00806</v>
      </c>
      <c r="F190" s="8" t="s">
        <v>54</v>
      </c>
      <c r="G190" s="62">
        <f t="shared" si="6"/>
        <v>8060</v>
      </c>
      <c r="H190" s="8">
        <v>0</v>
      </c>
      <c r="I190" s="8" t="s">
        <v>1143</v>
      </c>
      <c r="J190" s="62">
        <f t="shared" si="7"/>
        <v>0</v>
      </c>
      <c r="K190" s="62">
        <f t="shared" si="8"/>
        <v>8060</v>
      </c>
      <c r="L190" s="53"/>
      <c r="M190" s="53"/>
    </row>
    <row r="191" s="52" customFormat="1" ht="45" customHeight="1" spans="1:13">
      <c r="A191" s="8">
        <v>170</v>
      </c>
      <c r="B191" s="8" t="s">
        <v>8414</v>
      </c>
      <c r="C191" s="8" t="s">
        <v>8415</v>
      </c>
      <c r="D191" s="8" t="s">
        <v>15</v>
      </c>
      <c r="E191" s="8">
        <v>0.0132</v>
      </c>
      <c r="F191" s="8" t="s">
        <v>54</v>
      </c>
      <c r="G191" s="62">
        <f t="shared" si="6"/>
        <v>13200</v>
      </c>
      <c r="H191" s="8">
        <v>0</v>
      </c>
      <c r="I191" s="8" t="s">
        <v>1143</v>
      </c>
      <c r="J191" s="62">
        <f t="shared" si="7"/>
        <v>0</v>
      </c>
      <c r="K191" s="62">
        <f t="shared" si="8"/>
        <v>13200</v>
      </c>
      <c r="L191" s="53"/>
      <c r="M191" s="53"/>
    </row>
    <row r="192" s="52" customFormat="1" ht="45" customHeight="1" spans="1:13">
      <c r="A192" s="8">
        <v>171</v>
      </c>
      <c r="B192" s="8" t="s">
        <v>8416</v>
      </c>
      <c r="C192" s="8" t="s">
        <v>8417</v>
      </c>
      <c r="D192" s="8" t="s">
        <v>15</v>
      </c>
      <c r="E192" s="8">
        <v>0.0114</v>
      </c>
      <c r="F192" s="8" t="s">
        <v>54</v>
      </c>
      <c r="G192" s="62">
        <f t="shared" si="6"/>
        <v>11400</v>
      </c>
      <c r="H192" s="8">
        <v>0</v>
      </c>
      <c r="I192" s="8" t="s">
        <v>1143</v>
      </c>
      <c r="J192" s="62">
        <f t="shared" si="7"/>
        <v>0</v>
      </c>
      <c r="K192" s="62">
        <f t="shared" si="8"/>
        <v>11400</v>
      </c>
      <c r="L192" s="53"/>
      <c r="M192" s="53"/>
    </row>
    <row r="193" s="52" customFormat="1" ht="45" customHeight="1" spans="1:13">
      <c r="A193" s="8">
        <v>172</v>
      </c>
      <c r="B193" s="8" t="s">
        <v>8418</v>
      </c>
      <c r="C193" s="8" t="s">
        <v>8419</v>
      </c>
      <c r="D193" s="8" t="s">
        <v>15</v>
      </c>
      <c r="E193" s="8">
        <v>0.01083</v>
      </c>
      <c r="F193" s="8" t="s">
        <v>54</v>
      </c>
      <c r="G193" s="62">
        <f t="shared" si="6"/>
        <v>10830</v>
      </c>
      <c r="H193" s="8">
        <v>0</v>
      </c>
      <c r="I193" s="8" t="s">
        <v>1143</v>
      </c>
      <c r="J193" s="62">
        <f t="shared" si="7"/>
        <v>0</v>
      </c>
      <c r="K193" s="62">
        <f t="shared" si="8"/>
        <v>10830</v>
      </c>
      <c r="L193" s="53"/>
      <c r="M193" s="53"/>
    </row>
    <row r="194" s="52" customFormat="1" ht="45" customHeight="1" spans="1:13">
      <c r="A194" s="8">
        <v>173</v>
      </c>
      <c r="B194" s="8" t="s">
        <v>8420</v>
      </c>
      <c r="C194" s="8" t="s">
        <v>8421</v>
      </c>
      <c r="D194" s="8" t="s">
        <v>15</v>
      </c>
      <c r="E194" s="8">
        <v>0.01</v>
      </c>
      <c r="F194" s="8" t="s">
        <v>54</v>
      </c>
      <c r="G194" s="62">
        <f t="shared" si="6"/>
        <v>10000</v>
      </c>
      <c r="H194" s="8">
        <v>0</v>
      </c>
      <c r="I194" s="8" t="s">
        <v>1143</v>
      </c>
      <c r="J194" s="62">
        <f t="shared" si="7"/>
        <v>0</v>
      </c>
      <c r="K194" s="62">
        <f t="shared" si="8"/>
        <v>10000</v>
      </c>
      <c r="L194" s="53"/>
      <c r="M194" s="53"/>
    </row>
    <row r="195" s="52" customFormat="1" ht="45" customHeight="1" spans="1:13">
      <c r="A195" s="8">
        <v>174</v>
      </c>
      <c r="B195" s="8" t="s">
        <v>8422</v>
      </c>
      <c r="C195" s="8" t="s">
        <v>8423</v>
      </c>
      <c r="D195" s="8" t="s">
        <v>15</v>
      </c>
      <c r="E195" s="8">
        <v>0.0108</v>
      </c>
      <c r="F195" s="8" t="s">
        <v>54</v>
      </c>
      <c r="G195" s="62">
        <f t="shared" si="6"/>
        <v>10800</v>
      </c>
      <c r="H195" s="8">
        <v>0</v>
      </c>
      <c r="I195" s="8" t="s">
        <v>1143</v>
      </c>
      <c r="J195" s="62">
        <f t="shared" si="7"/>
        <v>0</v>
      </c>
      <c r="K195" s="62">
        <f t="shared" si="8"/>
        <v>10800</v>
      </c>
      <c r="L195" s="53"/>
      <c r="M195" s="53"/>
    </row>
    <row r="196" s="52" customFormat="1" ht="45" customHeight="1" spans="1:13">
      <c r="A196" s="8">
        <v>175</v>
      </c>
      <c r="B196" s="8" t="s">
        <v>8424</v>
      </c>
      <c r="C196" s="8" t="s">
        <v>8425</v>
      </c>
      <c r="D196" s="8" t="s">
        <v>15</v>
      </c>
      <c r="E196" s="8">
        <v>0.02565</v>
      </c>
      <c r="F196" s="8" t="s">
        <v>54</v>
      </c>
      <c r="G196" s="62">
        <f t="shared" ref="G196:G209" si="9">IF(E196*1000000&gt;20000,20000,E196*1000000)</f>
        <v>20000</v>
      </c>
      <c r="H196" s="8">
        <v>0</v>
      </c>
      <c r="I196" s="8" t="s">
        <v>1143</v>
      </c>
      <c r="J196" s="62">
        <f t="shared" ref="J196:J225" si="10">H196*0.15</f>
        <v>0</v>
      </c>
      <c r="K196" s="62">
        <f t="shared" ref="K196:K225" si="11">G196+J196</f>
        <v>20000</v>
      </c>
      <c r="L196" s="53"/>
      <c r="M196" s="53"/>
    </row>
    <row r="197" s="52" customFormat="1" ht="45" customHeight="1" spans="1:13">
      <c r="A197" s="8">
        <v>176</v>
      </c>
      <c r="B197" s="8" t="s">
        <v>8426</v>
      </c>
      <c r="C197" s="8" t="s">
        <v>8427</v>
      </c>
      <c r="D197" s="8" t="s">
        <v>15</v>
      </c>
      <c r="E197" s="8">
        <v>0.01</v>
      </c>
      <c r="F197" s="8" t="s">
        <v>54</v>
      </c>
      <c r="G197" s="62">
        <f t="shared" si="9"/>
        <v>10000</v>
      </c>
      <c r="H197" s="8">
        <v>454</v>
      </c>
      <c r="I197" s="8" t="s">
        <v>1143</v>
      </c>
      <c r="J197" s="62">
        <f t="shared" si="10"/>
        <v>68.1</v>
      </c>
      <c r="K197" s="62">
        <f t="shared" si="11"/>
        <v>10068.1</v>
      </c>
      <c r="L197" s="53"/>
      <c r="M197" s="53"/>
    </row>
    <row r="198" s="52" customFormat="1" ht="45" customHeight="1" spans="1:13">
      <c r="A198" s="8">
        <v>177</v>
      </c>
      <c r="B198" s="8" t="s">
        <v>8428</v>
      </c>
      <c r="C198" s="8" t="s">
        <v>8429</v>
      </c>
      <c r="D198" s="8" t="s">
        <v>15</v>
      </c>
      <c r="E198" s="8">
        <v>0.01596</v>
      </c>
      <c r="F198" s="8" t="s">
        <v>54</v>
      </c>
      <c r="G198" s="62">
        <f t="shared" si="9"/>
        <v>15960</v>
      </c>
      <c r="H198" s="8">
        <v>0</v>
      </c>
      <c r="I198" s="8" t="s">
        <v>1143</v>
      </c>
      <c r="J198" s="62">
        <f t="shared" si="10"/>
        <v>0</v>
      </c>
      <c r="K198" s="62">
        <f t="shared" si="11"/>
        <v>15960</v>
      </c>
      <c r="L198" s="53"/>
      <c r="M198" s="53"/>
    </row>
    <row r="199" s="52" customFormat="1" ht="45" customHeight="1" spans="1:13">
      <c r="A199" s="8"/>
      <c r="B199" s="8" t="s">
        <v>8430</v>
      </c>
      <c r="C199" s="8"/>
      <c r="D199" s="8"/>
      <c r="E199" s="8">
        <v>0</v>
      </c>
      <c r="F199" s="61" t="s">
        <v>54</v>
      </c>
      <c r="G199" s="62">
        <f t="shared" si="9"/>
        <v>0</v>
      </c>
      <c r="H199" s="8">
        <v>5134</v>
      </c>
      <c r="I199" s="8" t="s">
        <v>1143</v>
      </c>
      <c r="J199" s="62">
        <f t="shared" si="10"/>
        <v>770.1</v>
      </c>
      <c r="K199" s="62">
        <f t="shared" si="11"/>
        <v>770.1</v>
      </c>
      <c r="L199" s="53"/>
      <c r="M199" s="53"/>
    </row>
    <row r="200" s="52" customFormat="1" ht="45" customHeight="1" spans="1:13">
      <c r="A200" s="8">
        <v>178</v>
      </c>
      <c r="B200" s="8" t="s">
        <v>8431</v>
      </c>
      <c r="C200" s="8" t="s">
        <v>8432</v>
      </c>
      <c r="D200" s="8" t="s">
        <v>15</v>
      </c>
      <c r="E200" s="8">
        <v>0.01539</v>
      </c>
      <c r="F200" s="8" t="s">
        <v>54</v>
      </c>
      <c r="G200" s="62">
        <f t="shared" si="9"/>
        <v>15390</v>
      </c>
      <c r="H200" s="8">
        <v>0</v>
      </c>
      <c r="I200" s="8" t="s">
        <v>1143</v>
      </c>
      <c r="J200" s="62">
        <f t="shared" si="10"/>
        <v>0</v>
      </c>
      <c r="K200" s="62">
        <f t="shared" si="11"/>
        <v>15390</v>
      </c>
      <c r="L200" s="53"/>
      <c r="M200" s="53"/>
    </row>
    <row r="201" s="52" customFormat="1" ht="45" customHeight="1" spans="1:13">
      <c r="A201" s="8">
        <v>179</v>
      </c>
      <c r="B201" s="8" t="s">
        <v>8433</v>
      </c>
      <c r="C201" s="8" t="s">
        <v>8434</v>
      </c>
      <c r="D201" s="8" t="s">
        <v>15</v>
      </c>
      <c r="E201" s="8">
        <v>0.0108</v>
      </c>
      <c r="F201" s="8" t="s">
        <v>54</v>
      </c>
      <c r="G201" s="62">
        <f t="shared" si="9"/>
        <v>10800</v>
      </c>
      <c r="H201" s="8">
        <v>0</v>
      </c>
      <c r="I201" s="8" t="s">
        <v>1143</v>
      </c>
      <c r="J201" s="62">
        <f t="shared" si="10"/>
        <v>0</v>
      </c>
      <c r="K201" s="62">
        <f t="shared" si="11"/>
        <v>10800</v>
      </c>
      <c r="L201" s="53"/>
      <c r="M201" s="53"/>
    </row>
    <row r="202" s="52" customFormat="1" ht="45" customHeight="1" spans="1:13">
      <c r="A202" s="8">
        <v>180</v>
      </c>
      <c r="B202" s="8" t="s">
        <v>8435</v>
      </c>
      <c r="C202" s="8" t="s">
        <v>8436</v>
      </c>
      <c r="D202" s="8" t="s">
        <v>15</v>
      </c>
      <c r="E202" s="8">
        <v>0.01368</v>
      </c>
      <c r="F202" s="8" t="s">
        <v>54</v>
      </c>
      <c r="G202" s="62">
        <f t="shared" si="9"/>
        <v>13680</v>
      </c>
      <c r="H202" s="8">
        <v>0</v>
      </c>
      <c r="I202" s="8" t="s">
        <v>1143</v>
      </c>
      <c r="J202" s="62">
        <f t="shared" si="10"/>
        <v>0</v>
      </c>
      <c r="K202" s="62">
        <f t="shared" si="11"/>
        <v>13680</v>
      </c>
      <c r="L202" s="53"/>
      <c r="M202" s="53"/>
    </row>
    <row r="203" s="52" customFormat="1" ht="45" customHeight="1" spans="1:13">
      <c r="A203" s="8">
        <v>181</v>
      </c>
      <c r="B203" s="8" t="s">
        <v>8437</v>
      </c>
      <c r="C203" s="8" t="s">
        <v>8438</v>
      </c>
      <c r="D203" s="8" t="s">
        <v>15</v>
      </c>
      <c r="E203" s="8">
        <v>0.0054</v>
      </c>
      <c r="F203" s="8" t="s">
        <v>54</v>
      </c>
      <c r="G203" s="62">
        <f t="shared" si="9"/>
        <v>5400</v>
      </c>
      <c r="H203" s="8">
        <v>0</v>
      </c>
      <c r="I203" s="8" t="s">
        <v>1143</v>
      </c>
      <c r="J203" s="62">
        <f t="shared" si="10"/>
        <v>0</v>
      </c>
      <c r="K203" s="62">
        <f t="shared" si="11"/>
        <v>5400</v>
      </c>
      <c r="L203" s="53"/>
      <c r="M203" s="53"/>
    </row>
    <row r="204" s="52" customFormat="1" ht="45" customHeight="1" spans="1:13">
      <c r="A204" s="8">
        <v>182</v>
      </c>
      <c r="B204" s="8" t="s">
        <v>8439</v>
      </c>
      <c r="C204" s="8" t="s">
        <v>8440</v>
      </c>
      <c r="D204" s="8" t="s">
        <v>15</v>
      </c>
      <c r="E204" s="8">
        <v>0.022</v>
      </c>
      <c r="F204" s="8" t="s">
        <v>54</v>
      </c>
      <c r="G204" s="62">
        <f t="shared" si="9"/>
        <v>20000</v>
      </c>
      <c r="H204" s="8">
        <v>0</v>
      </c>
      <c r="I204" s="8" t="s">
        <v>1143</v>
      </c>
      <c r="J204" s="62">
        <f t="shared" si="10"/>
        <v>0</v>
      </c>
      <c r="K204" s="62">
        <f t="shared" si="11"/>
        <v>20000</v>
      </c>
      <c r="L204" s="53"/>
      <c r="M204" s="53"/>
    </row>
    <row r="205" s="52" customFormat="1" ht="45" customHeight="1" spans="1:13">
      <c r="A205" s="8">
        <v>183</v>
      </c>
      <c r="B205" s="8" t="s">
        <v>8441</v>
      </c>
      <c r="C205" s="8" t="s">
        <v>8442</v>
      </c>
      <c r="D205" s="8" t="s">
        <v>15</v>
      </c>
      <c r="E205" s="8">
        <v>0.00912</v>
      </c>
      <c r="F205" s="8" t="s">
        <v>54</v>
      </c>
      <c r="G205" s="62">
        <f t="shared" si="9"/>
        <v>9120</v>
      </c>
      <c r="H205" s="8">
        <v>0</v>
      </c>
      <c r="I205" s="8" t="s">
        <v>1143</v>
      </c>
      <c r="J205" s="62">
        <f t="shared" si="10"/>
        <v>0</v>
      </c>
      <c r="K205" s="62">
        <f t="shared" si="11"/>
        <v>9120</v>
      </c>
      <c r="L205" s="53"/>
      <c r="M205" s="53"/>
    </row>
    <row r="206" s="52" customFormat="1" ht="45" customHeight="1" spans="1:13">
      <c r="A206" s="8">
        <v>184</v>
      </c>
      <c r="B206" s="8" t="s">
        <v>8443</v>
      </c>
      <c r="C206" s="8" t="s">
        <v>8444</v>
      </c>
      <c r="D206" s="8" t="s">
        <v>15</v>
      </c>
      <c r="E206" s="8">
        <v>0.01276</v>
      </c>
      <c r="F206" s="8" t="s">
        <v>54</v>
      </c>
      <c r="G206" s="62">
        <f t="shared" si="9"/>
        <v>12760</v>
      </c>
      <c r="H206" s="8">
        <v>0</v>
      </c>
      <c r="I206" s="8" t="s">
        <v>1143</v>
      </c>
      <c r="J206" s="62">
        <f t="shared" si="10"/>
        <v>0</v>
      </c>
      <c r="K206" s="62">
        <f t="shared" si="11"/>
        <v>12760</v>
      </c>
      <c r="L206" s="53"/>
      <c r="M206" s="53"/>
    </row>
    <row r="207" s="52" customFormat="1" ht="45" customHeight="1" spans="1:13">
      <c r="A207" s="8">
        <v>185</v>
      </c>
      <c r="B207" s="65" t="s">
        <v>8445</v>
      </c>
      <c r="C207" s="8" t="s">
        <v>8446</v>
      </c>
      <c r="D207" s="8" t="s">
        <v>15</v>
      </c>
      <c r="E207" s="65">
        <v>0.02373</v>
      </c>
      <c r="F207" s="8" t="s">
        <v>54</v>
      </c>
      <c r="G207" s="62">
        <f t="shared" si="9"/>
        <v>20000</v>
      </c>
      <c r="H207" s="8">
        <v>0</v>
      </c>
      <c r="I207" s="8" t="s">
        <v>1143</v>
      </c>
      <c r="J207" s="62">
        <f t="shared" si="10"/>
        <v>0</v>
      </c>
      <c r="K207" s="62">
        <f t="shared" si="11"/>
        <v>20000</v>
      </c>
      <c r="L207" s="53"/>
      <c r="M207" s="53"/>
    </row>
    <row r="208" s="52" customFormat="1" ht="45" customHeight="1" spans="1:13">
      <c r="A208" s="8">
        <v>186</v>
      </c>
      <c r="B208" s="65" t="s">
        <v>8447</v>
      </c>
      <c r="C208" s="8" t="s">
        <v>8448</v>
      </c>
      <c r="D208" s="8" t="s">
        <v>15</v>
      </c>
      <c r="E208" s="65">
        <v>0.01533</v>
      </c>
      <c r="F208" s="8" t="s">
        <v>54</v>
      </c>
      <c r="G208" s="62">
        <f t="shared" si="9"/>
        <v>15330</v>
      </c>
      <c r="H208" s="8">
        <v>0</v>
      </c>
      <c r="I208" s="8" t="s">
        <v>1143</v>
      </c>
      <c r="J208" s="62">
        <f t="shared" si="10"/>
        <v>0</v>
      </c>
      <c r="K208" s="62">
        <f t="shared" si="11"/>
        <v>15330</v>
      </c>
      <c r="L208" s="53"/>
      <c r="M208" s="53"/>
    </row>
    <row r="209" s="52" customFormat="1" ht="45" customHeight="1" spans="1:13">
      <c r="A209" s="8">
        <v>187</v>
      </c>
      <c r="B209" s="65" t="s">
        <v>8449</v>
      </c>
      <c r="C209" s="8" t="s">
        <v>8450</v>
      </c>
      <c r="D209" s="8" t="s">
        <v>15</v>
      </c>
      <c r="E209" s="65">
        <v>0.01</v>
      </c>
      <c r="F209" s="8" t="s">
        <v>54</v>
      </c>
      <c r="G209" s="62">
        <f t="shared" si="9"/>
        <v>10000</v>
      </c>
      <c r="H209" s="65">
        <v>7827</v>
      </c>
      <c r="I209" s="8" t="s">
        <v>1143</v>
      </c>
      <c r="J209" s="62">
        <f t="shared" si="10"/>
        <v>1174.05</v>
      </c>
      <c r="K209" s="62">
        <f t="shared" si="11"/>
        <v>11174.05</v>
      </c>
      <c r="L209" s="53"/>
      <c r="M209" s="53"/>
    </row>
    <row r="210" s="52" customFormat="1" ht="45" customHeight="1" spans="1:13">
      <c r="A210" s="8">
        <v>188</v>
      </c>
      <c r="B210" s="8" t="s">
        <v>8451</v>
      </c>
      <c r="C210" s="65" t="s">
        <v>8452</v>
      </c>
      <c r="D210" s="8" t="s">
        <v>4286</v>
      </c>
      <c r="E210" s="8">
        <v>6.2679</v>
      </c>
      <c r="F210" s="8" t="s">
        <v>784</v>
      </c>
      <c r="G210" s="62">
        <f t="shared" ref="G210:G216" si="12">IF(E210*20000&gt;400000,400000,E210*20000)</f>
        <v>125358</v>
      </c>
      <c r="H210" s="8">
        <v>0</v>
      </c>
      <c r="I210" s="8" t="s">
        <v>1143</v>
      </c>
      <c r="J210" s="62">
        <f t="shared" si="10"/>
        <v>0</v>
      </c>
      <c r="K210" s="62">
        <f t="shared" si="11"/>
        <v>125358</v>
      </c>
      <c r="L210" s="53"/>
      <c r="M210" s="53"/>
    </row>
    <row r="211" s="52" customFormat="1" ht="45" customHeight="1" spans="1:13">
      <c r="A211" s="8"/>
      <c r="B211" s="8" t="s">
        <v>8453</v>
      </c>
      <c r="C211" s="65"/>
      <c r="D211" s="8"/>
      <c r="E211" s="8">
        <v>0</v>
      </c>
      <c r="F211" s="61" t="s">
        <v>54</v>
      </c>
      <c r="G211" s="62">
        <f>IF(E211*1000000&gt;20000,20000,E211*1000000)</f>
        <v>0</v>
      </c>
      <c r="H211" s="8">
        <v>6253760</v>
      </c>
      <c r="I211" s="8" t="s">
        <v>1143</v>
      </c>
      <c r="J211" s="62">
        <f t="shared" si="10"/>
        <v>938064</v>
      </c>
      <c r="K211" s="62">
        <f t="shared" si="11"/>
        <v>938064</v>
      </c>
      <c r="L211" s="53"/>
      <c r="M211" s="53"/>
    </row>
    <row r="212" s="52" customFormat="1" ht="45" customHeight="1" spans="1:13">
      <c r="A212" s="8">
        <v>189</v>
      </c>
      <c r="B212" s="8" t="s">
        <v>8454</v>
      </c>
      <c r="C212" s="66" t="s">
        <v>8455</v>
      </c>
      <c r="D212" s="8" t="s">
        <v>4286</v>
      </c>
      <c r="E212" s="8">
        <v>0.008</v>
      </c>
      <c r="F212" s="8" t="s">
        <v>784</v>
      </c>
      <c r="G212" s="62">
        <f t="shared" si="12"/>
        <v>160</v>
      </c>
      <c r="H212" s="8">
        <v>4826</v>
      </c>
      <c r="I212" s="8" t="s">
        <v>1143</v>
      </c>
      <c r="J212" s="62">
        <f t="shared" si="10"/>
        <v>723.9</v>
      </c>
      <c r="K212" s="62">
        <f t="shared" si="11"/>
        <v>883.9</v>
      </c>
      <c r="L212" s="53"/>
      <c r="M212" s="53"/>
    </row>
    <row r="213" s="52" customFormat="1" ht="45" customHeight="1" spans="1:13">
      <c r="A213" s="8">
        <v>190</v>
      </c>
      <c r="B213" s="8" t="s">
        <v>8456</v>
      </c>
      <c r="C213" s="65" t="s">
        <v>8457</v>
      </c>
      <c r="D213" s="8" t="s">
        <v>4286</v>
      </c>
      <c r="E213" s="8">
        <v>0.11664</v>
      </c>
      <c r="F213" s="8" t="s">
        <v>784</v>
      </c>
      <c r="G213" s="62">
        <f t="shared" si="12"/>
        <v>2332.8</v>
      </c>
      <c r="H213" s="8">
        <v>51530</v>
      </c>
      <c r="I213" s="8" t="s">
        <v>1143</v>
      </c>
      <c r="J213" s="62">
        <f t="shared" si="10"/>
        <v>7729.5</v>
      </c>
      <c r="K213" s="62">
        <f t="shared" si="11"/>
        <v>10062.3</v>
      </c>
      <c r="L213" s="53"/>
      <c r="M213" s="53"/>
    </row>
    <row r="214" s="52" customFormat="1" ht="45" customHeight="1" spans="1:13">
      <c r="A214" s="8">
        <v>191</v>
      </c>
      <c r="B214" s="8" t="s">
        <v>8458</v>
      </c>
      <c r="C214" s="65" t="s">
        <v>8459</v>
      </c>
      <c r="D214" s="8" t="s">
        <v>4286</v>
      </c>
      <c r="E214" s="8">
        <v>0.10208</v>
      </c>
      <c r="F214" s="8" t="s">
        <v>784</v>
      </c>
      <c r="G214" s="62">
        <f t="shared" si="12"/>
        <v>2041.6</v>
      </c>
      <c r="H214" s="8">
        <v>0</v>
      </c>
      <c r="I214" s="8" t="s">
        <v>1143</v>
      </c>
      <c r="J214" s="62">
        <f t="shared" si="10"/>
        <v>0</v>
      </c>
      <c r="K214" s="62">
        <f t="shared" si="11"/>
        <v>2041.6</v>
      </c>
      <c r="L214" s="53"/>
      <c r="M214" s="53"/>
    </row>
    <row r="215" s="52" customFormat="1" ht="45" customHeight="1" spans="1:13">
      <c r="A215" s="8">
        <v>192</v>
      </c>
      <c r="B215" s="8" t="s">
        <v>8460</v>
      </c>
      <c r="C215" s="65" t="s">
        <v>8461</v>
      </c>
      <c r="D215" s="8" t="s">
        <v>4286</v>
      </c>
      <c r="E215" s="8">
        <v>0.108045</v>
      </c>
      <c r="F215" s="8" t="s">
        <v>784</v>
      </c>
      <c r="G215" s="62">
        <f t="shared" si="12"/>
        <v>2160.9</v>
      </c>
      <c r="H215" s="8">
        <v>0</v>
      </c>
      <c r="I215" s="8" t="s">
        <v>1143</v>
      </c>
      <c r="J215" s="62">
        <f t="shared" si="10"/>
        <v>0</v>
      </c>
      <c r="K215" s="62">
        <f t="shared" si="11"/>
        <v>2160.9</v>
      </c>
      <c r="L215" s="53"/>
      <c r="M215" s="53"/>
    </row>
    <row r="216" s="52" customFormat="1" ht="45" customHeight="1" spans="1:13">
      <c r="A216" s="8">
        <v>193</v>
      </c>
      <c r="B216" s="8" t="s">
        <v>8462</v>
      </c>
      <c r="C216" s="65" t="s">
        <v>8463</v>
      </c>
      <c r="D216" s="8" t="s">
        <v>4286</v>
      </c>
      <c r="E216" s="8">
        <v>0.28398</v>
      </c>
      <c r="F216" s="8" t="s">
        <v>784</v>
      </c>
      <c r="G216" s="62">
        <f t="shared" si="12"/>
        <v>5679.6</v>
      </c>
      <c r="H216" s="8">
        <v>0</v>
      </c>
      <c r="I216" s="8" t="s">
        <v>1143</v>
      </c>
      <c r="J216" s="62">
        <f t="shared" si="10"/>
        <v>0</v>
      </c>
      <c r="K216" s="62">
        <f t="shared" si="11"/>
        <v>5679.6</v>
      </c>
      <c r="L216" s="53"/>
      <c r="M216" s="53"/>
    </row>
    <row r="217" s="52" customFormat="1" ht="45" customHeight="1" spans="1:13">
      <c r="A217" s="8"/>
      <c r="B217" s="8" t="s">
        <v>8464</v>
      </c>
      <c r="C217" s="65"/>
      <c r="D217" s="8"/>
      <c r="E217" s="8">
        <v>0</v>
      </c>
      <c r="F217" s="61" t="s">
        <v>54</v>
      </c>
      <c r="G217" s="62">
        <f t="shared" ref="G217:G221" si="13">IF(E217*1000000&gt;20000,20000,E217*1000000)</f>
        <v>0</v>
      </c>
      <c r="H217" s="8">
        <v>17959</v>
      </c>
      <c r="I217" s="8" t="s">
        <v>1143</v>
      </c>
      <c r="J217" s="62">
        <f t="shared" si="10"/>
        <v>2693.85</v>
      </c>
      <c r="K217" s="62">
        <f t="shared" si="11"/>
        <v>2693.85</v>
      </c>
      <c r="L217" s="53"/>
      <c r="M217" s="53"/>
    </row>
    <row r="218" s="52" customFormat="1" ht="45" customHeight="1" spans="1:13">
      <c r="A218" s="8">
        <v>194</v>
      </c>
      <c r="B218" s="8" t="s">
        <v>8465</v>
      </c>
      <c r="C218" s="65" t="s">
        <v>8466</v>
      </c>
      <c r="D218" s="8" t="s">
        <v>4286</v>
      </c>
      <c r="E218" s="8">
        <v>2.673</v>
      </c>
      <c r="F218" s="8" t="s">
        <v>784</v>
      </c>
      <c r="G218" s="62">
        <f t="shared" ref="G218:G222" si="14">IF(E218*20000&gt;400000,400000,E218*20000)</f>
        <v>53460</v>
      </c>
      <c r="H218" s="8">
        <v>0</v>
      </c>
      <c r="I218" s="8" t="s">
        <v>1143</v>
      </c>
      <c r="J218" s="62">
        <f t="shared" si="10"/>
        <v>0</v>
      </c>
      <c r="K218" s="62">
        <f t="shared" si="11"/>
        <v>53460</v>
      </c>
      <c r="L218" s="53"/>
      <c r="M218" s="53"/>
    </row>
    <row r="219" s="52" customFormat="1" ht="45" customHeight="1" spans="1:13">
      <c r="A219" s="8"/>
      <c r="B219" s="8" t="s">
        <v>3718</v>
      </c>
      <c r="C219" s="65"/>
      <c r="D219" s="8"/>
      <c r="E219" s="8">
        <v>0</v>
      </c>
      <c r="F219" s="61" t="s">
        <v>54</v>
      </c>
      <c r="G219" s="62">
        <f t="shared" si="13"/>
        <v>0</v>
      </c>
      <c r="H219" s="8">
        <v>0</v>
      </c>
      <c r="I219" s="8" t="s">
        <v>1143</v>
      </c>
      <c r="J219" s="62">
        <f t="shared" si="10"/>
        <v>0</v>
      </c>
      <c r="K219" s="62">
        <f t="shared" si="11"/>
        <v>0</v>
      </c>
      <c r="L219" s="53"/>
      <c r="M219" s="53"/>
    </row>
    <row r="220" s="52" customFormat="1" ht="45" customHeight="1" spans="1:13">
      <c r="A220" s="8">
        <v>195</v>
      </c>
      <c r="B220" s="8" t="s">
        <v>8467</v>
      </c>
      <c r="C220" s="65" t="s">
        <v>8468</v>
      </c>
      <c r="D220" s="8" t="s">
        <v>4286</v>
      </c>
      <c r="E220" s="8">
        <v>7.154</v>
      </c>
      <c r="F220" s="8" t="s">
        <v>784</v>
      </c>
      <c r="G220" s="62">
        <f t="shared" si="14"/>
        <v>143080</v>
      </c>
      <c r="H220" s="8">
        <v>0</v>
      </c>
      <c r="I220" s="8" t="s">
        <v>1143</v>
      </c>
      <c r="J220" s="62">
        <f t="shared" si="10"/>
        <v>0</v>
      </c>
      <c r="K220" s="62">
        <f t="shared" si="11"/>
        <v>143080</v>
      </c>
      <c r="L220" s="53"/>
      <c r="M220" s="53"/>
    </row>
    <row r="221" s="52" customFormat="1" ht="45" customHeight="1" spans="1:13">
      <c r="A221" s="8"/>
      <c r="B221" s="8" t="s">
        <v>3718</v>
      </c>
      <c r="C221" s="65"/>
      <c r="D221" s="8"/>
      <c r="E221" s="8">
        <v>0</v>
      </c>
      <c r="F221" s="61" t="s">
        <v>54</v>
      </c>
      <c r="G221" s="62">
        <f t="shared" si="13"/>
        <v>0</v>
      </c>
      <c r="H221" s="8">
        <v>0</v>
      </c>
      <c r="I221" s="8" t="s">
        <v>1143</v>
      </c>
      <c r="J221" s="62">
        <f t="shared" si="10"/>
        <v>0</v>
      </c>
      <c r="K221" s="62">
        <f t="shared" si="11"/>
        <v>0</v>
      </c>
      <c r="L221" s="53"/>
      <c r="M221" s="53"/>
    </row>
    <row r="222" s="53" customFormat="1" ht="45" customHeight="1" spans="1:11">
      <c r="A222" s="8">
        <v>196</v>
      </c>
      <c r="B222" s="8" t="s">
        <v>8469</v>
      </c>
      <c r="C222" s="8" t="s">
        <v>8470</v>
      </c>
      <c r="D222" s="8" t="s">
        <v>4286</v>
      </c>
      <c r="E222" s="8">
        <v>0.734</v>
      </c>
      <c r="F222" s="8" t="s">
        <v>784</v>
      </c>
      <c r="G222" s="62">
        <f t="shared" si="14"/>
        <v>14680</v>
      </c>
      <c r="H222" s="8">
        <v>0</v>
      </c>
      <c r="I222" s="8" t="s">
        <v>1143</v>
      </c>
      <c r="J222" s="62">
        <f t="shared" si="10"/>
        <v>0</v>
      </c>
      <c r="K222" s="62">
        <f t="shared" si="11"/>
        <v>14680</v>
      </c>
    </row>
    <row r="223" s="53" customFormat="1" ht="45" customHeight="1" spans="1:11">
      <c r="A223" s="8"/>
      <c r="B223" s="8" t="s">
        <v>8075</v>
      </c>
      <c r="C223" s="8"/>
      <c r="D223" s="8"/>
      <c r="E223" s="8">
        <v>0</v>
      </c>
      <c r="F223" s="61" t="s">
        <v>54</v>
      </c>
      <c r="G223" s="62">
        <f>IF(E223*1000000&gt;20000,20000,E223*1000000)</f>
        <v>0</v>
      </c>
      <c r="H223" s="8">
        <v>625701</v>
      </c>
      <c r="I223" s="8" t="s">
        <v>1143</v>
      </c>
      <c r="J223" s="62">
        <f t="shared" si="10"/>
        <v>93855.15</v>
      </c>
      <c r="K223" s="62">
        <f t="shared" si="11"/>
        <v>93855.15</v>
      </c>
    </row>
    <row r="224" s="52" customFormat="1" ht="45" customHeight="1" spans="1:13">
      <c r="A224" s="8">
        <v>197</v>
      </c>
      <c r="B224" s="8" t="s">
        <v>8471</v>
      </c>
      <c r="C224" s="8" t="s">
        <v>8472</v>
      </c>
      <c r="D224" s="8" t="s">
        <v>4286</v>
      </c>
      <c r="E224" s="8">
        <v>0.85</v>
      </c>
      <c r="F224" s="8" t="s">
        <v>784</v>
      </c>
      <c r="G224" s="62">
        <f>IF(E224*20000&gt;400000,400000,E224*20000)</f>
        <v>17000</v>
      </c>
      <c r="H224" s="8">
        <v>0</v>
      </c>
      <c r="I224" s="8" t="s">
        <v>1143</v>
      </c>
      <c r="J224" s="62">
        <f t="shared" si="10"/>
        <v>0</v>
      </c>
      <c r="K224" s="62">
        <f t="shared" si="11"/>
        <v>17000</v>
      </c>
      <c r="L224" s="53"/>
      <c r="M224" s="53"/>
    </row>
    <row r="225" s="52" customFormat="1" ht="45" customHeight="1" spans="1:13">
      <c r="A225" s="8"/>
      <c r="B225" s="8" t="s">
        <v>8473</v>
      </c>
      <c r="C225" s="8"/>
      <c r="D225" s="8"/>
      <c r="E225" s="8">
        <v>0</v>
      </c>
      <c r="F225" s="61" t="s">
        <v>54</v>
      </c>
      <c r="G225" s="62">
        <f>IF(E225*1000000&gt;20000,20000,E225*1000000)</f>
        <v>0</v>
      </c>
      <c r="H225" s="8">
        <v>1468940</v>
      </c>
      <c r="I225" s="8" t="s">
        <v>1143</v>
      </c>
      <c r="J225" s="62">
        <f t="shared" si="10"/>
        <v>220341</v>
      </c>
      <c r="K225" s="62">
        <f t="shared" si="11"/>
        <v>220341</v>
      </c>
      <c r="L225" s="53"/>
      <c r="M225" s="53"/>
    </row>
    <row r="226" s="52" customFormat="1" ht="45" customHeight="1" spans="1:13">
      <c r="A226" s="65" t="s">
        <v>1138</v>
      </c>
      <c r="B226" s="65"/>
      <c r="C226" s="65"/>
      <c r="D226" s="65"/>
      <c r="E226" s="67"/>
      <c r="F226" s="68"/>
      <c r="G226" s="69">
        <f>SUM(G4:G225)</f>
        <v>2373642.9</v>
      </c>
      <c r="H226" s="70"/>
      <c r="I226" s="68"/>
      <c r="J226" s="69">
        <f>SUM(J4:J225)</f>
        <v>2175116.67</v>
      </c>
      <c r="K226" s="69">
        <f>SUM(K4:K225)</f>
        <v>4548759.57</v>
      </c>
      <c r="L226" s="53"/>
      <c r="M226" s="53"/>
    </row>
    <row r="227" s="51" customFormat="1" customHeight="1" spans="1:16370">
      <c r="A227" s="55"/>
      <c r="B227" s="55"/>
      <c r="C227" s="55"/>
      <c r="D227" s="55"/>
      <c r="E227" s="55"/>
      <c r="F227" s="55"/>
      <c r="G227" s="56"/>
      <c r="H227" s="55"/>
      <c r="I227" s="55"/>
      <c r="J227" s="56"/>
      <c r="K227" s="56"/>
      <c r="L227" s="55"/>
      <c r="M227" s="55"/>
      <c r="N227" s="54"/>
      <c r="O227" s="54"/>
      <c r="P227" s="54"/>
      <c r="Q227" s="54"/>
      <c r="R227" s="54"/>
      <c r="S227" s="54"/>
      <c r="T227" s="54"/>
      <c r="U227" s="54"/>
      <c r="V227" s="54"/>
      <c r="W227" s="54"/>
      <c r="X227" s="54"/>
      <c r="Y227" s="54"/>
      <c r="Z227" s="54"/>
      <c r="AA227" s="54"/>
      <c r="AB227" s="54"/>
      <c r="AC227" s="54"/>
      <c r="AD227" s="54"/>
      <c r="AE227" s="54"/>
      <c r="AF227" s="54"/>
      <c r="AG227" s="54"/>
      <c r="AH227" s="54"/>
      <c r="AI227" s="54"/>
      <c r="AJ227" s="54"/>
      <c r="AK227" s="54"/>
      <c r="AL227" s="54"/>
      <c r="AM227" s="54"/>
      <c r="AN227" s="54"/>
      <c r="AO227" s="54"/>
      <c r="AP227" s="54"/>
      <c r="AQ227" s="54"/>
      <c r="AR227" s="54"/>
      <c r="AS227" s="54"/>
      <c r="AT227" s="54"/>
      <c r="AU227" s="54"/>
      <c r="AV227" s="54"/>
      <c r="AW227" s="54"/>
      <c r="AX227" s="54"/>
      <c r="AY227" s="54"/>
      <c r="AZ227" s="54"/>
      <c r="BA227" s="54"/>
      <c r="BB227" s="54"/>
      <c r="BC227" s="54"/>
      <c r="BD227" s="54"/>
      <c r="BE227" s="54"/>
      <c r="BF227" s="54"/>
      <c r="BG227" s="54"/>
      <c r="BH227" s="54"/>
      <c r="BI227" s="54"/>
      <c r="BJ227" s="54"/>
      <c r="BK227" s="54"/>
      <c r="BL227" s="54"/>
      <c r="BM227" s="54"/>
      <c r="BN227" s="54"/>
      <c r="BO227" s="54"/>
      <c r="BP227" s="54"/>
      <c r="BQ227" s="54"/>
      <c r="BR227" s="54"/>
      <c r="BS227" s="54"/>
      <c r="BT227" s="54"/>
      <c r="BU227" s="54"/>
      <c r="BV227" s="54"/>
      <c r="BW227" s="54"/>
      <c r="BX227" s="54"/>
      <c r="BY227" s="54"/>
      <c r="BZ227" s="54"/>
      <c r="CA227" s="54"/>
      <c r="CB227" s="54"/>
      <c r="CC227" s="54"/>
      <c r="CD227" s="54"/>
      <c r="CE227" s="54"/>
      <c r="CF227" s="54"/>
      <c r="CG227" s="54"/>
      <c r="CH227" s="54"/>
      <c r="CI227" s="54"/>
      <c r="CJ227" s="54"/>
      <c r="CK227" s="54"/>
      <c r="CL227" s="54"/>
      <c r="CM227" s="54"/>
      <c r="CN227" s="54"/>
      <c r="CO227" s="54"/>
      <c r="CP227" s="54"/>
      <c r="CQ227" s="54"/>
      <c r="CR227" s="54"/>
      <c r="CS227" s="54"/>
      <c r="CT227" s="54"/>
      <c r="CU227" s="54"/>
      <c r="CV227" s="54"/>
      <c r="CW227" s="54"/>
      <c r="CX227" s="54"/>
      <c r="CY227" s="54"/>
      <c r="CZ227" s="54"/>
      <c r="DA227" s="54"/>
      <c r="DB227" s="54"/>
      <c r="DC227" s="54"/>
      <c r="DD227" s="54"/>
      <c r="DE227" s="54"/>
      <c r="DF227" s="54"/>
      <c r="DG227" s="54"/>
      <c r="DH227" s="54"/>
      <c r="DI227" s="54"/>
      <c r="DJ227" s="54"/>
      <c r="DK227" s="54"/>
      <c r="DL227" s="54"/>
      <c r="DM227" s="54"/>
      <c r="DN227" s="54"/>
      <c r="DO227" s="54"/>
      <c r="DP227" s="54"/>
      <c r="DQ227" s="54"/>
      <c r="DR227" s="54"/>
      <c r="DS227" s="54"/>
      <c r="DT227" s="54"/>
      <c r="DU227" s="54"/>
      <c r="DV227" s="54"/>
      <c r="DW227" s="54"/>
      <c r="DX227" s="54"/>
      <c r="DY227" s="54"/>
      <c r="DZ227" s="54"/>
      <c r="EA227" s="54"/>
      <c r="EB227" s="54"/>
      <c r="EC227" s="54"/>
      <c r="ED227" s="54"/>
      <c r="EE227" s="54"/>
      <c r="EF227" s="54"/>
      <c r="EG227" s="54"/>
      <c r="EH227" s="54"/>
      <c r="EI227" s="54"/>
      <c r="EJ227" s="54"/>
      <c r="EK227" s="54"/>
      <c r="EL227" s="54"/>
      <c r="EM227" s="54"/>
      <c r="EN227" s="54"/>
      <c r="EO227" s="54"/>
      <c r="EP227" s="54"/>
      <c r="EQ227" s="54"/>
      <c r="ER227" s="54"/>
      <c r="ES227" s="54"/>
      <c r="ET227" s="54"/>
      <c r="EU227" s="54"/>
      <c r="EV227" s="54"/>
      <c r="EW227" s="54"/>
      <c r="EX227" s="54"/>
      <c r="EY227" s="54"/>
      <c r="EZ227" s="54"/>
      <c r="FA227" s="54"/>
      <c r="FB227" s="54"/>
      <c r="FC227" s="54"/>
      <c r="FD227" s="54"/>
      <c r="FE227" s="54"/>
      <c r="FF227" s="54"/>
      <c r="FG227" s="54"/>
      <c r="FH227" s="54"/>
      <c r="FI227" s="54"/>
      <c r="FJ227" s="54"/>
      <c r="FK227" s="54"/>
      <c r="FL227" s="54"/>
      <c r="FM227" s="54"/>
      <c r="FN227" s="54"/>
      <c r="FO227" s="54"/>
      <c r="FP227" s="54"/>
      <c r="FQ227" s="54"/>
      <c r="FR227" s="54"/>
      <c r="FS227" s="54"/>
      <c r="FT227" s="54"/>
      <c r="FU227" s="54"/>
      <c r="FV227" s="54"/>
      <c r="FW227" s="54"/>
      <c r="FX227" s="54"/>
      <c r="FY227" s="54"/>
      <c r="FZ227" s="54"/>
      <c r="GA227" s="54"/>
      <c r="GB227" s="54"/>
      <c r="GC227" s="54"/>
      <c r="GD227" s="54"/>
      <c r="GE227" s="54"/>
      <c r="GF227" s="54"/>
      <c r="GG227" s="54"/>
      <c r="GH227" s="54"/>
      <c r="GI227" s="54"/>
      <c r="GJ227" s="54"/>
      <c r="GK227" s="54"/>
      <c r="GL227" s="54"/>
      <c r="GM227" s="54"/>
      <c r="GN227" s="54"/>
      <c r="GO227" s="54"/>
      <c r="GP227" s="54"/>
      <c r="GQ227" s="54"/>
      <c r="GR227" s="54"/>
      <c r="GS227" s="54"/>
      <c r="GT227" s="54"/>
      <c r="GU227" s="54"/>
      <c r="GV227" s="54"/>
      <c r="GW227" s="54"/>
      <c r="GX227" s="54"/>
      <c r="GY227" s="54"/>
      <c r="GZ227" s="54"/>
      <c r="HA227" s="54"/>
      <c r="HB227" s="54"/>
      <c r="HC227" s="54"/>
      <c r="HD227" s="54"/>
      <c r="HE227" s="54"/>
      <c r="HF227" s="54"/>
      <c r="HG227" s="54"/>
      <c r="HH227" s="54"/>
      <c r="HI227" s="54"/>
      <c r="HJ227" s="54"/>
      <c r="HK227" s="54"/>
      <c r="HL227" s="54"/>
      <c r="HM227" s="54"/>
      <c r="HN227" s="54"/>
      <c r="HO227" s="54"/>
      <c r="HP227" s="54"/>
      <c r="HQ227" s="54"/>
      <c r="HR227" s="54"/>
      <c r="HS227" s="54"/>
      <c r="HT227" s="54"/>
      <c r="HU227" s="54"/>
      <c r="HV227" s="54"/>
      <c r="HW227" s="54"/>
      <c r="HX227" s="54"/>
      <c r="HY227" s="54"/>
      <c r="HZ227" s="54"/>
      <c r="IA227" s="54"/>
      <c r="IB227" s="54"/>
      <c r="IC227" s="54"/>
      <c r="ID227" s="54"/>
      <c r="IE227" s="54"/>
      <c r="IF227" s="54"/>
      <c r="IG227" s="54"/>
      <c r="IH227" s="54"/>
      <c r="II227" s="54"/>
      <c r="IJ227" s="54"/>
      <c r="IK227" s="54"/>
      <c r="IL227" s="54"/>
      <c r="IM227" s="54"/>
      <c r="IN227" s="54"/>
      <c r="IO227" s="54"/>
      <c r="IP227" s="54"/>
      <c r="IQ227" s="54"/>
      <c r="IR227" s="54"/>
      <c r="IS227" s="54"/>
      <c r="IT227" s="54"/>
      <c r="IU227" s="54"/>
      <c r="IV227" s="54"/>
      <c r="IW227" s="54"/>
      <c r="IX227" s="54"/>
      <c r="IY227" s="54"/>
      <c r="IZ227" s="54"/>
      <c r="JA227" s="54"/>
      <c r="JB227" s="54"/>
      <c r="JC227" s="54"/>
      <c r="JD227" s="54"/>
      <c r="JE227" s="54"/>
      <c r="JF227" s="54"/>
      <c r="JG227" s="54"/>
      <c r="JH227" s="54"/>
      <c r="JI227" s="54"/>
      <c r="JJ227" s="54"/>
      <c r="JK227" s="54"/>
      <c r="JL227" s="54"/>
      <c r="JM227" s="54"/>
      <c r="JN227" s="54"/>
      <c r="JO227" s="54"/>
      <c r="JP227" s="54"/>
      <c r="JQ227" s="54"/>
      <c r="JR227" s="54"/>
      <c r="JS227" s="54"/>
      <c r="JT227" s="54"/>
      <c r="JU227" s="54"/>
      <c r="JV227" s="54"/>
      <c r="JW227" s="54"/>
      <c r="JX227" s="54"/>
      <c r="JY227" s="54"/>
      <c r="JZ227" s="54"/>
      <c r="KA227" s="54"/>
      <c r="KB227" s="54"/>
      <c r="KC227" s="54"/>
      <c r="KD227" s="54"/>
      <c r="KE227" s="54"/>
      <c r="KF227" s="54"/>
      <c r="KG227" s="54"/>
      <c r="KH227" s="54"/>
      <c r="KI227" s="54"/>
      <c r="KJ227" s="54"/>
      <c r="KK227" s="54"/>
      <c r="KL227" s="54"/>
      <c r="KM227" s="54"/>
      <c r="KN227" s="54"/>
      <c r="KO227" s="54"/>
      <c r="KP227" s="54"/>
      <c r="KQ227" s="54"/>
      <c r="KR227" s="54"/>
      <c r="KS227" s="54"/>
      <c r="KT227" s="54"/>
      <c r="KU227" s="54"/>
      <c r="KV227" s="54"/>
      <c r="KW227" s="54"/>
      <c r="KX227" s="54"/>
      <c r="KY227" s="54"/>
      <c r="KZ227" s="54"/>
      <c r="LA227" s="54"/>
      <c r="LB227" s="54"/>
      <c r="LC227" s="54"/>
      <c r="LD227" s="54"/>
      <c r="LE227" s="54"/>
      <c r="LF227" s="54"/>
      <c r="LG227" s="54"/>
      <c r="LH227" s="54"/>
      <c r="LI227" s="54"/>
      <c r="LJ227" s="54"/>
      <c r="LK227" s="54"/>
      <c r="LL227" s="54"/>
      <c r="LM227" s="54"/>
      <c r="LN227" s="54"/>
      <c r="LO227" s="54"/>
      <c r="LP227" s="54"/>
      <c r="LQ227" s="54"/>
      <c r="LR227" s="54"/>
      <c r="LS227" s="54"/>
      <c r="LT227" s="54"/>
      <c r="LU227" s="54"/>
      <c r="LV227" s="54"/>
      <c r="LW227" s="54"/>
      <c r="LX227" s="54"/>
      <c r="LY227" s="54"/>
      <c r="LZ227" s="54"/>
      <c r="MA227" s="54"/>
      <c r="MB227" s="54"/>
      <c r="MC227" s="54"/>
      <c r="MD227" s="54"/>
      <c r="ME227" s="54"/>
      <c r="MF227" s="54"/>
      <c r="MG227" s="54"/>
      <c r="MH227" s="54"/>
      <c r="MI227" s="54"/>
      <c r="MJ227" s="54"/>
      <c r="MK227" s="54"/>
      <c r="ML227" s="54"/>
      <c r="MM227" s="54"/>
      <c r="MN227" s="54"/>
      <c r="MO227" s="54"/>
      <c r="MP227" s="54"/>
      <c r="MQ227" s="54"/>
      <c r="MR227" s="54"/>
      <c r="MS227" s="54"/>
      <c r="MT227" s="54"/>
      <c r="MU227" s="54"/>
      <c r="MV227" s="54"/>
      <c r="MW227" s="54"/>
      <c r="MX227" s="54"/>
      <c r="MY227" s="54"/>
      <c r="MZ227" s="54"/>
      <c r="NA227" s="54"/>
      <c r="NB227" s="54"/>
      <c r="NC227" s="54"/>
      <c r="ND227" s="54"/>
      <c r="NE227" s="54"/>
      <c r="NF227" s="54"/>
      <c r="NG227" s="54"/>
      <c r="NH227" s="54"/>
      <c r="NI227" s="54"/>
      <c r="NJ227" s="54"/>
      <c r="NK227" s="54"/>
      <c r="NL227" s="54"/>
      <c r="NM227" s="54"/>
      <c r="NN227" s="54"/>
      <c r="NO227" s="54"/>
      <c r="NP227" s="54"/>
      <c r="NQ227" s="54"/>
      <c r="NR227" s="54"/>
      <c r="NS227" s="54"/>
      <c r="NT227" s="54"/>
      <c r="NU227" s="54"/>
      <c r="NV227" s="54"/>
      <c r="NW227" s="54"/>
      <c r="NX227" s="54"/>
      <c r="NY227" s="54"/>
      <c r="NZ227" s="54"/>
      <c r="OA227" s="54"/>
      <c r="OB227" s="54"/>
      <c r="OC227" s="54"/>
      <c r="OD227" s="54"/>
      <c r="OE227" s="54"/>
      <c r="OF227" s="54"/>
      <c r="OG227" s="54"/>
      <c r="OH227" s="54"/>
      <c r="OI227" s="54"/>
      <c r="OJ227" s="54"/>
      <c r="OK227" s="54"/>
      <c r="OL227" s="54"/>
      <c r="OM227" s="54"/>
      <c r="ON227" s="54"/>
      <c r="OO227" s="54"/>
      <c r="OP227" s="54"/>
      <c r="OQ227" s="54"/>
      <c r="OR227" s="54"/>
      <c r="OS227" s="54"/>
      <c r="OT227" s="54"/>
      <c r="OU227" s="54"/>
      <c r="OV227" s="54"/>
      <c r="OW227" s="54"/>
      <c r="OX227" s="54"/>
      <c r="OY227" s="54"/>
      <c r="OZ227" s="54"/>
      <c r="PA227" s="54"/>
      <c r="PB227" s="54"/>
      <c r="PC227" s="54"/>
      <c r="PD227" s="54"/>
      <c r="PE227" s="54"/>
      <c r="PF227" s="54"/>
      <c r="PG227" s="54"/>
      <c r="PH227" s="54"/>
      <c r="PI227" s="54"/>
      <c r="PJ227" s="54"/>
      <c r="PK227" s="54"/>
      <c r="PL227" s="54"/>
      <c r="PM227" s="54"/>
      <c r="PN227" s="54"/>
      <c r="PO227" s="54"/>
      <c r="PP227" s="54"/>
      <c r="PQ227" s="54"/>
      <c r="PR227" s="54"/>
      <c r="PS227" s="54"/>
      <c r="PT227" s="54"/>
      <c r="PU227" s="54"/>
      <c r="PV227" s="54"/>
      <c r="PW227" s="54"/>
      <c r="PX227" s="54"/>
      <c r="PY227" s="54"/>
      <c r="PZ227" s="54"/>
      <c r="QA227" s="54"/>
      <c r="QB227" s="54"/>
      <c r="QC227" s="54"/>
      <c r="QD227" s="54"/>
      <c r="QE227" s="54"/>
      <c r="QF227" s="54"/>
      <c r="QG227" s="54"/>
      <c r="QH227" s="54"/>
      <c r="QI227" s="54"/>
      <c r="QJ227" s="54"/>
      <c r="QK227" s="54"/>
      <c r="QL227" s="54"/>
      <c r="QM227" s="54"/>
      <c r="QN227" s="54"/>
      <c r="QO227" s="54"/>
      <c r="QP227" s="54"/>
      <c r="QQ227" s="54"/>
      <c r="QR227" s="54"/>
      <c r="QS227" s="54"/>
      <c r="QT227" s="54"/>
      <c r="QU227" s="54"/>
      <c r="QV227" s="54"/>
      <c r="QW227" s="54"/>
      <c r="QX227" s="54"/>
      <c r="QY227" s="54"/>
      <c r="QZ227" s="54"/>
      <c r="RA227" s="54"/>
      <c r="RB227" s="54"/>
      <c r="RC227" s="54"/>
      <c r="RD227" s="54"/>
      <c r="RE227" s="54"/>
      <c r="RF227" s="54"/>
      <c r="RG227" s="54"/>
      <c r="RH227" s="54"/>
      <c r="RI227" s="54"/>
      <c r="RJ227" s="54"/>
      <c r="RK227" s="54"/>
      <c r="RL227" s="54"/>
      <c r="RM227" s="54"/>
      <c r="RN227" s="54"/>
      <c r="RO227" s="54"/>
      <c r="RP227" s="54"/>
      <c r="RQ227" s="54"/>
      <c r="RR227" s="54"/>
      <c r="RS227" s="54"/>
      <c r="RT227" s="54"/>
      <c r="RU227" s="54"/>
      <c r="RV227" s="54"/>
      <c r="RW227" s="54"/>
      <c r="RX227" s="54"/>
      <c r="RY227" s="54"/>
      <c r="RZ227" s="54"/>
      <c r="SA227" s="54"/>
      <c r="SB227" s="54"/>
      <c r="SC227" s="54"/>
      <c r="SD227" s="54"/>
      <c r="SE227" s="54"/>
      <c r="SF227" s="54"/>
      <c r="SG227" s="54"/>
      <c r="SH227" s="54"/>
      <c r="SI227" s="54"/>
      <c r="SJ227" s="54"/>
      <c r="SK227" s="54"/>
      <c r="SL227" s="54"/>
      <c r="SM227" s="54"/>
      <c r="SN227" s="54"/>
      <c r="SO227" s="54"/>
      <c r="SP227" s="54"/>
      <c r="SQ227" s="54"/>
      <c r="SR227" s="54"/>
      <c r="SS227" s="54"/>
      <c r="ST227" s="54"/>
      <c r="SU227" s="54"/>
      <c r="SV227" s="54"/>
      <c r="SW227" s="54"/>
      <c r="SX227" s="54"/>
      <c r="SY227" s="54"/>
      <c r="SZ227" s="54"/>
      <c r="TA227" s="54"/>
      <c r="TB227" s="54"/>
      <c r="TC227" s="54"/>
      <c r="TD227" s="54"/>
      <c r="TE227" s="54"/>
      <c r="TF227" s="54"/>
      <c r="TG227" s="54"/>
      <c r="TH227" s="54"/>
      <c r="TI227" s="54"/>
      <c r="TJ227" s="54"/>
      <c r="TK227" s="54"/>
      <c r="TL227" s="54"/>
      <c r="TM227" s="54"/>
      <c r="TN227" s="54"/>
      <c r="TO227" s="54"/>
      <c r="TP227" s="54"/>
      <c r="TQ227" s="54"/>
      <c r="TR227" s="54"/>
      <c r="TS227" s="54"/>
      <c r="TT227" s="54"/>
      <c r="TU227" s="54"/>
      <c r="TV227" s="54"/>
      <c r="TW227" s="54"/>
      <c r="TX227" s="54"/>
      <c r="TY227" s="54"/>
      <c r="TZ227" s="54"/>
      <c r="UA227" s="54"/>
      <c r="UB227" s="54"/>
      <c r="UC227" s="54"/>
      <c r="UD227" s="54"/>
      <c r="UE227" s="54"/>
      <c r="UF227" s="54"/>
      <c r="UG227" s="54"/>
      <c r="UH227" s="54"/>
      <c r="UI227" s="54"/>
      <c r="UJ227" s="54"/>
      <c r="UK227" s="54"/>
      <c r="UL227" s="54"/>
      <c r="UM227" s="54"/>
      <c r="UN227" s="54"/>
      <c r="UO227" s="54"/>
      <c r="UP227" s="54"/>
      <c r="UQ227" s="54"/>
      <c r="UR227" s="54"/>
      <c r="US227" s="54"/>
      <c r="UT227" s="54"/>
      <c r="UU227" s="54"/>
      <c r="UV227" s="54"/>
      <c r="UW227" s="54"/>
      <c r="UX227" s="54"/>
      <c r="UY227" s="54"/>
      <c r="UZ227" s="54"/>
      <c r="VA227" s="54"/>
      <c r="VB227" s="54"/>
      <c r="VC227" s="54"/>
      <c r="VD227" s="54"/>
      <c r="VE227" s="54"/>
      <c r="VF227" s="54"/>
      <c r="VG227" s="54"/>
      <c r="VH227" s="54"/>
      <c r="VI227" s="54"/>
      <c r="VJ227" s="54"/>
      <c r="VK227" s="54"/>
      <c r="VL227" s="54"/>
      <c r="VM227" s="54"/>
      <c r="VN227" s="54"/>
      <c r="VO227" s="54"/>
      <c r="VP227" s="54"/>
      <c r="VQ227" s="54"/>
      <c r="VR227" s="54"/>
      <c r="VS227" s="54"/>
      <c r="VT227" s="54"/>
      <c r="VU227" s="54"/>
      <c r="VV227" s="54"/>
      <c r="VW227" s="54"/>
      <c r="VX227" s="54"/>
      <c r="VY227" s="54"/>
      <c r="VZ227" s="54"/>
      <c r="WA227" s="54"/>
      <c r="WB227" s="54"/>
      <c r="WC227" s="54"/>
      <c r="WD227" s="54"/>
      <c r="WE227" s="54"/>
      <c r="WF227" s="54"/>
      <c r="WG227" s="54"/>
      <c r="WH227" s="54"/>
      <c r="WI227" s="54"/>
      <c r="WJ227" s="54"/>
      <c r="WK227" s="54"/>
      <c r="WL227" s="54"/>
      <c r="WM227" s="54"/>
      <c r="WN227" s="54"/>
      <c r="WO227" s="54"/>
      <c r="WP227" s="54"/>
      <c r="WQ227" s="54"/>
      <c r="WR227" s="54"/>
      <c r="WS227" s="54"/>
      <c r="WT227" s="54"/>
      <c r="WU227" s="54"/>
      <c r="WV227" s="54"/>
      <c r="WW227" s="54"/>
      <c r="WX227" s="54"/>
      <c r="WY227" s="54"/>
      <c r="WZ227" s="54"/>
      <c r="XA227" s="54"/>
      <c r="XB227" s="54"/>
      <c r="XC227" s="54"/>
      <c r="XD227" s="54"/>
      <c r="XE227" s="54"/>
      <c r="XF227" s="54"/>
      <c r="XG227" s="54"/>
      <c r="XH227" s="54"/>
      <c r="XI227" s="54"/>
      <c r="XJ227" s="54"/>
      <c r="XK227" s="54"/>
      <c r="XL227" s="54"/>
      <c r="XM227" s="54"/>
      <c r="XN227" s="54"/>
      <c r="XO227" s="54"/>
      <c r="XP227" s="54"/>
      <c r="XQ227" s="54"/>
      <c r="XR227" s="54"/>
      <c r="XS227" s="54"/>
      <c r="XT227" s="54"/>
      <c r="XU227" s="54"/>
      <c r="XV227" s="54"/>
      <c r="XW227" s="54"/>
      <c r="XX227" s="54"/>
      <c r="XY227" s="54"/>
      <c r="XZ227" s="54"/>
      <c r="YA227" s="54"/>
      <c r="YB227" s="54"/>
      <c r="YC227" s="54"/>
      <c r="YD227" s="54"/>
      <c r="YE227" s="54"/>
      <c r="YF227" s="54"/>
      <c r="YG227" s="54"/>
      <c r="YH227" s="54"/>
      <c r="YI227" s="54"/>
      <c r="YJ227" s="54"/>
      <c r="YK227" s="54"/>
      <c r="YL227" s="54"/>
      <c r="YM227" s="54"/>
      <c r="YN227" s="54"/>
      <c r="YO227" s="54"/>
      <c r="YP227" s="54"/>
      <c r="YQ227" s="54"/>
      <c r="YR227" s="54"/>
      <c r="YS227" s="54"/>
      <c r="YT227" s="54"/>
      <c r="YU227" s="54"/>
      <c r="YV227" s="54"/>
      <c r="YW227" s="54"/>
      <c r="YX227" s="54"/>
      <c r="YY227" s="54"/>
      <c r="YZ227" s="54"/>
      <c r="ZA227" s="54"/>
      <c r="ZB227" s="54"/>
      <c r="ZC227" s="54"/>
      <c r="ZD227" s="54"/>
      <c r="ZE227" s="54"/>
      <c r="ZF227" s="54"/>
      <c r="ZG227" s="54"/>
      <c r="ZH227" s="54"/>
      <c r="ZI227" s="54"/>
      <c r="ZJ227" s="54"/>
      <c r="ZK227" s="54"/>
      <c r="ZL227" s="54"/>
      <c r="ZM227" s="54"/>
      <c r="ZN227" s="54"/>
      <c r="ZO227" s="54"/>
      <c r="ZP227" s="54"/>
      <c r="ZQ227" s="54"/>
      <c r="ZR227" s="54"/>
      <c r="ZS227" s="54"/>
      <c r="ZT227" s="54"/>
      <c r="ZU227" s="54"/>
      <c r="ZV227" s="54"/>
      <c r="ZW227" s="54"/>
      <c r="ZX227" s="54"/>
      <c r="ZY227" s="54"/>
      <c r="ZZ227" s="54"/>
      <c r="AAA227" s="54"/>
      <c r="AAB227" s="54"/>
      <c r="AAC227" s="54"/>
      <c r="AAD227" s="54"/>
      <c r="AAE227" s="54"/>
      <c r="AAF227" s="54"/>
      <c r="AAG227" s="54"/>
      <c r="AAH227" s="54"/>
      <c r="AAI227" s="54"/>
      <c r="AAJ227" s="54"/>
      <c r="AAK227" s="54"/>
      <c r="AAL227" s="54"/>
      <c r="AAM227" s="54"/>
      <c r="AAN227" s="54"/>
      <c r="AAO227" s="54"/>
      <c r="AAP227" s="54"/>
      <c r="AAQ227" s="54"/>
      <c r="AAR227" s="54"/>
      <c r="AAS227" s="54"/>
      <c r="AAT227" s="54"/>
      <c r="AAU227" s="54"/>
      <c r="AAV227" s="54"/>
      <c r="AAW227" s="54"/>
      <c r="AAX227" s="54"/>
      <c r="AAY227" s="54"/>
      <c r="AAZ227" s="54"/>
      <c r="ABA227" s="54"/>
      <c r="ABB227" s="54"/>
      <c r="ABC227" s="54"/>
      <c r="ABD227" s="54"/>
      <c r="ABE227" s="54"/>
      <c r="ABF227" s="54"/>
      <c r="ABG227" s="54"/>
      <c r="ABH227" s="54"/>
      <c r="ABI227" s="54"/>
      <c r="ABJ227" s="54"/>
      <c r="ABK227" s="54"/>
      <c r="ABL227" s="54"/>
      <c r="ABM227" s="54"/>
      <c r="ABN227" s="54"/>
      <c r="ABO227" s="54"/>
      <c r="ABP227" s="54"/>
      <c r="ABQ227" s="54"/>
      <c r="ABR227" s="54"/>
      <c r="ABS227" s="54"/>
      <c r="ABT227" s="54"/>
      <c r="ABU227" s="54"/>
      <c r="ABV227" s="54"/>
      <c r="ABW227" s="54"/>
      <c r="ABX227" s="54"/>
      <c r="ABY227" s="54"/>
      <c r="ABZ227" s="54"/>
      <c r="ACA227" s="54"/>
      <c r="ACB227" s="54"/>
      <c r="ACC227" s="54"/>
      <c r="ACD227" s="54"/>
      <c r="ACE227" s="54"/>
      <c r="ACF227" s="54"/>
      <c r="ACG227" s="54"/>
      <c r="ACH227" s="54"/>
      <c r="ACI227" s="54"/>
      <c r="ACJ227" s="54"/>
      <c r="ACK227" s="54"/>
      <c r="ACL227" s="54"/>
      <c r="ACM227" s="54"/>
      <c r="ACN227" s="54"/>
      <c r="ACO227" s="54"/>
      <c r="ACP227" s="54"/>
      <c r="ACQ227" s="54"/>
      <c r="ACR227" s="54"/>
      <c r="ACS227" s="54"/>
      <c r="ACT227" s="54"/>
      <c r="ACU227" s="54"/>
      <c r="ACV227" s="54"/>
      <c r="ACW227" s="54"/>
      <c r="ACX227" s="54"/>
      <c r="ACY227" s="54"/>
      <c r="ACZ227" s="54"/>
      <c r="ADA227" s="54"/>
      <c r="ADB227" s="54"/>
      <c r="ADC227" s="54"/>
      <c r="ADD227" s="54"/>
      <c r="ADE227" s="54"/>
      <c r="ADF227" s="54"/>
      <c r="ADG227" s="54"/>
      <c r="ADH227" s="54"/>
      <c r="ADI227" s="54"/>
      <c r="ADJ227" s="54"/>
      <c r="ADK227" s="54"/>
      <c r="ADL227" s="54"/>
      <c r="ADM227" s="54"/>
      <c r="ADN227" s="54"/>
      <c r="ADO227" s="54"/>
      <c r="ADP227" s="54"/>
      <c r="ADQ227" s="54"/>
      <c r="ADR227" s="54"/>
      <c r="ADS227" s="54"/>
      <c r="ADT227" s="54"/>
      <c r="ADU227" s="54"/>
      <c r="ADV227" s="54"/>
      <c r="ADW227" s="54"/>
      <c r="ADX227" s="54"/>
      <c r="ADY227" s="54"/>
      <c r="ADZ227" s="54"/>
      <c r="AEA227" s="54"/>
      <c r="AEB227" s="54"/>
      <c r="AEC227" s="54"/>
      <c r="AED227" s="54"/>
      <c r="AEE227" s="54"/>
      <c r="AEF227" s="54"/>
      <c r="AEG227" s="54"/>
      <c r="AEH227" s="54"/>
      <c r="AEI227" s="54"/>
      <c r="AEJ227" s="54"/>
      <c r="AEK227" s="54"/>
      <c r="AEL227" s="54"/>
      <c r="AEM227" s="54"/>
      <c r="AEN227" s="54"/>
      <c r="AEO227" s="54"/>
      <c r="AEP227" s="54"/>
      <c r="AEQ227" s="54"/>
      <c r="AER227" s="54"/>
      <c r="AES227" s="54"/>
      <c r="AET227" s="54"/>
      <c r="AEU227" s="54"/>
      <c r="AEV227" s="54"/>
      <c r="AEW227" s="54"/>
      <c r="AEX227" s="54"/>
      <c r="AEY227" s="54"/>
      <c r="AEZ227" s="54"/>
      <c r="AFA227" s="54"/>
      <c r="AFB227" s="54"/>
      <c r="AFC227" s="54"/>
      <c r="AFD227" s="54"/>
      <c r="AFE227" s="54"/>
      <c r="AFF227" s="54"/>
      <c r="AFG227" s="54"/>
      <c r="AFH227" s="54"/>
      <c r="AFI227" s="54"/>
      <c r="AFJ227" s="54"/>
      <c r="AFK227" s="54"/>
      <c r="AFL227" s="54"/>
      <c r="AFM227" s="54"/>
      <c r="AFN227" s="54"/>
      <c r="AFO227" s="54"/>
      <c r="AFP227" s="54"/>
      <c r="AFQ227" s="54"/>
      <c r="AFR227" s="54"/>
      <c r="AFS227" s="54"/>
      <c r="AFT227" s="54"/>
      <c r="AFU227" s="54"/>
      <c r="AFV227" s="54"/>
      <c r="AFW227" s="54"/>
      <c r="AFX227" s="54"/>
      <c r="AFY227" s="54"/>
      <c r="AFZ227" s="54"/>
      <c r="AGA227" s="54"/>
      <c r="AGB227" s="54"/>
      <c r="AGC227" s="54"/>
      <c r="AGD227" s="54"/>
      <c r="AGE227" s="54"/>
      <c r="AGF227" s="54"/>
      <c r="AGG227" s="54"/>
      <c r="AGH227" s="54"/>
      <c r="AGI227" s="54"/>
      <c r="AGJ227" s="54"/>
      <c r="AGK227" s="54"/>
      <c r="AGL227" s="54"/>
      <c r="AGM227" s="54"/>
      <c r="AGN227" s="54"/>
      <c r="AGO227" s="54"/>
      <c r="AGP227" s="54"/>
      <c r="AGQ227" s="54"/>
      <c r="AGR227" s="54"/>
      <c r="AGS227" s="54"/>
      <c r="AGT227" s="54"/>
      <c r="AGU227" s="54"/>
      <c r="AGV227" s="54"/>
      <c r="AGW227" s="54"/>
      <c r="AGX227" s="54"/>
      <c r="AGY227" s="54"/>
      <c r="AGZ227" s="54"/>
      <c r="AHA227" s="54"/>
      <c r="AHB227" s="54"/>
      <c r="AHC227" s="54"/>
      <c r="AHD227" s="54"/>
      <c r="AHE227" s="54"/>
      <c r="AHF227" s="54"/>
      <c r="AHG227" s="54"/>
      <c r="AHH227" s="54"/>
      <c r="AHI227" s="54"/>
      <c r="AHJ227" s="54"/>
      <c r="AHK227" s="54"/>
      <c r="AHL227" s="54"/>
      <c r="AHM227" s="54"/>
      <c r="AHN227" s="54"/>
      <c r="AHO227" s="54"/>
      <c r="AHP227" s="54"/>
      <c r="AHQ227" s="54"/>
      <c r="AHR227" s="54"/>
      <c r="AHS227" s="54"/>
      <c r="AHT227" s="54"/>
      <c r="AHU227" s="54"/>
      <c r="AHV227" s="54"/>
      <c r="AHW227" s="54"/>
      <c r="AHX227" s="54"/>
      <c r="AHY227" s="54"/>
      <c r="AHZ227" s="54"/>
      <c r="AIA227" s="54"/>
      <c r="AIB227" s="54"/>
      <c r="AIC227" s="54"/>
      <c r="AID227" s="54"/>
      <c r="AIE227" s="54"/>
      <c r="AIF227" s="54"/>
      <c r="AIG227" s="54"/>
      <c r="AIH227" s="54"/>
      <c r="AII227" s="54"/>
      <c r="AIJ227" s="54"/>
      <c r="AIK227" s="54"/>
      <c r="AIL227" s="54"/>
      <c r="AIM227" s="54"/>
      <c r="AIN227" s="54"/>
      <c r="AIO227" s="54"/>
      <c r="AIP227" s="54"/>
      <c r="AIQ227" s="54"/>
      <c r="AIR227" s="54"/>
      <c r="AIS227" s="54"/>
      <c r="AIT227" s="54"/>
      <c r="AIU227" s="54"/>
      <c r="AIV227" s="54"/>
      <c r="AIW227" s="54"/>
      <c r="AIX227" s="54"/>
      <c r="AIY227" s="54"/>
      <c r="AIZ227" s="54"/>
      <c r="AJA227" s="54"/>
      <c r="AJB227" s="54"/>
      <c r="AJC227" s="54"/>
      <c r="AJD227" s="54"/>
      <c r="AJE227" s="54"/>
      <c r="AJF227" s="54"/>
      <c r="AJG227" s="54"/>
      <c r="AJH227" s="54"/>
      <c r="AJI227" s="54"/>
      <c r="AJJ227" s="54"/>
      <c r="AJK227" s="54"/>
      <c r="AJL227" s="54"/>
      <c r="AJM227" s="54"/>
      <c r="AJN227" s="54"/>
      <c r="AJO227" s="54"/>
      <c r="AJP227" s="54"/>
      <c r="AJQ227" s="54"/>
      <c r="AJR227" s="54"/>
      <c r="AJS227" s="54"/>
      <c r="AJT227" s="54"/>
      <c r="AJU227" s="54"/>
      <c r="AJV227" s="54"/>
      <c r="AJW227" s="54"/>
      <c r="AJX227" s="54"/>
      <c r="AJY227" s="54"/>
      <c r="AJZ227" s="54"/>
      <c r="AKA227" s="54"/>
      <c r="AKB227" s="54"/>
      <c r="AKC227" s="54"/>
      <c r="AKD227" s="54"/>
      <c r="AKE227" s="54"/>
      <c r="AKF227" s="54"/>
      <c r="AKG227" s="54"/>
      <c r="AKH227" s="54"/>
      <c r="AKI227" s="54"/>
      <c r="AKJ227" s="54"/>
      <c r="AKK227" s="54"/>
      <c r="AKL227" s="54"/>
      <c r="AKM227" s="54"/>
      <c r="AKN227" s="54"/>
      <c r="AKO227" s="54"/>
      <c r="AKP227" s="54"/>
      <c r="AKQ227" s="54"/>
      <c r="AKR227" s="54"/>
      <c r="AKS227" s="54"/>
      <c r="AKT227" s="54"/>
      <c r="AKU227" s="54"/>
      <c r="AKV227" s="54"/>
      <c r="AKW227" s="54"/>
      <c r="AKX227" s="54"/>
      <c r="AKY227" s="54"/>
      <c r="AKZ227" s="54"/>
      <c r="ALA227" s="54"/>
      <c r="ALB227" s="54"/>
      <c r="ALC227" s="54"/>
      <c r="ALD227" s="54"/>
      <c r="ALE227" s="54"/>
      <c r="ALF227" s="54"/>
      <c r="ALG227" s="54"/>
      <c r="ALH227" s="54"/>
      <c r="ALI227" s="54"/>
      <c r="ALJ227" s="54"/>
      <c r="ALK227" s="54"/>
      <c r="ALL227" s="54"/>
      <c r="ALM227" s="54"/>
      <c r="ALN227" s="54"/>
      <c r="ALO227" s="54"/>
      <c r="ALP227" s="54"/>
      <c r="ALQ227" s="54"/>
      <c r="ALR227" s="54"/>
      <c r="ALS227" s="54"/>
      <c r="ALT227" s="54"/>
      <c r="ALU227" s="54"/>
      <c r="ALV227" s="54"/>
      <c r="ALW227" s="54"/>
      <c r="ALX227" s="54"/>
      <c r="ALY227" s="54"/>
      <c r="ALZ227" s="54"/>
      <c r="AMA227" s="54"/>
      <c r="AMB227" s="54"/>
      <c r="AMC227" s="54"/>
      <c r="AMD227" s="54"/>
      <c r="AME227" s="54"/>
      <c r="AMF227" s="54"/>
      <c r="AMG227" s="54"/>
      <c r="AMH227" s="54"/>
      <c r="AMI227" s="54"/>
      <c r="AMJ227" s="54"/>
      <c r="AMK227" s="54"/>
      <c r="AML227" s="54"/>
      <c r="AMM227" s="54"/>
      <c r="AMN227" s="54"/>
      <c r="AMO227" s="54"/>
      <c r="AMP227" s="54"/>
      <c r="AMQ227" s="54"/>
      <c r="AMR227" s="54"/>
      <c r="AMS227" s="54"/>
      <c r="AMT227" s="54"/>
      <c r="AMU227" s="54"/>
      <c r="AMV227" s="54"/>
      <c r="AMW227" s="54"/>
      <c r="AMX227" s="54"/>
      <c r="AMY227" s="54"/>
      <c r="AMZ227" s="54"/>
      <c r="ANA227" s="54"/>
      <c r="ANB227" s="54"/>
      <c r="ANC227" s="54"/>
      <c r="AND227" s="54"/>
      <c r="ANE227" s="54"/>
      <c r="ANF227" s="54"/>
      <c r="ANG227" s="54"/>
      <c r="ANH227" s="54"/>
      <c r="ANI227" s="54"/>
      <c r="ANJ227" s="54"/>
      <c r="ANK227" s="54"/>
      <c r="ANL227" s="54"/>
      <c r="ANM227" s="54"/>
      <c r="ANN227" s="54"/>
      <c r="ANO227" s="54"/>
      <c r="ANP227" s="54"/>
      <c r="ANQ227" s="54"/>
      <c r="ANR227" s="54"/>
      <c r="ANS227" s="54"/>
      <c r="ANT227" s="54"/>
      <c r="ANU227" s="54"/>
      <c r="ANV227" s="54"/>
      <c r="ANW227" s="54"/>
      <c r="ANX227" s="54"/>
      <c r="ANY227" s="54"/>
      <c r="ANZ227" s="54"/>
      <c r="AOA227" s="54"/>
      <c r="AOB227" s="54"/>
      <c r="AOC227" s="54"/>
      <c r="AOD227" s="54"/>
      <c r="AOE227" s="54"/>
      <c r="AOF227" s="54"/>
      <c r="AOG227" s="54"/>
      <c r="AOH227" s="54"/>
      <c r="AOI227" s="54"/>
      <c r="AOJ227" s="54"/>
      <c r="AOK227" s="54"/>
      <c r="AOL227" s="54"/>
      <c r="AOM227" s="54"/>
      <c r="AON227" s="54"/>
      <c r="AOO227" s="54"/>
      <c r="AOP227" s="54"/>
      <c r="AOQ227" s="54"/>
      <c r="AOR227" s="54"/>
      <c r="AOS227" s="54"/>
      <c r="AOT227" s="54"/>
      <c r="AOU227" s="54"/>
      <c r="AOV227" s="54"/>
      <c r="AOW227" s="54"/>
      <c r="AOX227" s="54"/>
      <c r="AOY227" s="54"/>
      <c r="AOZ227" s="54"/>
      <c r="APA227" s="54"/>
      <c r="APB227" s="54"/>
      <c r="APC227" s="54"/>
      <c r="APD227" s="54"/>
      <c r="APE227" s="54"/>
      <c r="APF227" s="54"/>
      <c r="APG227" s="54"/>
      <c r="APH227" s="54"/>
      <c r="API227" s="54"/>
      <c r="APJ227" s="54"/>
      <c r="APK227" s="54"/>
      <c r="APL227" s="54"/>
      <c r="APM227" s="54"/>
      <c r="APN227" s="54"/>
      <c r="APO227" s="54"/>
      <c r="APP227" s="54"/>
      <c r="APQ227" s="54"/>
      <c r="APR227" s="54"/>
      <c r="APS227" s="54"/>
      <c r="APT227" s="54"/>
      <c r="APU227" s="54"/>
      <c r="APV227" s="54"/>
      <c r="APW227" s="54"/>
      <c r="APX227" s="54"/>
      <c r="APY227" s="54"/>
      <c r="APZ227" s="54"/>
      <c r="AQA227" s="54"/>
      <c r="AQB227" s="54"/>
      <c r="AQC227" s="54"/>
      <c r="AQD227" s="54"/>
      <c r="AQE227" s="54"/>
      <c r="AQF227" s="54"/>
      <c r="AQG227" s="54"/>
      <c r="AQH227" s="54"/>
      <c r="AQI227" s="54"/>
      <c r="AQJ227" s="54"/>
      <c r="AQK227" s="54"/>
      <c r="AQL227" s="54"/>
      <c r="AQM227" s="54"/>
      <c r="AQN227" s="54"/>
      <c r="AQO227" s="54"/>
      <c r="AQP227" s="54"/>
      <c r="AQQ227" s="54"/>
      <c r="AQR227" s="54"/>
      <c r="AQS227" s="54"/>
      <c r="AQT227" s="54"/>
      <c r="AQU227" s="54"/>
      <c r="AQV227" s="54"/>
      <c r="AQW227" s="54"/>
      <c r="AQX227" s="54"/>
      <c r="AQY227" s="54"/>
      <c r="AQZ227" s="54"/>
      <c r="ARA227" s="54"/>
      <c r="ARB227" s="54"/>
      <c r="ARC227" s="54"/>
      <c r="ARD227" s="54"/>
      <c r="ARE227" s="54"/>
      <c r="ARF227" s="54"/>
      <c r="ARG227" s="54"/>
      <c r="ARH227" s="54"/>
      <c r="ARI227" s="54"/>
      <c r="ARJ227" s="54"/>
      <c r="ARK227" s="54"/>
      <c r="ARL227" s="54"/>
      <c r="ARM227" s="54"/>
      <c r="ARN227" s="54"/>
      <c r="ARO227" s="54"/>
      <c r="ARP227" s="54"/>
      <c r="ARQ227" s="54"/>
      <c r="ARR227" s="54"/>
      <c r="ARS227" s="54"/>
      <c r="ART227" s="54"/>
      <c r="ARU227" s="54"/>
      <c r="ARV227" s="54"/>
      <c r="ARW227" s="54"/>
      <c r="ARX227" s="54"/>
      <c r="ARY227" s="54"/>
      <c r="ARZ227" s="54"/>
      <c r="ASA227" s="54"/>
      <c r="ASB227" s="54"/>
      <c r="ASC227" s="54"/>
      <c r="ASD227" s="54"/>
      <c r="ASE227" s="54"/>
      <c r="ASF227" s="54"/>
      <c r="ASG227" s="54"/>
      <c r="ASH227" s="54"/>
      <c r="ASI227" s="54"/>
      <c r="ASJ227" s="54"/>
      <c r="ASK227" s="54"/>
      <c r="ASL227" s="54"/>
      <c r="ASM227" s="54"/>
      <c r="ASN227" s="54"/>
      <c r="ASO227" s="54"/>
      <c r="ASP227" s="54"/>
      <c r="ASQ227" s="54"/>
      <c r="ASR227" s="54"/>
      <c r="ASS227" s="54"/>
      <c r="AST227" s="54"/>
      <c r="ASU227" s="54"/>
      <c r="ASV227" s="54"/>
      <c r="ASW227" s="54"/>
      <c r="ASX227" s="54"/>
      <c r="ASY227" s="54"/>
      <c r="ASZ227" s="54"/>
      <c r="ATA227" s="54"/>
      <c r="ATB227" s="54"/>
      <c r="ATC227" s="54"/>
      <c r="ATD227" s="54"/>
      <c r="ATE227" s="54"/>
      <c r="ATF227" s="54"/>
      <c r="ATG227" s="54"/>
      <c r="ATH227" s="54"/>
      <c r="ATI227" s="54"/>
      <c r="ATJ227" s="54"/>
      <c r="ATK227" s="54"/>
      <c r="ATL227" s="54"/>
      <c r="ATM227" s="54"/>
      <c r="ATN227" s="54"/>
      <c r="ATO227" s="54"/>
      <c r="ATP227" s="54"/>
      <c r="ATQ227" s="54"/>
      <c r="ATR227" s="54"/>
      <c r="ATS227" s="54"/>
      <c r="ATT227" s="54"/>
      <c r="ATU227" s="54"/>
      <c r="ATV227" s="54"/>
      <c r="ATW227" s="54"/>
      <c r="ATX227" s="54"/>
      <c r="ATY227" s="54"/>
      <c r="ATZ227" s="54"/>
      <c r="AUA227" s="54"/>
      <c r="AUB227" s="54"/>
      <c r="AUC227" s="54"/>
      <c r="AUD227" s="54"/>
      <c r="AUE227" s="54"/>
      <c r="AUF227" s="54"/>
      <c r="AUG227" s="54"/>
      <c r="AUH227" s="54"/>
      <c r="AUI227" s="54"/>
      <c r="AUJ227" s="54"/>
      <c r="AUK227" s="54"/>
      <c r="AUL227" s="54"/>
      <c r="AUM227" s="54"/>
      <c r="AUN227" s="54"/>
      <c r="AUO227" s="54"/>
      <c r="AUP227" s="54"/>
      <c r="AUQ227" s="54"/>
      <c r="AUR227" s="54"/>
      <c r="AUS227" s="54"/>
      <c r="AUT227" s="54"/>
      <c r="AUU227" s="54"/>
      <c r="AUV227" s="54"/>
      <c r="AUW227" s="54"/>
      <c r="AUX227" s="54"/>
      <c r="AUY227" s="54"/>
      <c r="AUZ227" s="54"/>
      <c r="AVA227" s="54"/>
      <c r="AVB227" s="54"/>
      <c r="AVC227" s="54"/>
      <c r="AVD227" s="54"/>
      <c r="AVE227" s="54"/>
      <c r="AVF227" s="54"/>
      <c r="AVG227" s="54"/>
      <c r="AVH227" s="54"/>
      <c r="AVI227" s="54"/>
      <c r="AVJ227" s="54"/>
      <c r="AVK227" s="54"/>
      <c r="AVL227" s="54"/>
      <c r="AVM227" s="54"/>
      <c r="AVN227" s="54"/>
      <c r="AVO227" s="54"/>
      <c r="AVP227" s="54"/>
      <c r="AVQ227" s="54"/>
      <c r="AVR227" s="54"/>
      <c r="AVS227" s="54"/>
      <c r="AVT227" s="54"/>
      <c r="AVU227" s="54"/>
      <c r="AVV227" s="54"/>
      <c r="AVW227" s="54"/>
      <c r="AVX227" s="54"/>
      <c r="AVY227" s="54"/>
      <c r="AVZ227" s="54"/>
      <c r="AWA227" s="54"/>
      <c r="AWB227" s="54"/>
      <c r="AWC227" s="54"/>
      <c r="AWD227" s="54"/>
      <c r="AWE227" s="54"/>
      <c r="AWF227" s="54"/>
      <c r="AWG227" s="54"/>
      <c r="AWH227" s="54"/>
      <c r="AWI227" s="54"/>
      <c r="AWJ227" s="54"/>
      <c r="AWK227" s="54"/>
      <c r="AWL227" s="54"/>
      <c r="AWM227" s="54"/>
      <c r="AWN227" s="54"/>
      <c r="AWO227" s="54"/>
      <c r="AWP227" s="54"/>
      <c r="AWQ227" s="54"/>
      <c r="AWR227" s="54"/>
      <c r="AWS227" s="54"/>
      <c r="AWT227" s="54"/>
      <c r="AWU227" s="54"/>
      <c r="AWV227" s="54"/>
      <c r="AWW227" s="54"/>
      <c r="AWX227" s="54"/>
      <c r="AWY227" s="54"/>
      <c r="AWZ227" s="54"/>
      <c r="AXA227" s="54"/>
      <c r="AXB227" s="54"/>
      <c r="AXC227" s="54"/>
      <c r="AXD227" s="54"/>
      <c r="AXE227" s="54"/>
      <c r="AXF227" s="54"/>
      <c r="AXG227" s="54"/>
      <c r="AXH227" s="54"/>
      <c r="AXI227" s="54"/>
      <c r="AXJ227" s="54"/>
      <c r="AXK227" s="54"/>
      <c r="AXL227" s="54"/>
      <c r="AXM227" s="54"/>
      <c r="AXN227" s="54"/>
      <c r="AXO227" s="54"/>
      <c r="AXP227" s="54"/>
      <c r="AXQ227" s="54"/>
      <c r="AXR227" s="54"/>
      <c r="AXS227" s="54"/>
      <c r="AXT227" s="54"/>
      <c r="AXU227" s="54"/>
      <c r="AXV227" s="54"/>
      <c r="AXW227" s="54"/>
      <c r="AXX227" s="54"/>
      <c r="AXY227" s="54"/>
      <c r="AXZ227" s="54"/>
      <c r="AYA227" s="54"/>
      <c r="AYB227" s="54"/>
      <c r="AYC227" s="54"/>
      <c r="AYD227" s="54"/>
      <c r="AYE227" s="54"/>
      <c r="AYF227" s="54"/>
      <c r="AYG227" s="54"/>
      <c r="AYH227" s="54"/>
      <c r="AYI227" s="54"/>
      <c r="AYJ227" s="54"/>
      <c r="AYK227" s="54"/>
      <c r="AYL227" s="54"/>
      <c r="AYM227" s="54"/>
      <c r="AYN227" s="54"/>
      <c r="AYO227" s="54"/>
      <c r="AYP227" s="54"/>
      <c r="AYQ227" s="54"/>
      <c r="AYR227" s="54"/>
      <c r="AYS227" s="54"/>
      <c r="AYT227" s="54"/>
      <c r="AYU227" s="54"/>
      <c r="AYV227" s="54"/>
      <c r="AYW227" s="54"/>
      <c r="AYX227" s="54"/>
      <c r="AYY227" s="54"/>
      <c r="AYZ227" s="54"/>
      <c r="AZA227" s="54"/>
      <c r="AZB227" s="54"/>
      <c r="AZC227" s="54"/>
      <c r="AZD227" s="54"/>
      <c r="AZE227" s="54"/>
      <c r="AZF227" s="54"/>
      <c r="AZG227" s="54"/>
      <c r="AZH227" s="54"/>
      <c r="AZI227" s="54"/>
      <c r="AZJ227" s="54"/>
      <c r="AZK227" s="54"/>
      <c r="AZL227" s="54"/>
      <c r="AZM227" s="54"/>
      <c r="AZN227" s="54"/>
      <c r="AZO227" s="54"/>
      <c r="AZP227" s="54"/>
      <c r="AZQ227" s="54"/>
      <c r="AZR227" s="54"/>
      <c r="AZS227" s="54"/>
      <c r="AZT227" s="54"/>
      <c r="AZU227" s="54"/>
      <c r="AZV227" s="54"/>
      <c r="AZW227" s="54"/>
      <c r="AZX227" s="54"/>
      <c r="AZY227" s="54"/>
      <c r="AZZ227" s="54"/>
      <c r="BAA227" s="54"/>
      <c r="BAB227" s="54"/>
      <c r="BAC227" s="54"/>
      <c r="BAD227" s="54"/>
      <c r="BAE227" s="54"/>
      <c r="BAF227" s="54"/>
      <c r="BAG227" s="54"/>
      <c r="BAH227" s="54"/>
      <c r="BAI227" s="54"/>
      <c r="BAJ227" s="54"/>
      <c r="BAK227" s="54"/>
      <c r="BAL227" s="54"/>
      <c r="BAM227" s="54"/>
      <c r="BAN227" s="54"/>
      <c r="BAO227" s="54"/>
      <c r="BAP227" s="54"/>
      <c r="BAQ227" s="54"/>
      <c r="BAR227" s="54"/>
      <c r="BAS227" s="54"/>
      <c r="BAT227" s="54"/>
      <c r="BAU227" s="54"/>
      <c r="BAV227" s="54"/>
      <c r="BAW227" s="54"/>
      <c r="BAX227" s="54"/>
      <c r="BAY227" s="54"/>
      <c r="BAZ227" s="54"/>
      <c r="BBA227" s="54"/>
      <c r="BBB227" s="54"/>
      <c r="BBC227" s="54"/>
      <c r="BBD227" s="54"/>
      <c r="BBE227" s="54"/>
      <c r="BBF227" s="54"/>
      <c r="BBG227" s="54"/>
      <c r="BBH227" s="54"/>
      <c r="BBI227" s="54"/>
      <c r="BBJ227" s="54"/>
      <c r="BBK227" s="54"/>
      <c r="BBL227" s="54"/>
      <c r="BBM227" s="54"/>
      <c r="BBN227" s="54"/>
      <c r="BBO227" s="54"/>
      <c r="BBP227" s="54"/>
      <c r="BBQ227" s="54"/>
      <c r="BBR227" s="54"/>
      <c r="BBS227" s="54"/>
      <c r="BBT227" s="54"/>
      <c r="BBU227" s="54"/>
      <c r="BBV227" s="54"/>
      <c r="BBW227" s="54"/>
      <c r="BBX227" s="54"/>
      <c r="BBY227" s="54"/>
      <c r="BBZ227" s="54"/>
      <c r="BCA227" s="54"/>
      <c r="BCB227" s="54"/>
      <c r="BCC227" s="54"/>
      <c r="BCD227" s="54"/>
      <c r="BCE227" s="54"/>
      <c r="BCF227" s="54"/>
      <c r="BCG227" s="54"/>
      <c r="BCH227" s="54"/>
      <c r="BCI227" s="54"/>
      <c r="BCJ227" s="54"/>
      <c r="BCK227" s="54"/>
      <c r="BCL227" s="54"/>
      <c r="BCM227" s="54"/>
      <c r="BCN227" s="54"/>
      <c r="BCO227" s="54"/>
      <c r="BCP227" s="54"/>
      <c r="BCQ227" s="54"/>
      <c r="BCR227" s="54"/>
      <c r="BCS227" s="54"/>
      <c r="BCT227" s="54"/>
      <c r="BCU227" s="54"/>
      <c r="BCV227" s="54"/>
      <c r="BCW227" s="54"/>
      <c r="BCX227" s="54"/>
      <c r="BCY227" s="54"/>
      <c r="BCZ227" s="54"/>
      <c r="BDA227" s="54"/>
      <c r="BDB227" s="54"/>
      <c r="BDC227" s="54"/>
      <c r="BDD227" s="54"/>
      <c r="BDE227" s="54"/>
      <c r="BDF227" s="54"/>
      <c r="BDG227" s="54"/>
      <c r="BDH227" s="54"/>
      <c r="BDI227" s="54"/>
      <c r="BDJ227" s="54"/>
      <c r="BDK227" s="54"/>
      <c r="BDL227" s="54"/>
      <c r="BDM227" s="54"/>
      <c r="BDN227" s="54"/>
      <c r="BDO227" s="54"/>
      <c r="BDP227" s="54"/>
      <c r="BDQ227" s="54"/>
      <c r="BDR227" s="54"/>
      <c r="BDS227" s="54"/>
      <c r="BDT227" s="54"/>
      <c r="BDU227" s="54"/>
      <c r="BDV227" s="54"/>
      <c r="BDW227" s="54"/>
      <c r="BDX227" s="54"/>
      <c r="BDY227" s="54"/>
      <c r="BDZ227" s="54"/>
      <c r="BEA227" s="54"/>
      <c r="BEB227" s="54"/>
      <c r="BEC227" s="54"/>
      <c r="BED227" s="54"/>
      <c r="BEE227" s="54"/>
      <c r="BEF227" s="54"/>
      <c r="BEG227" s="54"/>
      <c r="BEH227" s="54"/>
      <c r="BEI227" s="54"/>
      <c r="BEJ227" s="54"/>
      <c r="BEK227" s="54"/>
      <c r="BEL227" s="54"/>
      <c r="BEM227" s="54"/>
      <c r="BEN227" s="54"/>
      <c r="BEO227" s="54"/>
      <c r="BEP227" s="54"/>
      <c r="BEQ227" s="54"/>
      <c r="BER227" s="54"/>
      <c r="BES227" s="54"/>
      <c r="BET227" s="54"/>
      <c r="BEU227" s="54"/>
      <c r="BEV227" s="54"/>
      <c r="BEW227" s="54"/>
      <c r="BEX227" s="54"/>
      <c r="BEY227" s="54"/>
      <c r="BEZ227" s="54"/>
      <c r="BFA227" s="54"/>
      <c r="BFB227" s="54"/>
      <c r="BFC227" s="54"/>
      <c r="BFD227" s="54"/>
      <c r="BFE227" s="54"/>
      <c r="BFF227" s="54"/>
      <c r="BFG227" s="54"/>
      <c r="BFH227" s="54"/>
      <c r="BFI227" s="54"/>
      <c r="BFJ227" s="54"/>
      <c r="BFK227" s="54"/>
      <c r="BFL227" s="54"/>
      <c r="BFM227" s="54"/>
      <c r="BFN227" s="54"/>
      <c r="BFO227" s="54"/>
      <c r="BFP227" s="54"/>
      <c r="BFQ227" s="54"/>
      <c r="BFR227" s="54"/>
      <c r="BFS227" s="54"/>
      <c r="BFT227" s="54"/>
      <c r="BFU227" s="54"/>
      <c r="BFV227" s="54"/>
      <c r="BFW227" s="54"/>
      <c r="BFX227" s="54"/>
      <c r="BFY227" s="54"/>
      <c r="BFZ227" s="54"/>
      <c r="BGA227" s="54"/>
      <c r="BGB227" s="54"/>
      <c r="BGC227" s="54"/>
      <c r="BGD227" s="54"/>
      <c r="BGE227" s="54"/>
      <c r="BGF227" s="54"/>
      <c r="BGG227" s="54"/>
      <c r="BGH227" s="54"/>
      <c r="BGI227" s="54"/>
      <c r="BGJ227" s="54"/>
      <c r="BGK227" s="54"/>
      <c r="BGL227" s="54"/>
      <c r="BGM227" s="54"/>
      <c r="BGN227" s="54"/>
      <c r="BGO227" s="54"/>
      <c r="BGP227" s="54"/>
      <c r="BGQ227" s="54"/>
      <c r="BGR227" s="54"/>
      <c r="BGS227" s="54"/>
      <c r="BGT227" s="54"/>
      <c r="BGU227" s="54"/>
      <c r="BGV227" s="54"/>
      <c r="BGW227" s="54"/>
      <c r="BGX227" s="54"/>
      <c r="BGY227" s="54"/>
      <c r="BGZ227" s="54"/>
      <c r="BHA227" s="54"/>
      <c r="BHB227" s="54"/>
      <c r="BHC227" s="54"/>
      <c r="BHD227" s="54"/>
      <c r="BHE227" s="54"/>
      <c r="BHF227" s="54"/>
      <c r="BHG227" s="54"/>
      <c r="BHH227" s="54"/>
      <c r="BHI227" s="54"/>
      <c r="BHJ227" s="54"/>
      <c r="BHK227" s="54"/>
      <c r="BHL227" s="54"/>
      <c r="BHM227" s="54"/>
      <c r="BHN227" s="54"/>
      <c r="BHO227" s="54"/>
      <c r="BHP227" s="54"/>
      <c r="BHQ227" s="54"/>
      <c r="BHR227" s="54"/>
      <c r="BHS227" s="54"/>
      <c r="BHT227" s="54"/>
      <c r="BHU227" s="54"/>
      <c r="BHV227" s="54"/>
      <c r="BHW227" s="54"/>
      <c r="BHX227" s="54"/>
      <c r="BHY227" s="54"/>
      <c r="BHZ227" s="54"/>
      <c r="BIA227" s="54"/>
      <c r="BIB227" s="54"/>
      <c r="BIC227" s="54"/>
      <c r="BID227" s="54"/>
      <c r="BIE227" s="54"/>
      <c r="BIF227" s="54"/>
      <c r="BIG227" s="54"/>
      <c r="BIH227" s="54"/>
      <c r="BII227" s="54"/>
      <c r="BIJ227" s="54"/>
      <c r="BIK227" s="54"/>
      <c r="BIL227" s="54"/>
      <c r="BIM227" s="54"/>
      <c r="BIN227" s="54"/>
      <c r="BIO227" s="54"/>
      <c r="BIP227" s="54"/>
      <c r="BIQ227" s="54"/>
      <c r="BIR227" s="54"/>
      <c r="BIS227" s="54"/>
      <c r="BIT227" s="54"/>
      <c r="BIU227" s="54"/>
      <c r="BIV227" s="54"/>
      <c r="BIW227" s="54"/>
      <c r="BIX227" s="54"/>
      <c r="BIY227" s="54"/>
      <c r="BIZ227" s="54"/>
      <c r="BJA227" s="54"/>
      <c r="BJB227" s="54"/>
      <c r="BJC227" s="54"/>
      <c r="BJD227" s="54"/>
      <c r="BJE227" s="54"/>
      <c r="BJF227" s="54"/>
      <c r="BJG227" s="54"/>
      <c r="BJH227" s="54"/>
      <c r="BJI227" s="54"/>
      <c r="BJJ227" s="54"/>
      <c r="BJK227" s="54"/>
      <c r="BJL227" s="54"/>
      <c r="BJM227" s="54"/>
      <c r="BJN227" s="54"/>
      <c r="BJO227" s="54"/>
      <c r="BJP227" s="54"/>
      <c r="BJQ227" s="54"/>
      <c r="BJR227" s="54"/>
      <c r="BJS227" s="54"/>
      <c r="BJT227" s="54"/>
      <c r="BJU227" s="54"/>
      <c r="BJV227" s="54"/>
      <c r="BJW227" s="54"/>
      <c r="BJX227" s="54"/>
      <c r="BJY227" s="54"/>
      <c r="BJZ227" s="54"/>
      <c r="BKA227" s="54"/>
      <c r="BKB227" s="54"/>
      <c r="BKC227" s="54"/>
      <c r="BKD227" s="54"/>
      <c r="BKE227" s="54"/>
      <c r="BKF227" s="54"/>
      <c r="BKG227" s="54"/>
      <c r="BKH227" s="54"/>
      <c r="BKI227" s="54"/>
      <c r="BKJ227" s="54"/>
      <c r="BKK227" s="54"/>
      <c r="BKL227" s="54"/>
      <c r="BKM227" s="54"/>
      <c r="BKN227" s="54"/>
      <c r="BKO227" s="54"/>
      <c r="BKP227" s="54"/>
      <c r="BKQ227" s="54"/>
      <c r="BKR227" s="54"/>
      <c r="BKS227" s="54"/>
      <c r="BKT227" s="54"/>
      <c r="BKU227" s="54"/>
      <c r="BKV227" s="54"/>
      <c r="BKW227" s="54"/>
      <c r="BKX227" s="54"/>
      <c r="BKY227" s="54"/>
      <c r="BKZ227" s="54"/>
      <c r="BLA227" s="54"/>
      <c r="BLB227" s="54"/>
      <c r="BLC227" s="54"/>
      <c r="BLD227" s="54"/>
      <c r="BLE227" s="54"/>
      <c r="BLF227" s="54"/>
      <c r="BLG227" s="54"/>
      <c r="BLH227" s="54"/>
      <c r="BLI227" s="54"/>
      <c r="BLJ227" s="54"/>
      <c r="BLK227" s="54"/>
      <c r="BLL227" s="54"/>
      <c r="BLM227" s="54"/>
      <c r="BLN227" s="54"/>
      <c r="BLO227" s="54"/>
      <c r="BLP227" s="54"/>
      <c r="BLQ227" s="54"/>
      <c r="BLR227" s="54"/>
      <c r="BLS227" s="54"/>
      <c r="BLT227" s="54"/>
      <c r="BLU227" s="54"/>
      <c r="BLV227" s="54"/>
      <c r="BLW227" s="54"/>
      <c r="BLX227" s="54"/>
      <c r="BLY227" s="54"/>
      <c r="BLZ227" s="54"/>
      <c r="BMA227" s="54"/>
      <c r="BMB227" s="54"/>
      <c r="BMC227" s="54"/>
      <c r="BMD227" s="54"/>
      <c r="BME227" s="54"/>
      <c r="BMF227" s="54"/>
      <c r="BMG227" s="54"/>
      <c r="BMH227" s="54"/>
      <c r="BMI227" s="54"/>
      <c r="BMJ227" s="54"/>
      <c r="BMK227" s="54"/>
      <c r="BML227" s="54"/>
      <c r="BMM227" s="54"/>
      <c r="BMN227" s="54"/>
      <c r="BMO227" s="54"/>
      <c r="BMP227" s="54"/>
      <c r="BMQ227" s="54"/>
      <c r="BMR227" s="54"/>
      <c r="BMS227" s="54"/>
      <c r="BMT227" s="54"/>
      <c r="BMU227" s="54"/>
      <c r="BMV227" s="54"/>
      <c r="BMW227" s="54"/>
      <c r="BMX227" s="54"/>
      <c r="BMY227" s="54"/>
      <c r="BMZ227" s="54"/>
      <c r="BNA227" s="54"/>
      <c r="BNB227" s="54"/>
      <c r="BNC227" s="54"/>
      <c r="BND227" s="54"/>
      <c r="BNE227" s="54"/>
      <c r="BNF227" s="54"/>
      <c r="BNG227" s="54"/>
      <c r="BNH227" s="54"/>
      <c r="BNI227" s="54"/>
      <c r="BNJ227" s="54"/>
      <c r="BNK227" s="54"/>
      <c r="BNL227" s="54"/>
      <c r="BNM227" s="54"/>
      <c r="BNN227" s="54"/>
      <c r="BNO227" s="54"/>
      <c r="BNP227" s="54"/>
      <c r="BNQ227" s="54"/>
      <c r="BNR227" s="54"/>
      <c r="BNS227" s="54"/>
      <c r="BNT227" s="54"/>
      <c r="BNU227" s="54"/>
      <c r="BNV227" s="54"/>
      <c r="BNW227" s="54"/>
      <c r="BNX227" s="54"/>
      <c r="BNY227" s="54"/>
      <c r="BNZ227" s="54"/>
      <c r="BOA227" s="54"/>
      <c r="BOB227" s="54"/>
      <c r="BOC227" s="54"/>
      <c r="BOD227" s="54"/>
      <c r="BOE227" s="54"/>
      <c r="BOF227" s="54"/>
      <c r="BOG227" s="54"/>
      <c r="BOH227" s="54"/>
      <c r="BOI227" s="54"/>
      <c r="BOJ227" s="54"/>
      <c r="BOK227" s="54"/>
      <c r="BOL227" s="54"/>
      <c r="BOM227" s="54"/>
      <c r="BON227" s="54"/>
      <c r="BOO227" s="54"/>
      <c r="BOP227" s="54"/>
      <c r="BOQ227" s="54"/>
      <c r="BOR227" s="54"/>
      <c r="BOS227" s="54"/>
      <c r="BOT227" s="54"/>
      <c r="BOU227" s="54"/>
      <c r="BOV227" s="54"/>
      <c r="BOW227" s="54"/>
      <c r="BOX227" s="54"/>
      <c r="BOY227" s="54"/>
      <c r="BOZ227" s="54"/>
      <c r="BPA227" s="54"/>
      <c r="BPB227" s="54"/>
      <c r="BPC227" s="54"/>
      <c r="BPD227" s="54"/>
      <c r="BPE227" s="54"/>
      <c r="BPF227" s="54"/>
      <c r="BPG227" s="54"/>
      <c r="BPH227" s="54"/>
      <c r="BPI227" s="54"/>
      <c r="BPJ227" s="54"/>
      <c r="BPK227" s="54"/>
      <c r="BPL227" s="54"/>
      <c r="BPM227" s="54"/>
      <c r="BPN227" s="54"/>
      <c r="BPO227" s="54"/>
      <c r="BPP227" s="54"/>
      <c r="BPQ227" s="54"/>
      <c r="BPR227" s="54"/>
      <c r="BPS227" s="54"/>
      <c r="BPT227" s="54"/>
      <c r="BPU227" s="54"/>
      <c r="BPV227" s="54"/>
      <c r="BPW227" s="54"/>
      <c r="BPX227" s="54"/>
      <c r="BPY227" s="54"/>
      <c r="BPZ227" s="54"/>
      <c r="BQA227" s="54"/>
      <c r="BQB227" s="54"/>
      <c r="BQC227" s="54"/>
      <c r="BQD227" s="54"/>
      <c r="BQE227" s="54"/>
      <c r="BQF227" s="54"/>
      <c r="BQG227" s="54"/>
      <c r="BQH227" s="54"/>
      <c r="BQI227" s="54"/>
      <c r="BQJ227" s="54"/>
      <c r="BQK227" s="54"/>
      <c r="BQL227" s="54"/>
      <c r="BQM227" s="54"/>
      <c r="BQN227" s="54"/>
      <c r="BQO227" s="54"/>
      <c r="BQP227" s="54"/>
      <c r="BQQ227" s="54"/>
      <c r="BQR227" s="54"/>
      <c r="BQS227" s="54"/>
      <c r="BQT227" s="54"/>
      <c r="BQU227" s="54"/>
      <c r="BQV227" s="54"/>
      <c r="BQW227" s="54"/>
      <c r="BQX227" s="54"/>
      <c r="BQY227" s="54"/>
      <c r="BQZ227" s="54"/>
      <c r="BRA227" s="54"/>
      <c r="BRB227" s="54"/>
      <c r="BRC227" s="54"/>
      <c r="BRD227" s="54"/>
      <c r="BRE227" s="54"/>
      <c r="BRF227" s="54"/>
      <c r="BRG227" s="54"/>
      <c r="BRH227" s="54"/>
      <c r="BRI227" s="54"/>
      <c r="BRJ227" s="54"/>
      <c r="BRK227" s="54"/>
      <c r="BRL227" s="54"/>
      <c r="BRM227" s="54"/>
      <c r="BRN227" s="54"/>
      <c r="BRO227" s="54"/>
      <c r="BRP227" s="54"/>
      <c r="BRQ227" s="54"/>
      <c r="BRR227" s="54"/>
      <c r="BRS227" s="54"/>
      <c r="BRT227" s="54"/>
      <c r="BRU227" s="54"/>
      <c r="BRV227" s="54"/>
      <c r="BRW227" s="54"/>
      <c r="BRX227" s="54"/>
      <c r="BRY227" s="54"/>
      <c r="BRZ227" s="54"/>
      <c r="BSA227" s="54"/>
      <c r="BSB227" s="54"/>
      <c r="BSC227" s="54"/>
      <c r="BSD227" s="54"/>
      <c r="BSE227" s="54"/>
      <c r="BSF227" s="54"/>
      <c r="BSG227" s="54"/>
      <c r="BSH227" s="54"/>
      <c r="BSI227" s="54"/>
      <c r="BSJ227" s="54"/>
      <c r="BSK227" s="54"/>
      <c r="BSL227" s="54"/>
      <c r="BSM227" s="54"/>
      <c r="BSN227" s="54"/>
      <c r="BSO227" s="54"/>
      <c r="BSP227" s="54"/>
      <c r="BSQ227" s="54"/>
      <c r="BSR227" s="54"/>
      <c r="BSS227" s="54"/>
      <c r="BST227" s="54"/>
      <c r="BSU227" s="54"/>
      <c r="BSV227" s="54"/>
      <c r="BSW227" s="54"/>
      <c r="BSX227" s="54"/>
      <c r="BSY227" s="54"/>
      <c r="BSZ227" s="54"/>
      <c r="BTA227" s="54"/>
      <c r="BTB227" s="54"/>
      <c r="BTC227" s="54"/>
      <c r="BTD227" s="54"/>
      <c r="BTE227" s="54"/>
      <c r="BTF227" s="54"/>
      <c r="BTG227" s="54"/>
      <c r="BTH227" s="54"/>
      <c r="BTI227" s="54"/>
      <c r="BTJ227" s="54"/>
      <c r="BTK227" s="54"/>
      <c r="BTL227" s="54"/>
      <c r="BTM227" s="54"/>
      <c r="BTN227" s="54"/>
      <c r="BTO227" s="54"/>
      <c r="BTP227" s="54"/>
      <c r="BTQ227" s="54"/>
      <c r="BTR227" s="54"/>
      <c r="BTS227" s="54"/>
      <c r="BTT227" s="54"/>
      <c r="BTU227" s="54"/>
      <c r="BTV227" s="54"/>
      <c r="BTW227" s="54"/>
      <c r="BTX227" s="54"/>
      <c r="BTY227" s="54"/>
      <c r="BTZ227" s="54"/>
      <c r="BUA227" s="54"/>
      <c r="BUB227" s="54"/>
      <c r="BUC227" s="54"/>
      <c r="BUD227" s="54"/>
      <c r="BUE227" s="54"/>
      <c r="BUF227" s="54"/>
      <c r="BUG227" s="54"/>
      <c r="BUH227" s="54"/>
      <c r="BUI227" s="54"/>
      <c r="BUJ227" s="54"/>
      <c r="BUK227" s="54"/>
      <c r="BUL227" s="54"/>
      <c r="BUM227" s="54"/>
      <c r="BUN227" s="54"/>
      <c r="BUO227" s="54"/>
      <c r="BUP227" s="54"/>
      <c r="BUQ227" s="54"/>
      <c r="BUR227" s="54"/>
      <c r="BUS227" s="54"/>
      <c r="BUT227" s="54"/>
      <c r="BUU227" s="54"/>
      <c r="BUV227" s="54"/>
      <c r="BUW227" s="54"/>
      <c r="BUX227" s="54"/>
      <c r="BUY227" s="54"/>
      <c r="BUZ227" s="54"/>
      <c r="BVA227" s="54"/>
      <c r="BVB227" s="54"/>
      <c r="BVC227" s="54"/>
      <c r="BVD227" s="54"/>
      <c r="BVE227" s="54"/>
      <c r="BVF227" s="54"/>
      <c r="BVG227" s="54"/>
      <c r="BVH227" s="54"/>
      <c r="BVI227" s="54"/>
      <c r="BVJ227" s="54"/>
      <c r="BVK227" s="54"/>
      <c r="BVL227" s="54"/>
      <c r="BVM227" s="54"/>
      <c r="BVN227" s="54"/>
      <c r="BVO227" s="54"/>
      <c r="BVP227" s="54"/>
      <c r="BVQ227" s="54"/>
      <c r="BVR227" s="54"/>
      <c r="BVS227" s="54"/>
      <c r="BVT227" s="54"/>
      <c r="BVU227" s="54"/>
      <c r="BVV227" s="54"/>
      <c r="BVW227" s="54"/>
      <c r="BVX227" s="54"/>
      <c r="BVY227" s="54"/>
      <c r="BVZ227" s="54"/>
      <c r="BWA227" s="54"/>
      <c r="BWB227" s="54"/>
      <c r="BWC227" s="54"/>
      <c r="BWD227" s="54"/>
      <c r="BWE227" s="54"/>
      <c r="BWF227" s="54"/>
      <c r="BWG227" s="54"/>
      <c r="BWH227" s="54"/>
      <c r="BWI227" s="54"/>
      <c r="BWJ227" s="54"/>
      <c r="BWK227" s="54"/>
      <c r="BWL227" s="54"/>
      <c r="BWM227" s="54"/>
      <c r="BWN227" s="54"/>
      <c r="BWO227" s="54"/>
      <c r="BWP227" s="54"/>
      <c r="BWQ227" s="54"/>
      <c r="BWR227" s="54"/>
      <c r="BWS227" s="54"/>
      <c r="BWT227" s="54"/>
      <c r="BWU227" s="54"/>
      <c r="BWV227" s="54"/>
      <c r="BWW227" s="54"/>
      <c r="BWX227" s="54"/>
      <c r="BWY227" s="54"/>
      <c r="BWZ227" s="54"/>
      <c r="BXA227" s="54"/>
      <c r="BXB227" s="54"/>
      <c r="BXC227" s="54"/>
      <c r="BXD227" s="54"/>
      <c r="BXE227" s="54"/>
      <c r="BXF227" s="54"/>
      <c r="BXG227" s="54"/>
      <c r="BXH227" s="54"/>
      <c r="BXI227" s="54"/>
      <c r="BXJ227" s="54"/>
      <c r="BXK227" s="54"/>
      <c r="BXL227" s="54"/>
      <c r="BXM227" s="54"/>
      <c r="BXN227" s="54"/>
      <c r="BXO227" s="54"/>
      <c r="BXP227" s="54"/>
      <c r="BXQ227" s="54"/>
      <c r="BXR227" s="54"/>
      <c r="BXS227" s="54"/>
      <c r="BXT227" s="54"/>
      <c r="BXU227" s="54"/>
      <c r="BXV227" s="54"/>
      <c r="BXW227" s="54"/>
      <c r="BXX227" s="54"/>
      <c r="BXY227" s="54"/>
      <c r="BXZ227" s="54"/>
      <c r="BYA227" s="54"/>
      <c r="BYB227" s="54"/>
      <c r="BYC227" s="54"/>
      <c r="BYD227" s="54"/>
      <c r="BYE227" s="54"/>
      <c r="BYF227" s="54"/>
      <c r="BYG227" s="54"/>
      <c r="BYH227" s="54"/>
      <c r="BYI227" s="54"/>
      <c r="BYJ227" s="54"/>
      <c r="BYK227" s="54"/>
      <c r="BYL227" s="54"/>
      <c r="BYM227" s="54"/>
      <c r="BYN227" s="54"/>
      <c r="BYO227" s="54"/>
      <c r="BYP227" s="54"/>
      <c r="BYQ227" s="54"/>
      <c r="BYR227" s="54"/>
      <c r="BYS227" s="54"/>
      <c r="BYT227" s="54"/>
      <c r="BYU227" s="54"/>
      <c r="BYV227" s="54"/>
      <c r="BYW227" s="54"/>
      <c r="BYX227" s="54"/>
      <c r="BYY227" s="54"/>
      <c r="BYZ227" s="54"/>
      <c r="BZA227" s="54"/>
      <c r="BZB227" s="54"/>
      <c r="BZC227" s="54"/>
      <c r="BZD227" s="54"/>
      <c r="BZE227" s="54"/>
      <c r="BZF227" s="54"/>
      <c r="BZG227" s="54"/>
      <c r="BZH227" s="54"/>
      <c r="BZI227" s="54"/>
      <c r="BZJ227" s="54"/>
      <c r="BZK227" s="54"/>
      <c r="BZL227" s="54"/>
      <c r="BZM227" s="54"/>
      <c r="BZN227" s="54"/>
      <c r="BZO227" s="54"/>
      <c r="BZP227" s="54"/>
      <c r="BZQ227" s="54"/>
      <c r="BZR227" s="54"/>
      <c r="BZS227" s="54"/>
      <c r="BZT227" s="54"/>
      <c r="BZU227" s="54"/>
      <c r="BZV227" s="54"/>
      <c r="BZW227" s="54"/>
      <c r="BZX227" s="54"/>
      <c r="BZY227" s="54"/>
      <c r="BZZ227" s="54"/>
      <c r="CAA227" s="54"/>
      <c r="CAB227" s="54"/>
      <c r="CAC227" s="54"/>
      <c r="CAD227" s="54"/>
      <c r="CAE227" s="54"/>
      <c r="CAF227" s="54"/>
      <c r="CAG227" s="54"/>
      <c r="CAH227" s="54"/>
      <c r="CAI227" s="54"/>
      <c r="CAJ227" s="54"/>
      <c r="CAK227" s="54"/>
      <c r="CAL227" s="54"/>
      <c r="CAM227" s="54"/>
      <c r="CAN227" s="54"/>
      <c r="CAO227" s="54"/>
      <c r="CAP227" s="54"/>
      <c r="CAQ227" s="54"/>
      <c r="CAR227" s="54"/>
      <c r="CAS227" s="54"/>
      <c r="CAT227" s="54"/>
      <c r="CAU227" s="54"/>
      <c r="CAV227" s="54"/>
      <c r="CAW227" s="54"/>
      <c r="CAX227" s="54"/>
      <c r="CAY227" s="54"/>
      <c r="CAZ227" s="54"/>
      <c r="CBA227" s="54"/>
      <c r="CBB227" s="54"/>
      <c r="CBC227" s="54"/>
      <c r="CBD227" s="54"/>
      <c r="CBE227" s="54"/>
      <c r="CBF227" s="54"/>
      <c r="CBG227" s="54"/>
      <c r="CBH227" s="54"/>
      <c r="CBI227" s="54"/>
      <c r="CBJ227" s="54"/>
      <c r="CBK227" s="54"/>
      <c r="CBL227" s="54"/>
      <c r="CBM227" s="54"/>
      <c r="CBN227" s="54"/>
      <c r="CBO227" s="54"/>
      <c r="CBP227" s="54"/>
      <c r="CBQ227" s="54"/>
      <c r="CBR227" s="54"/>
      <c r="CBS227" s="54"/>
      <c r="CBT227" s="54"/>
      <c r="CBU227" s="54"/>
      <c r="CBV227" s="54"/>
      <c r="CBW227" s="54"/>
      <c r="CBX227" s="54"/>
      <c r="CBY227" s="54"/>
      <c r="CBZ227" s="54"/>
      <c r="CCA227" s="54"/>
      <c r="CCB227" s="54"/>
      <c r="CCC227" s="54"/>
      <c r="CCD227" s="54"/>
      <c r="CCE227" s="54"/>
      <c r="CCF227" s="54"/>
      <c r="CCG227" s="54"/>
      <c r="CCH227" s="54"/>
      <c r="CCI227" s="54"/>
      <c r="CCJ227" s="54"/>
      <c r="CCK227" s="54"/>
      <c r="CCL227" s="54"/>
      <c r="CCM227" s="54"/>
      <c r="CCN227" s="54"/>
      <c r="CCO227" s="54"/>
      <c r="CCP227" s="54"/>
      <c r="CCQ227" s="54"/>
      <c r="CCR227" s="54"/>
      <c r="CCS227" s="54"/>
      <c r="CCT227" s="54"/>
      <c r="CCU227" s="54"/>
      <c r="CCV227" s="54"/>
      <c r="CCW227" s="54"/>
      <c r="CCX227" s="54"/>
      <c r="CCY227" s="54"/>
      <c r="CCZ227" s="54"/>
      <c r="CDA227" s="54"/>
      <c r="CDB227" s="54"/>
      <c r="CDC227" s="54"/>
      <c r="CDD227" s="54"/>
      <c r="CDE227" s="54"/>
      <c r="CDF227" s="54"/>
      <c r="CDG227" s="54"/>
      <c r="CDH227" s="54"/>
      <c r="CDI227" s="54"/>
      <c r="CDJ227" s="54"/>
      <c r="CDK227" s="54"/>
      <c r="CDL227" s="54"/>
      <c r="CDM227" s="54"/>
      <c r="CDN227" s="54"/>
      <c r="CDO227" s="54"/>
      <c r="CDP227" s="54"/>
      <c r="CDQ227" s="54"/>
      <c r="CDR227" s="54"/>
      <c r="CDS227" s="54"/>
      <c r="CDT227" s="54"/>
      <c r="CDU227" s="54"/>
      <c r="CDV227" s="54"/>
      <c r="CDW227" s="54"/>
      <c r="CDX227" s="54"/>
      <c r="CDY227" s="54"/>
      <c r="CDZ227" s="54"/>
      <c r="CEA227" s="54"/>
      <c r="CEB227" s="54"/>
      <c r="CEC227" s="54"/>
      <c r="CED227" s="54"/>
      <c r="CEE227" s="54"/>
      <c r="CEF227" s="54"/>
      <c r="CEG227" s="54"/>
      <c r="CEH227" s="54"/>
      <c r="CEI227" s="54"/>
      <c r="CEJ227" s="54"/>
      <c r="CEK227" s="54"/>
      <c r="CEL227" s="54"/>
      <c r="CEM227" s="54"/>
      <c r="CEN227" s="54"/>
      <c r="CEO227" s="54"/>
      <c r="CEP227" s="54"/>
      <c r="CEQ227" s="54"/>
      <c r="CER227" s="54"/>
      <c r="CES227" s="54"/>
      <c r="CET227" s="54"/>
      <c r="CEU227" s="54"/>
      <c r="CEV227" s="54"/>
      <c r="CEW227" s="54"/>
      <c r="CEX227" s="54"/>
      <c r="CEY227" s="54"/>
      <c r="CEZ227" s="54"/>
      <c r="CFA227" s="54"/>
      <c r="CFB227" s="54"/>
      <c r="CFC227" s="54"/>
      <c r="CFD227" s="54"/>
      <c r="CFE227" s="54"/>
      <c r="CFF227" s="54"/>
      <c r="CFG227" s="54"/>
      <c r="CFH227" s="54"/>
      <c r="CFI227" s="54"/>
      <c r="CFJ227" s="54"/>
      <c r="CFK227" s="54"/>
      <c r="CFL227" s="54"/>
      <c r="CFM227" s="54"/>
      <c r="CFN227" s="54"/>
      <c r="CFO227" s="54"/>
      <c r="CFP227" s="54"/>
      <c r="CFQ227" s="54"/>
      <c r="CFR227" s="54"/>
      <c r="CFS227" s="54"/>
      <c r="CFT227" s="54"/>
      <c r="CFU227" s="54"/>
      <c r="CFV227" s="54"/>
      <c r="CFW227" s="54"/>
      <c r="CFX227" s="54"/>
      <c r="CFY227" s="54"/>
      <c r="CFZ227" s="54"/>
      <c r="CGA227" s="54"/>
      <c r="CGB227" s="54"/>
      <c r="CGC227" s="54"/>
      <c r="CGD227" s="54"/>
      <c r="CGE227" s="54"/>
      <c r="CGF227" s="54"/>
      <c r="CGG227" s="54"/>
      <c r="CGH227" s="54"/>
      <c r="CGI227" s="54"/>
      <c r="CGJ227" s="54"/>
      <c r="CGK227" s="54"/>
      <c r="CGL227" s="54"/>
      <c r="CGM227" s="54"/>
      <c r="CGN227" s="54"/>
      <c r="CGO227" s="54"/>
      <c r="CGP227" s="54"/>
      <c r="CGQ227" s="54"/>
      <c r="CGR227" s="54"/>
      <c r="CGS227" s="54"/>
      <c r="CGT227" s="54"/>
      <c r="CGU227" s="54"/>
      <c r="CGV227" s="54"/>
      <c r="CGW227" s="54"/>
      <c r="CGX227" s="54"/>
      <c r="CGY227" s="54"/>
      <c r="CGZ227" s="54"/>
      <c r="CHA227" s="54"/>
      <c r="CHB227" s="54"/>
      <c r="CHC227" s="54"/>
      <c r="CHD227" s="54"/>
      <c r="CHE227" s="54"/>
      <c r="CHF227" s="54"/>
      <c r="CHG227" s="54"/>
      <c r="CHH227" s="54"/>
      <c r="CHI227" s="54"/>
      <c r="CHJ227" s="54"/>
      <c r="CHK227" s="54"/>
      <c r="CHL227" s="54"/>
      <c r="CHM227" s="54"/>
      <c r="CHN227" s="54"/>
      <c r="CHO227" s="54"/>
      <c r="CHP227" s="54"/>
      <c r="CHQ227" s="54"/>
      <c r="CHR227" s="54"/>
      <c r="CHS227" s="54"/>
      <c r="CHT227" s="54"/>
      <c r="CHU227" s="54"/>
      <c r="CHV227" s="54"/>
      <c r="CHW227" s="54"/>
      <c r="CHX227" s="54"/>
      <c r="CHY227" s="54"/>
      <c r="CHZ227" s="54"/>
      <c r="CIA227" s="54"/>
      <c r="CIB227" s="54"/>
      <c r="CIC227" s="54"/>
      <c r="CID227" s="54"/>
      <c r="CIE227" s="54"/>
      <c r="CIF227" s="54"/>
      <c r="CIG227" s="54"/>
      <c r="CIH227" s="54"/>
      <c r="CII227" s="54"/>
      <c r="CIJ227" s="54"/>
      <c r="CIK227" s="54"/>
      <c r="CIL227" s="54"/>
      <c r="CIM227" s="54"/>
      <c r="CIN227" s="54"/>
      <c r="CIO227" s="54"/>
      <c r="CIP227" s="54"/>
      <c r="CIQ227" s="54"/>
      <c r="CIR227" s="54"/>
      <c r="CIS227" s="54"/>
      <c r="CIT227" s="54"/>
      <c r="CIU227" s="54"/>
      <c r="CIV227" s="54"/>
      <c r="CIW227" s="54"/>
      <c r="CIX227" s="54"/>
      <c r="CIY227" s="54"/>
      <c r="CIZ227" s="54"/>
      <c r="CJA227" s="54"/>
      <c r="CJB227" s="54"/>
      <c r="CJC227" s="54"/>
      <c r="CJD227" s="54"/>
      <c r="CJE227" s="54"/>
      <c r="CJF227" s="54"/>
      <c r="CJG227" s="54"/>
      <c r="CJH227" s="54"/>
      <c r="CJI227" s="54"/>
      <c r="CJJ227" s="54"/>
      <c r="CJK227" s="54"/>
      <c r="CJL227" s="54"/>
      <c r="CJM227" s="54"/>
      <c r="CJN227" s="54"/>
      <c r="CJO227" s="54"/>
      <c r="CJP227" s="54"/>
      <c r="CJQ227" s="54"/>
      <c r="CJR227" s="54"/>
      <c r="CJS227" s="54"/>
      <c r="CJT227" s="54"/>
      <c r="CJU227" s="54"/>
      <c r="CJV227" s="54"/>
      <c r="CJW227" s="54"/>
      <c r="CJX227" s="54"/>
      <c r="CJY227" s="54"/>
      <c r="CJZ227" s="54"/>
      <c r="CKA227" s="54"/>
      <c r="CKB227" s="54"/>
      <c r="CKC227" s="54"/>
      <c r="CKD227" s="54"/>
      <c r="CKE227" s="54"/>
      <c r="CKF227" s="54"/>
      <c r="CKG227" s="54"/>
      <c r="CKH227" s="54"/>
      <c r="CKI227" s="54"/>
      <c r="CKJ227" s="54"/>
      <c r="CKK227" s="54"/>
      <c r="CKL227" s="54"/>
      <c r="CKM227" s="54"/>
      <c r="CKN227" s="54"/>
      <c r="CKO227" s="54"/>
      <c r="CKP227" s="54"/>
      <c r="CKQ227" s="54"/>
      <c r="CKR227" s="54"/>
      <c r="CKS227" s="54"/>
      <c r="CKT227" s="54"/>
      <c r="CKU227" s="54"/>
      <c r="CKV227" s="54"/>
      <c r="CKW227" s="54"/>
      <c r="CKX227" s="54"/>
      <c r="CKY227" s="54"/>
      <c r="CKZ227" s="54"/>
      <c r="CLA227" s="54"/>
      <c r="CLB227" s="54"/>
      <c r="CLC227" s="54"/>
      <c r="CLD227" s="54"/>
      <c r="CLE227" s="54"/>
      <c r="CLF227" s="54"/>
      <c r="CLG227" s="54"/>
      <c r="CLH227" s="54"/>
      <c r="CLI227" s="54"/>
      <c r="CLJ227" s="54"/>
      <c r="CLK227" s="54"/>
      <c r="CLL227" s="54"/>
      <c r="CLM227" s="54"/>
      <c r="CLN227" s="54"/>
      <c r="CLO227" s="54"/>
      <c r="CLP227" s="54"/>
      <c r="CLQ227" s="54"/>
      <c r="CLR227" s="54"/>
      <c r="CLS227" s="54"/>
      <c r="CLT227" s="54"/>
      <c r="CLU227" s="54"/>
      <c r="CLV227" s="54"/>
      <c r="CLW227" s="54"/>
      <c r="CLX227" s="54"/>
      <c r="CLY227" s="54"/>
      <c r="CLZ227" s="54"/>
      <c r="CMA227" s="54"/>
      <c r="CMB227" s="54"/>
      <c r="CMC227" s="54"/>
      <c r="CMD227" s="54"/>
      <c r="CME227" s="54"/>
      <c r="CMF227" s="54"/>
      <c r="CMG227" s="54"/>
      <c r="CMH227" s="54"/>
      <c r="CMI227" s="54"/>
      <c r="CMJ227" s="54"/>
      <c r="CMK227" s="54"/>
      <c r="CML227" s="54"/>
      <c r="CMM227" s="54"/>
      <c r="CMN227" s="54"/>
      <c r="CMO227" s="54"/>
      <c r="CMP227" s="54"/>
      <c r="CMQ227" s="54"/>
      <c r="CMR227" s="54"/>
      <c r="CMS227" s="54"/>
      <c r="CMT227" s="54"/>
      <c r="CMU227" s="54"/>
      <c r="CMV227" s="54"/>
      <c r="CMW227" s="54"/>
      <c r="CMX227" s="54"/>
      <c r="CMY227" s="54"/>
      <c r="CMZ227" s="54"/>
      <c r="CNA227" s="54"/>
      <c r="CNB227" s="54"/>
      <c r="CNC227" s="54"/>
      <c r="CND227" s="54"/>
      <c r="CNE227" s="54"/>
      <c r="CNF227" s="54"/>
      <c r="CNG227" s="54"/>
      <c r="CNH227" s="54"/>
      <c r="CNI227" s="54"/>
      <c r="CNJ227" s="54"/>
      <c r="CNK227" s="54"/>
      <c r="CNL227" s="54"/>
      <c r="CNM227" s="54"/>
      <c r="CNN227" s="54"/>
      <c r="CNO227" s="54"/>
      <c r="CNP227" s="54"/>
      <c r="CNQ227" s="54"/>
      <c r="CNR227" s="54"/>
      <c r="CNS227" s="54"/>
      <c r="CNT227" s="54"/>
      <c r="CNU227" s="54"/>
      <c r="CNV227" s="54"/>
      <c r="CNW227" s="54"/>
      <c r="CNX227" s="54"/>
      <c r="CNY227" s="54"/>
      <c r="CNZ227" s="54"/>
      <c r="COA227" s="54"/>
      <c r="COB227" s="54"/>
      <c r="COC227" s="54"/>
      <c r="COD227" s="54"/>
      <c r="COE227" s="54"/>
      <c r="COF227" s="54"/>
      <c r="COG227" s="54"/>
      <c r="COH227" s="54"/>
      <c r="COI227" s="54"/>
      <c r="COJ227" s="54"/>
      <c r="COK227" s="54"/>
      <c r="COL227" s="54"/>
      <c r="COM227" s="54"/>
      <c r="CON227" s="54"/>
      <c r="COO227" s="54"/>
      <c r="COP227" s="54"/>
      <c r="COQ227" s="54"/>
      <c r="COR227" s="54"/>
      <c r="COS227" s="54"/>
      <c r="COT227" s="54"/>
      <c r="COU227" s="54"/>
      <c r="COV227" s="54"/>
      <c r="COW227" s="54"/>
      <c r="COX227" s="54"/>
      <c r="COY227" s="54"/>
      <c r="COZ227" s="54"/>
      <c r="CPA227" s="54"/>
      <c r="CPB227" s="54"/>
      <c r="CPC227" s="54"/>
      <c r="CPD227" s="54"/>
      <c r="CPE227" s="54"/>
      <c r="CPF227" s="54"/>
      <c r="CPG227" s="54"/>
      <c r="CPH227" s="54"/>
      <c r="CPI227" s="54"/>
      <c r="CPJ227" s="54"/>
      <c r="CPK227" s="54"/>
      <c r="CPL227" s="54"/>
      <c r="CPM227" s="54"/>
      <c r="CPN227" s="54"/>
      <c r="CPO227" s="54"/>
      <c r="CPP227" s="54"/>
      <c r="CPQ227" s="54"/>
      <c r="CPR227" s="54"/>
      <c r="CPS227" s="54"/>
      <c r="CPT227" s="54"/>
      <c r="CPU227" s="54"/>
      <c r="CPV227" s="54"/>
      <c r="CPW227" s="54"/>
      <c r="CPX227" s="54"/>
      <c r="CPY227" s="54"/>
      <c r="CPZ227" s="54"/>
      <c r="CQA227" s="54"/>
      <c r="CQB227" s="54"/>
      <c r="CQC227" s="54"/>
      <c r="CQD227" s="54"/>
      <c r="CQE227" s="54"/>
      <c r="CQF227" s="54"/>
      <c r="CQG227" s="54"/>
      <c r="CQH227" s="54"/>
      <c r="CQI227" s="54"/>
      <c r="CQJ227" s="54"/>
      <c r="CQK227" s="54"/>
      <c r="CQL227" s="54"/>
      <c r="CQM227" s="54"/>
      <c r="CQN227" s="54"/>
      <c r="CQO227" s="54"/>
      <c r="CQP227" s="54"/>
      <c r="CQQ227" s="54"/>
      <c r="CQR227" s="54"/>
      <c r="CQS227" s="54"/>
      <c r="CQT227" s="54"/>
      <c r="CQU227" s="54"/>
      <c r="CQV227" s="54"/>
      <c r="CQW227" s="54"/>
      <c r="CQX227" s="54"/>
      <c r="CQY227" s="54"/>
      <c r="CQZ227" s="54"/>
      <c r="CRA227" s="54"/>
      <c r="CRB227" s="54"/>
      <c r="CRC227" s="54"/>
      <c r="CRD227" s="54"/>
      <c r="CRE227" s="54"/>
      <c r="CRF227" s="54"/>
      <c r="CRG227" s="54"/>
      <c r="CRH227" s="54"/>
      <c r="CRI227" s="54"/>
      <c r="CRJ227" s="54"/>
      <c r="CRK227" s="54"/>
      <c r="CRL227" s="54"/>
      <c r="CRM227" s="54"/>
      <c r="CRN227" s="54"/>
      <c r="CRO227" s="54"/>
      <c r="CRP227" s="54"/>
      <c r="CRQ227" s="54"/>
      <c r="CRR227" s="54"/>
      <c r="CRS227" s="54"/>
      <c r="CRT227" s="54"/>
      <c r="CRU227" s="54"/>
      <c r="CRV227" s="54"/>
      <c r="CRW227" s="54"/>
      <c r="CRX227" s="54"/>
      <c r="CRY227" s="54"/>
      <c r="CRZ227" s="54"/>
      <c r="CSA227" s="54"/>
      <c r="CSB227" s="54"/>
      <c r="CSC227" s="54"/>
      <c r="CSD227" s="54"/>
      <c r="CSE227" s="54"/>
      <c r="CSF227" s="54"/>
      <c r="CSG227" s="54"/>
      <c r="CSH227" s="54"/>
      <c r="CSI227" s="54"/>
      <c r="CSJ227" s="54"/>
      <c r="CSK227" s="54"/>
      <c r="CSL227" s="54"/>
      <c r="CSM227" s="54"/>
      <c r="CSN227" s="54"/>
      <c r="CSO227" s="54"/>
      <c r="CSP227" s="54"/>
      <c r="CSQ227" s="54"/>
      <c r="CSR227" s="54"/>
      <c r="CSS227" s="54"/>
      <c r="CST227" s="54"/>
      <c r="CSU227" s="54"/>
      <c r="CSV227" s="54"/>
      <c r="CSW227" s="54"/>
      <c r="CSX227" s="54"/>
      <c r="CSY227" s="54"/>
      <c r="CSZ227" s="54"/>
      <c r="CTA227" s="54"/>
      <c r="CTB227" s="54"/>
      <c r="CTC227" s="54"/>
      <c r="CTD227" s="54"/>
      <c r="CTE227" s="54"/>
      <c r="CTF227" s="54"/>
      <c r="CTG227" s="54"/>
      <c r="CTH227" s="54"/>
      <c r="CTI227" s="54"/>
      <c r="CTJ227" s="54"/>
      <c r="CTK227" s="54"/>
      <c r="CTL227" s="54"/>
      <c r="CTM227" s="54"/>
      <c r="CTN227" s="54"/>
      <c r="CTO227" s="54"/>
      <c r="CTP227" s="54"/>
      <c r="CTQ227" s="54"/>
      <c r="CTR227" s="54"/>
      <c r="CTS227" s="54"/>
      <c r="CTT227" s="54"/>
      <c r="CTU227" s="54"/>
      <c r="CTV227" s="54"/>
      <c r="CTW227" s="54"/>
      <c r="CTX227" s="54"/>
      <c r="CTY227" s="54"/>
      <c r="CTZ227" s="54"/>
      <c r="CUA227" s="54"/>
      <c r="CUB227" s="54"/>
      <c r="CUC227" s="54"/>
      <c r="CUD227" s="54"/>
      <c r="CUE227" s="54"/>
      <c r="CUF227" s="54"/>
      <c r="CUG227" s="54"/>
      <c r="CUH227" s="54"/>
      <c r="CUI227" s="54"/>
      <c r="CUJ227" s="54"/>
      <c r="CUK227" s="54"/>
      <c r="CUL227" s="54"/>
      <c r="CUM227" s="54"/>
      <c r="CUN227" s="54"/>
      <c r="CUO227" s="54"/>
      <c r="CUP227" s="54"/>
      <c r="CUQ227" s="54"/>
      <c r="CUR227" s="54"/>
      <c r="CUS227" s="54"/>
      <c r="CUT227" s="54"/>
      <c r="CUU227" s="54"/>
      <c r="CUV227" s="54"/>
      <c r="CUW227" s="54"/>
      <c r="CUX227" s="54"/>
      <c r="CUY227" s="54"/>
      <c r="CUZ227" s="54"/>
      <c r="CVA227" s="54"/>
      <c r="CVB227" s="54"/>
      <c r="CVC227" s="54"/>
      <c r="CVD227" s="54"/>
      <c r="CVE227" s="54"/>
      <c r="CVF227" s="54"/>
      <c r="CVG227" s="54"/>
      <c r="CVH227" s="54"/>
      <c r="CVI227" s="54"/>
      <c r="CVJ227" s="54"/>
      <c r="CVK227" s="54"/>
      <c r="CVL227" s="54"/>
      <c r="CVM227" s="54"/>
      <c r="CVN227" s="54"/>
      <c r="CVO227" s="54"/>
      <c r="CVP227" s="54"/>
      <c r="CVQ227" s="54"/>
      <c r="CVR227" s="54"/>
      <c r="CVS227" s="54"/>
      <c r="CVT227" s="54"/>
      <c r="CVU227" s="54"/>
      <c r="CVV227" s="54"/>
      <c r="CVW227" s="54"/>
      <c r="CVX227" s="54"/>
      <c r="CVY227" s="54"/>
      <c r="CVZ227" s="54"/>
      <c r="CWA227" s="54"/>
      <c r="CWB227" s="54"/>
      <c r="CWC227" s="54"/>
      <c r="CWD227" s="54"/>
      <c r="CWE227" s="54"/>
      <c r="CWF227" s="54"/>
      <c r="CWG227" s="54"/>
      <c r="CWH227" s="54"/>
      <c r="CWI227" s="54"/>
      <c r="CWJ227" s="54"/>
      <c r="CWK227" s="54"/>
      <c r="CWL227" s="54"/>
      <c r="CWM227" s="54"/>
      <c r="CWN227" s="54"/>
      <c r="CWO227" s="54"/>
      <c r="CWP227" s="54"/>
      <c r="CWQ227" s="54"/>
      <c r="CWR227" s="54"/>
      <c r="CWS227" s="54"/>
      <c r="CWT227" s="54"/>
      <c r="CWU227" s="54"/>
      <c r="CWV227" s="54"/>
      <c r="CWW227" s="54"/>
      <c r="CWX227" s="54"/>
      <c r="CWY227" s="54"/>
      <c r="CWZ227" s="54"/>
      <c r="CXA227" s="54"/>
      <c r="CXB227" s="54"/>
      <c r="CXC227" s="54"/>
      <c r="CXD227" s="54"/>
      <c r="CXE227" s="54"/>
      <c r="CXF227" s="54"/>
      <c r="CXG227" s="54"/>
      <c r="CXH227" s="54"/>
      <c r="CXI227" s="54"/>
      <c r="CXJ227" s="54"/>
      <c r="CXK227" s="54"/>
      <c r="CXL227" s="54"/>
      <c r="CXM227" s="54"/>
      <c r="CXN227" s="54"/>
      <c r="CXO227" s="54"/>
      <c r="CXP227" s="54"/>
      <c r="CXQ227" s="54"/>
      <c r="CXR227" s="54"/>
      <c r="CXS227" s="54"/>
      <c r="CXT227" s="54"/>
      <c r="CXU227" s="54"/>
      <c r="CXV227" s="54"/>
      <c r="CXW227" s="54"/>
      <c r="CXX227" s="54"/>
      <c r="CXY227" s="54"/>
      <c r="CXZ227" s="54"/>
      <c r="CYA227" s="54"/>
      <c r="CYB227" s="54"/>
      <c r="CYC227" s="54"/>
      <c r="CYD227" s="54"/>
      <c r="CYE227" s="54"/>
      <c r="CYF227" s="54"/>
      <c r="CYG227" s="54"/>
      <c r="CYH227" s="54"/>
      <c r="CYI227" s="54"/>
      <c r="CYJ227" s="54"/>
      <c r="CYK227" s="54"/>
      <c r="CYL227" s="54"/>
      <c r="CYM227" s="54"/>
      <c r="CYN227" s="54"/>
      <c r="CYO227" s="54"/>
      <c r="CYP227" s="54"/>
      <c r="CYQ227" s="54"/>
      <c r="CYR227" s="54"/>
      <c r="CYS227" s="54"/>
      <c r="CYT227" s="54"/>
      <c r="CYU227" s="54"/>
      <c r="CYV227" s="54"/>
      <c r="CYW227" s="54"/>
      <c r="CYX227" s="54"/>
      <c r="CYY227" s="54"/>
      <c r="CYZ227" s="54"/>
      <c r="CZA227" s="54"/>
      <c r="CZB227" s="54"/>
      <c r="CZC227" s="54"/>
      <c r="CZD227" s="54"/>
      <c r="CZE227" s="54"/>
      <c r="CZF227" s="54"/>
      <c r="CZG227" s="54"/>
      <c r="CZH227" s="54"/>
      <c r="CZI227" s="54"/>
      <c r="CZJ227" s="54"/>
      <c r="CZK227" s="54"/>
      <c r="CZL227" s="54"/>
      <c r="CZM227" s="54"/>
      <c r="CZN227" s="54"/>
      <c r="CZO227" s="54"/>
      <c r="CZP227" s="54"/>
      <c r="CZQ227" s="54"/>
      <c r="CZR227" s="54"/>
      <c r="CZS227" s="54"/>
      <c r="CZT227" s="54"/>
      <c r="CZU227" s="54"/>
      <c r="CZV227" s="54"/>
      <c r="CZW227" s="54"/>
      <c r="CZX227" s="54"/>
      <c r="CZY227" s="54"/>
      <c r="CZZ227" s="54"/>
      <c r="DAA227" s="54"/>
      <c r="DAB227" s="54"/>
      <c r="DAC227" s="54"/>
      <c r="DAD227" s="54"/>
      <c r="DAE227" s="54"/>
      <c r="DAF227" s="54"/>
      <c r="DAG227" s="54"/>
      <c r="DAH227" s="54"/>
      <c r="DAI227" s="54"/>
      <c r="DAJ227" s="54"/>
      <c r="DAK227" s="54"/>
      <c r="DAL227" s="54"/>
      <c r="DAM227" s="54"/>
      <c r="DAN227" s="54"/>
      <c r="DAO227" s="54"/>
      <c r="DAP227" s="54"/>
      <c r="DAQ227" s="54"/>
      <c r="DAR227" s="54"/>
      <c r="DAS227" s="54"/>
      <c r="DAT227" s="54"/>
      <c r="DAU227" s="54"/>
      <c r="DAV227" s="54"/>
      <c r="DAW227" s="54"/>
      <c r="DAX227" s="54"/>
      <c r="DAY227" s="54"/>
      <c r="DAZ227" s="54"/>
      <c r="DBA227" s="54"/>
      <c r="DBB227" s="54"/>
      <c r="DBC227" s="54"/>
      <c r="DBD227" s="54"/>
      <c r="DBE227" s="54"/>
      <c r="DBF227" s="54"/>
      <c r="DBG227" s="54"/>
      <c r="DBH227" s="54"/>
      <c r="DBI227" s="54"/>
      <c r="DBJ227" s="54"/>
      <c r="DBK227" s="54"/>
      <c r="DBL227" s="54"/>
      <c r="DBM227" s="54"/>
      <c r="DBN227" s="54"/>
      <c r="DBO227" s="54"/>
      <c r="DBP227" s="54"/>
      <c r="DBQ227" s="54"/>
      <c r="DBR227" s="54"/>
      <c r="DBS227" s="54"/>
      <c r="DBT227" s="54"/>
      <c r="DBU227" s="54"/>
      <c r="DBV227" s="54"/>
      <c r="DBW227" s="54"/>
      <c r="DBX227" s="54"/>
      <c r="DBY227" s="54"/>
      <c r="DBZ227" s="54"/>
      <c r="DCA227" s="54"/>
      <c r="DCB227" s="54"/>
      <c r="DCC227" s="54"/>
      <c r="DCD227" s="54"/>
      <c r="DCE227" s="54"/>
      <c r="DCF227" s="54"/>
      <c r="DCG227" s="54"/>
      <c r="DCH227" s="54"/>
      <c r="DCI227" s="54"/>
      <c r="DCJ227" s="54"/>
      <c r="DCK227" s="54"/>
      <c r="DCL227" s="54"/>
      <c r="DCM227" s="54"/>
      <c r="DCN227" s="54"/>
      <c r="DCO227" s="54"/>
      <c r="DCP227" s="54"/>
      <c r="DCQ227" s="54"/>
      <c r="DCR227" s="54"/>
      <c r="DCS227" s="54"/>
      <c r="DCT227" s="54"/>
      <c r="DCU227" s="54"/>
      <c r="DCV227" s="54"/>
      <c r="DCW227" s="54"/>
      <c r="DCX227" s="54"/>
      <c r="DCY227" s="54"/>
      <c r="DCZ227" s="54"/>
      <c r="DDA227" s="54"/>
      <c r="DDB227" s="54"/>
      <c r="DDC227" s="54"/>
      <c r="DDD227" s="54"/>
      <c r="DDE227" s="54"/>
      <c r="DDF227" s="54"/>
      <c r="DDG227" s="54"/>
      <c r="DDH227" s="54"/>
      <c r="DDI227" s="54"/>
      <c r="DDJ227" s="54"/>
      <c r="DDK227" s="54"/>
      <c r="DDL227" s="54"/>
      <c r="DDM227" s="54"/>
      <c r="DDN227" s="54"/>
      <c r="DDO227" s="54"/>
      <c r="DDP227" s="54"/>
      <c r="DDQ227" s="54"/>
      <c r="DDR227" s="54"/>
      <c r="DDS227" s="54"/>
      <c r="DDT227" s="54"/>
      <c r="DDU227" s="54"/>
      <c r="DDV227" s="54"/>
      <c r="DDW227" s="54"/>
      <c r="DDX227" s="54"/>
      <c r="DDY227" s="54"/>
      <c r="DDZ227" s="54"/>
      <c r="DEA227" s="54"/>
      <c r="DEB227" s="54"/>
      <c r="DEC227" s="54"/>
      <c r="DED227" s="54"/>
      <c r="DEE227" s="54"/>
      <c r="DEF227" s="54"/>
      <c r="DEG227" s="54"/>
      <c r="DEH227" s="54"/>
      <c r="DEI227" s="54"/>
      <c r="DEJ227" s="54"/>
      <c r="DEK227" s="54"/>
      <c r="DEL227" s="54"/>
      <c r="DEM227" s="54"/>
      <c r="DEN227" s="54"/>
      <c r="DEO227" s="54"/>
      <c r="DEP227" s="54"/>
      <c r="DEQ227" s="54"/>
      <c r="DER227" s="54"/>
      <c r="DES227" s="54"/>
      <c r="DET227" s="54"/>
      <c r="DEU227" s="54"/>
      <c r="DEV227" s="54"/>
      <c r="DEW227" s="54"/>
      <c r="DEX227" s="54"/>
      <c r="DEY227" s="54"/>
      <c r="DEZ227" s="54"/>
      <c r="DFA227" s="54"/>
      <c r="DFB227" s="54"/>
      <c r="DFC227" s="54"/>
      <c r="DFD227" s="54"/>
      <c r="DFE227" s="54"/>
      <c r="DFF227" s="54"/>
      <c r="DFG227" s="54"/>
      <c r="DFH227" s="54"/>
      <c r="DFI227" s="54"/>
      <c r="DFJ227" s="54"/>
      <c r="DFK227" s="54"/>
      <c r="DFL227" s="54"/>
      <c r="DFM227" s="54"/>
      <c r="DFN227" s="54"/>
      <c r="DFO227" s="54"/>
      <c r="DFP227" s="54"/>
      <c r="DFQ227" s="54"/>
      <c r="DFR227" s="54"/>
      <c r="DFS227" s="54"/>
      <c r="DFT227" s="54"/>
      <c r="DFU227" s="54"/>
      <c r="DFV227" s="54"/>
      <c r="DFW227" s="54"/>
      <c r="DFX227" s="54"/>
      <c r="DFY227" s="54"/>
      <c r="DFZ227" s="54"/>
      <c r="DGA227" s="54"/>
      <c r="DGB227" s="54"/>
      <c r="DGC227" s="54"/>
      <c r="DGD227" s="54"/>
      <c r="DGE227" s="54"/>
      <c r="DGF227" s="54"/>
      <c r="DGG227" s="54"/>
      <c r="DGH227" s="54"/>
      <c r="DGI227" s="54"/>
      <c r="DGJ227" s="54"/>
      <c r="DGK227" s="54"/>
      <c r="DGL227" s="54"/>
      <c r="DGM227" s="54"/>
      <c r="DGN227" s="54"/>
      <c r="DGO227" s="54"/>
      <c r="DGP227" s="54"/>
      <c r="DGQ227" s="54"/>
      <c r="DGR227" s="54"/>
      <c r="DGS227" s="54"/>
      <c r="DGT227" s="54"/>
      <c r="DGU227" s="54"/>
      <c r="DGV227" s="54"/>
      <c r="DGW227" s="54"/>
      <c r="DGX227" s="54"/>
      <c r="DGY227" s="54"/>
      <c r="DGZ227" s="54"/>
      <c r="DHA227" s="54"/>
      <c r="DHB227" s="54"/>
      <c r="DHC227" s="54"/>
      <c r="DHD227" s="54"/>
      <c r="DHE227" s="54"/>
      <c r="DHF227" s="54"/>
      <c r="DHG227" s="54"/>
      <c r="DHH227" s="54"/>
      <c r="DHI227" s="54"/>
      <c r="DHJ227" s="54"/>
      <c r="DHK227" s="54"/>
      <c r="DHL227" s="54"/>
      <c r="DHM227" s="54"/>
      <c r="DHN227" s="54"/>
      <c r="DHO227" s="54"/>
      <c r="DHP227" s="54"/>
      <c r="DHQ227" s="54"/>
      <c r="DHR227" s="54"/>
      <c r="DHS227" s="54"/>
      <c r="DHT227" s="54"/>
      <c r="DHU227" s="54"/>
      <c r="DHV227" s="54"/>
      <c r="DHW227" s="54"/>
      <c r="DHX227" s="54"/>
      <c r="DHY227" s="54"/>
      <c r="DHZ227" s="54"/>
      <c r="DIA227" s="54"/>
      <c r="DIB227" s="54"/>
      <c r="DIC227" s="54"/>
      <c r="DID227" s="54"/>
      <c r="DIE227" s="54"/>
      <c r="DIF227" s="54"/>
      <c r="DIG227" s="54"/>
      <c r="DIH227" s="54"/>
      <c r="DII227" s="54"/>
      <c r="DIJ227" s="54"/>
      <c r="DIK227" s="54"/>
      <c r="DIL227" s="54"/>
      <c r="DIM227" s="54"/>
      <c r="DIN227" s="54"/>
      <c r="DIO227" s="54"/>
      <c r="DIP227" s="54"/>
      <c r="DIQ227" s="54"/>
      <c r="DIR227" s="54"/>
      <c r="DIS227" s="54"/>
      <c r="DIT227" s="54"/>
      <c r="DIU227" s="54"/>
      <c r="DIV227" s="54"/>
      <c r="DIW227" s="54"/>
      <c r="DIX227" s="54"/>
      <c r="DIY227" s="54"/>
      <c r="DIZ227" s="54"/>
      <c r="DJA227" s="54"/>
      <c r="DJB227" s="54"/>
      <c r="DJC227" s="54"/>
      <c r="DJD227" s="54"/>
      <c r="DJE227" s="54"/>
      <c r="DJF227" s="54"/>
      <c r="DJG227" s="54"/>
      <c r="DJH227" s="54"/>
      <c r="DJI227" s="54"/>
      <c r="DJJ227" s="54"/>
      <c r="DJK227" s="54"/>
      <c r="DJL227" s="54"/>
      <c r="DJM227" s="54"/>
      <c r="DJN227" s="54"/>
      <c r="DJO227" s="54"/>
      <c r="DJP227" s="54"/>
      <c r="DJQ227" s="54"/>
      <c r="DJR227" s="54"/>
      <c r="DJS227" s="54"/>
      <c r="DJT227" s="54"/>
      <c r="DJU227" s="54"/>
      <c r="DJV227" s="54"/>
      <c r="DJW227" s="54"/>
      <c r="DJX227" s="54"/>
      <c r="DJY227" s="54"/>
      <c r="DJZ227" s="54"/>
      <c r="DKA227" s="54"/>
      <c r="DKB227" s="54"/>
      <c r="DKC227" s="54"/>
      <c r="DKD227" s="54"/>
      <c r="DKE227" s="54"/>
      <c r="DKF227" s="54"/>
      <c r="DKG227" s="54"/>
      <c r="DKH227" s="54"/>
      <c r="DKI227" s="54"/>
      <c r="DKJ227" s="54"/>
      <c r="DKK227" s="54"/>
      <c r="DKL227" s="54"/>
      <c r="DKM227" s="54"/>
      <c r="DKN227" s="54"/>
      <c r="DKO227" s="54"/>
      <c r="DKP227" s="54"/>
      <c r="DKQ227" s="54"/>
      <c r="DKR227" s="54"/>
      <c r="DKS227" s="54"/>
      <c r="DKT227" s="54"/>
      <c r="DKU227" s="54"/>
      <c r="DKV227" s="54"/>
      <c r="DKW227" s="54"/>
      <c r="DKX227" s="54"/>
      <c r="DKY227" s="54"/>
      <c r="DKZ227" s="54"/>
      <c r="DLA227" s="54"/>
      <c r="DLB227" s="54"/>
      <c r="DLC227" s="54"/>
      <c r="DLD227" s="54"/>
      <c r="DLE227" s="54"/>
      <c r="DLF227" s="54"/>
      <c r="DLG227" s="54"/>
      <c r="DLH227" s="54"/>
      <c r="DLI227" s="54"/>
      <c r="DLJ227" s="54"/>
      <c r="DLK227" s="54"/>
      <c r="DLL227" s="54"/>
      <c r="DLM227" s="54"/>
      <c r="DLN227" s="54"/>
      <c r="DLO227" s="54"/>
      <c r="DLP227" s="54"/>
      <c r="DLQ227" s="54"/>
      <c r="DLR227" s="54"/>
      <c r="DLS227" s="54"/>
      <c r="DLT227" s="54"/>
      <c r="DLU227" s="54"/>
      <c r="DLV227" s="54"/>
      <c r="DLW227" s="54"/>
      <c r="DLX227" s="54"/>
      <c r="DLY227" s="54"/>
      <c r="DLZ227" s="54"/>
      <c r="DMA227" s="54"/>
      <c r="DMB227" s="54"/>
      <c r="DMC227" s="54"/>
      <c r="DMD227" s="54"/>
      <c r="DME227" s="54"/>
      <c r="DMF227" s="54"/>
      <c r="DMG227" s="54"/>
      <c r="DMH227" s="54"/>
      <c r="DMI227" s="54"/>
      <c r="DMJ227" s="54"/>
      <c r="DMK227" s="54"/>
      <c r="DML227" s="54"/>
      <c r="DMM227" s="54"/>
      <c r="DMN227" s="54"/>
      <c r="DMO227" s="54"/>
      <c r="DMP227" s="54"/>
      <c r="DMQ227" s="54"/>
      <c r="DMR227" s="54"/>
      <c r="DMS227" s="54"/>
      <c r="DMT227" s="54"/>
      <c r="DMU227" s="54"/>
      <c r="DMV227" s="54"/>
      <c r="DMW227" s="54"/>
      <c r="DMX227" s="54"/>
      <c r="DMY227" s="54"/>
      <c r="DMZ227" s="54"/>
      <c r="DNA227" s="54"/>
      <c r="DNB227" s="54"/>
      <c r="DNC227" s="54"/>
      <c r="DND227" s="54"/>
      <c r="DNE227" s="54"/>
      <c r="DNF227" s="54"/>
      <c r="DNG227" s="54"/>
      <c r="DNH227" s="54"/>
      <c r="DNI227" s="54"/>
      <c r="DNJ227" s="54"/>
      <c r="DNK227" s="54"/>
      <c r="DNL227" s="54"/>
      <c r="DNM227" s="54"/>
      <c r="DNN227" s="54"/>
      <c r="DNO227" s="54"/>
      <c r="DNP227" s="54"/>
      <c r="DNQ227" s="54"/>
      <c r="DNR227" s="54"/>
      <c r="DNS227" s="54"/>
      <c r="DNT227" s="54"/>
      <c r="DNU227" s="54"/>
      <c r="DNV227" s="54"/>
      <c r="DNW227" s="54"/>
      <c r="DNX227" s="54"/>
      <c r="DNY227" s="54"/>
      <c r="DNZ227" s="54"/>
      <c r="DOA227" s="54"/>
      <c r="DOB227" s="54"/>
      <c r="DOC227" s="54"/>
      <c r="DOD227" s="54"/>
      <c r="DOE227" s="54"/>
      <c r="DOF227" s="54"/>
      <c r="DOG227" s="54"/>
      <c r="DOH227" s="54"/>
      <c r="DOI227" s="54"/>
      <c r="DOJ227" s="54"/>
      <c r="DOK227" s="54"/>
      <c r="DOL227" s="54"/>
      <c r="DOM227" s="54"/>
      <c r="DON227" s="54"/>
      <c r="DOO227" s="54"/>
      <c r="DOP227" s="54"/>
      <c r="DOQ227" s="54"/>
      <c r="DOR227" s="54"/>
      <c r="DOS227" s="54"/>
      <c r="DOT227" s="54"/>
      <c r="DOU227" s="54"/>
      <c r="DOV227" s="54"/>
      <c r="DOW227" s="54"/>
      <c r="DOX227" s="54"/>
      <c r="DOY227" s="54"/>
      <c r="DOZ227" s="54"/>
      <c r="DPA227" s="54"/>
      <c r="DPB227" s="54"/>
      <c r="DPC227" s="54"/>
      <c r="DPD227" s="54"/>
      <c r="DPE227" s="54"/>
      <c r="DPF227" s="54"/>
      <c r="DPG227" s="54"/>
      <c r="DPH227" s="54"/>
      <c r="DPI227" s="54"/>
      <c r="DPJ227" s="54"/>
      <c r="DPK227" s="54"/>
      <c r="DPL227" s="54"/>
      <c r="DPM227" s="54"/>
      <c r="DPN227" s="54"/>
      <c r="DPO227" s="54"/>
      <c r="DPP227" s="54"/>
      <c r="DPQ227" s="54"/>
      <c r="DPR227" s="54"/>
      <c r="DPS227" s="54"/>
      <c r="DPT227" s="54"/>
      <c r="DPU227" s="54"/>
      <c r="DPV227" s="54"/>
      <c r="DPW227" s="54"/>
      <c r="DPX227" s="54"/>
      <c r="DPY227" s="54"/>
      <c r="DPZ227" s="54"/>
      <c r="DQA227" s="54"/>
      <c r="DQB227" s="54"/>
      <c r="DQC227" s="54"/>
      <c r="DQD227" s="54"/>
      <c r="DQE227" s="54"/>
      <c r="DQF227" s="54"/>
      <c r="DQG227" s="54"/>
      <c r="DQH227" s="54"/>
      <c r="DQI227" s="54"/>
      <c r="DQJ227" s="54"/>
      <c r="DQK227" s="54"/>
      <c r="DQL227" s="54"/>
      <c r="DQM227" s="54"/>
      <c r="DQN227" s="54"/>
      <c r="DQO227" s="54"/>
      <c r="DQP227" s="54"/>
      <c r="DQQ227" s="54"/>
      <c r="DQR227" s="54"/>
      <c r="DQS227" s="54"/>
      <c r="DQT227" s="54"/>
      <c r="DQU227" s="54"/>
      <c r="DQV227" s="54"/>
      <c r="DQW227" s="54"/>
      <c r="DQX227" s="54"/>
      <c r="DQY227" s="54"/>
      <c r="DQZ227" s="54"/>
      <c r="DRA227" s="54"/>
      <c r="DRB227" s="54"/>
      <c r="DRC227" s="54"/>
      <c r="DRD227" s="54"/>
      <c r="DRE227" s="54"/>
      <c r="DRF227" s="54"/>
      <c r="DRG227" s="54"/>
      <c r="DRH227" s="54"/>
      <c r="DRI227" s="54"/>
      <c r="DRJ227" s="54"/>
      <c r="DRK227" s="54"/>
      <c r="DRL227" s="54"/>
      <c r="DRM227" s="54"/>
      <c r="DRN227" s="54"/>
      <c r="DRO227" s="54"/>
      <c r="DRP227" s="54"/>
      <c r="DRQ227" s="54"/>
      <c r="DRR227" s="54"/>
      <c r="DRS227" s="54"/>
      <c r="DRT227" s="54"/>
      <c r="DRU227" s="54"/>
      <c r="DRV227" s="54"/>
      <c r="DRW227" s="54"/>
      <c r="DRX227" s="54"/>
      <c r="DRY227" s="54"/>
      <c r="DRZ227" s="54"/>
      <c r="DSA227" s="54"/>
      <c r="DSB227" s="54"/>
      <c r="DSC227" s="54"/>
      <c r="DSD227" s="54"/>
      <c r="DSE227" s="54"/>
      <c r="DSF227" s="54"/>
      <c r="DSG227" s="54"/>
      <c r="DSH227" s="54"/>
      <c r="DSI227" s="54"/>
      <c r="DSJ227" s="54"/>
      <c r="DSK227" s="54"/>
      <c r="DSL227" s="54"/>
      <c r="DSM227" s="54"/>
      <c r="DSN227" s="54"/>
      <c r="DSO227" s="54"/>
      <c r="DSP227" s="54"/>
      <c r="DSQ227" s="54"/>
      <c r="DSR227" s="54"/>
      <c r="DSS227" s="54"/>
      <c r="DST227" s="54"/>
      <c r="DSU227" s="54"/>
      <c r="DSV227" s="54"/>
      <c r="DSW227" s="54"/>
      <c r="DSX227" s="54"/>
      <c r="DSY227" s="54"/>
      <c r="DSZ227" s="54"/>
      <c r="DTA227" s="54"/>
      <c r="DTB227" s="54"/>
      <c r="DTC227" s="54"/>
      <c r="DTD227" s="54"/>
      <c r="DTE227" s="54"/>
      <c r="DTF227" s="54"/>
      <c r="DTG227" s="54"/>
      <c r="DTH227" s="54"/>
      <c r="DTI227" s="54"/>
      <c r="DTJ227" s="54"/>
      <c r="DTK227" s="54"/>
      <c r="DTL227" s="54"/>
      <c r="DTM227" s="54"/>
      <c r="DTN227" s="54"/>
      <c r="DTO227" s="54"/>
      <c r="DTP227" s="54"/>
      <c r="DTQ227" s="54"/>
      <c r="DTR227" s="54"/>
      <c r="DTS227" s="54"/>
      <c r="DTT227" s="54"/>
      <c r="DTU227" s="54"/>
      <c r="DTV227" s="54"/>
      <c r="DTW227" s="54"/>
      <c r="DTX227" s="54"/>
      <c r="DTY227" s="54"/>
      <c r="DTZ227" s="54"/>
      <c r="DUA227" s="54"/>
      <c r="DUB227" s="54"/>
      <c r="DUC227" s="54"/>
      <c r="DUD227" s="54"/>
      <c r="DUE227" s="54"/>
      <c r="DUF227" s="54"/>
      <c r="DUG227" s="54"/>
      <c r="DUH227" s="54"/>
      <c r="DUI227" s="54"/>
      <c r="DUJ227" s="54"/>
      <c r="DUK227" s="54"/>
      <c r="DUL227" s="54"/>
      <c r="DUM227" s="54"/>
      <c r="DUN227" s="54"/>
      <c r="DUO227" s="54"/>
      <c r="DUP227" s="54"/>
      <c r="DUQ227" s="54"/>
      <c r="DUR227" s="54"/>
      <c r="DUS227" s="54"/>
      <c r="DUT227" s="54"/>
      <c r="DUU227" s="54"/>
      <c r="DUV227" s="54"/>
      <c r="DUW227" s="54"/>
      <c r="DUX227" s="54"/>
      <c r="DUY227" s="54"/>
      <c r="DUZ227" s="54"/>
      <c r="DVA227" s="54"/>
      <c r="DVB227" s="54"/>
      <c r="DVC227" s="54"/>
      <c r="DVD227" s="54"/>
      <c r="DVE227" s="54"/>
      <c r="DVF227" s="54"/>
      <c r="DVG227" s="54"/>
      <c r="DVH227" s="54"/>
      <c r="DVI227" s="54"/>
      <c r="DVJ227" s="54"/>
      <c r="DVK227" s="54"/>
      <c r="DVL227" s="54"/>
      <c r="DVM227" s="54"/>
      <c r="DVN227" s="54"/>
      <c r="DVO227" s="54"/>
      <c r="DVP227" s="54"/>
      <c r="DVQ227" s="54"/>
      <c r="DVR227" s="54"/>
      <c r="DVS227" s="54"/>
      <c r="DVT227" s="54"/>
      <c r="DVU227" s="54"/>
      <c r="DVV227" s="54"/>
      <c r="DVW227" s="54"/>
      <c r="DVX227" s="54"/>
      <c r="DVY227" s="54"/>
      <c r="DVZ227" s="54"/>
      <c r="DWA227" s="54"/>
      <c r="DWB227" s="54"/>
      <c r="DWC227" s="54"/>
      <c r="DWD227" s="54"/>
      <c r="DWE227" s="54"/>
      <c r="DWF227" s="54"/>
      <c r="DWG227" s="54"/>
      <c r="DWH227" s="54"/>
      <c r="DWI227" s="54"/>
      <c r="DWJ227" s="54"/>
      <c r="DWK227" s="54"/>
      <c r="DWL227" s="54"/>
      <c r="DWM227" s="54"/>
      <c r="DWN227" s="54"/>
      <c r="DWO227" s="54"/>
      <c r="DWP227" s="54"/>
      <c r="DWQ227" s="54"/>
      <c r="DWR227" s="54"/>
      <c r="DWS227" s="54"/>
      <c r="DWT227" s="54"/>
      <c r="DWU227" s="54"/>
      <c r="DWV227" s="54"/>
      <c r="DWW227" s="54"/>
      <c r="DWX227" s="54"/>
      <c r="DWY227" s="54"/>
      <c r="DWZ227" s="54"/>
      <c r="DXA227" s="54"/>
      <c r="DXB227" s="54"/>
      <c r="DXC227" s="54"/>
      <c r="DXD227" s="54"/>
      <c r="DXE227" s="54"/>
      <c r="DXF227" s="54"/>
      <c r="DXG227" s="54"/>
      <c r="DXH227" s="54"/>
      <c r="DXI227" s="54"/>
      <c r="DXJ227" s="54"/>
      <c r="DXK227" s="54"/>
      <c r="DXL227" s="54"/>
      <c r="DXM227" s="54"/>
      <c r="DXN227" s="54"/>
      <c r="DXO227" s="54"/>
      <c r="DXP227" s="54"/>
      <c r="DXQ227" s="54"/>
      <c r="DXR227" s="54"/>
      <c r="DXS227" s="54"/>
      <c r="DXT227" s="54"/>
      <c r="DXU227" s="54"/>
      <c r="DXV227" s="54"/>
      <c r="DXW227" s="54"/>
      <c r="DXX227" s="54"/>
      <c r="DXY227" s="54"/>
      <c r="DXZ227" s="54"/>
      <c r="DYA227" s="54"/>
      <c r="DYB227" s="54"/>
      <c r="DYC227" s="54"/>
      <c r="DYD227" s="54"/>
      <c r="DYE227" s="54"/>
      <c r="DYF227" s="54"/>
      <c r="DYG227" s="54"/>
      <c r="DYH227" s="54"/>
      <c r="DYI227" s="54"/>
      <c r="DYJ227" s="54"/>
      <c r="DYK227" s="54"/>
      <c r="DYL227" s="54"/>
      <c r="DYM227" s="54"/>
      <c r="DYN227" s="54"/>
      <c r="DYO227" s="54"/>
      <c r="DYP227" s="54"/>
      <c r="DYQ227" s="54"/>
      <c r="DYR227" s="54"/>
      <c r="DYS227" s="54"/>
      <c r="DYT227" s="54"/>
      <c r="DYU227" s="54"/>
      <c r="DYV227" s="54"/>
      <c r="DYW227" s="54"/>
      <c r="DYX227" s="54"/>
      <c r="DYY227" s="54"/>
      <c r="DYZ227" s="54"/>
      <c r="DZA227" s="54"/>
      <c r="DZB227" s="54"/>
      <c r="DZC227" s="54"/>
      <c r="DZD227" s="54"/>
      <c r="DZE227" s="54"/>
      <c r="DZF227" s="54"/>
      <c r="DZG227" s="54"/>
      <c r="DZH227" s="54"/>
      <c r="DZI227" s="54"/>
      <c r="DZJ227" s="54"/>
      <c r="DZK227" s="54"/>
      <c r="DZL227" s="54"/>
      <c r="DZM227" s="54"/>
      <c r="DZN227" s="54"/>
      <c r="DZO227" s="54"/>
      <c r="DZP227" s="54"/>
      <c r="DZQ227" s="54"/>
      <c r="DZR227" s="54"/>
      <c r="DZS227" s="54"/>
      <c r="DZT227" s="54"/>
      <c r="DZU227" s="54"/>
      <c r="DZV227" s="54"/>
      <c r="DZW227" s="54"/>
      <c r="DZX227" s="54"/>
      <c r="DZY227" s="54"/>
      <c r="DZZ227" s="54"/>
      <c r="EAA227" s="54"/>
      <c r="EAB227" s="54"/>
      <c r="EAC227" s="54"/>
      <c r="EAD227" s="54"/>
      <c r="EAE227" s="54"/>
      <c r="EAF227" s="54"/>
      <c r="EAG227" s="54"/>
      <c r="EAH227" s="54"/>
      <c r="EAI227" s="54"/>
      <c r="EAJ227" s="54"/>
      <c r="EAK227" s="54"/>
      <c r="EAL227" s="54"/>
      <c r="EAM227" s="54"/>
      <c r="EAN227" s="54"/>
      <c r="EAO227" s="54"/>
      <c r="EAP227" s="54"/>
      <c r="EAQ227" s="54"/>
      <c r="EAR227" s="54"/>
      <c r="EAS227" s="54"/>
      <c r="EAT227" s="54"/>
      <c r="EAU227" s="54"/>
      <c r="EAV227" s="54"/>
      <c r="EAW227" s="54"/>
      <c r="EAX227" s="54"/>
      <c r="EAY227" s="54"/>
      <c r="EAZ227" s="54"/>
      <c r="EBA227" s="54"/>
      <c r="EBB227" s="54"/>
      <c r="EBC227" s="54"/>
      <c r="EBD227" s="54"/>
      <c r="EBE227" s="54"/>
      <c r="EBF227" s="54"/>
      <c r="EBG227" s="54"/>
      <c r="EBH227" s="54"/>
      <c r="EBI227" s="54"/>
      <c r="EBJ227" s="54"/>
      <c r="EBK227" s="54"/>
      <c r="EBL227" s="54"/>
      <c r="EBM227" s="54"/>
      <c r="EBN227" s="54"/>
      <c r="EBO227" s="54"/>
      <c r="EBP227" s="54"/>
      <c r="EBQ227" s="54"/>
      <c r="EBR227" s="54"/>
      <c r="EBS227" s="54"/>
      <c r="EBT227" s="54"/>
      <c r="EBU227" s="54"/>
      <c r="EBV227" s="54"/>
      <c r="EBW227" s="54"/>
      <c r="EBX227" s="54"/>
      <c r="EBY227" s="54"/>
      <c r="EBZ227" s="54"/>
      <c r="ECA227" s="54"/>
      <c r="ECB227" s="54"/>
      <c r="ECC227" s="54"/>
      <c r="ECD227" s="54"/>
      <c r="ECE227" s="54"/>
      <c r="ECF227" s="54"/>
      <c r="ECG227" s="54"/>
      <c r="ECH227" s="54"/>
      <c r="ECI227" s="54"/>
      <c r="ECJ227" s="54"/>
      <c r="ECK227" s="54"/>
      <c r="ECL227" s="54"/>
      <c r="ECM227" s="54"/>
      <c r="ECN227" s="54"/>
      <c r="ECO227" s="54"/>
      <c r="ECP227" s="54"/>
      <c r="ECQ227" s="54"/>
      <c r="ECR227" s="54"/>
      <c r="ECS227" s="54"/>
      <c r="ECT227" s="54"/>
      <c r="ECU227" s="54"/>
      <c r="ECV227" s="54"/>
      <c r="ECW227" s="54"/>
      <c r="ECX227" s="54"/>
      <c r="ECY227" s="54"/>
      <c r="ECZ227" s="54"/>
      <c r="EDA227" s="54"/>
      <c r="EDB227" s="54"/>
      <c r="EDC227" s="54"/>
      <c r="EDD227" s="54"/>
      <c r="EDE227" s="54"/>
      <c r="EDF227" s="54"/>
      <c r="EDG227" s="54"/>
      <c r="EDH227" s="54"/>
      <c r="EDI227" s="54"/>
      <c r="EDJ227" s="54"/>
      <c r="EDK227" s="54"/>
      <c r="EDL227" s="54"/>
      <c r="EDM227" s="54"/>
      <c r="EDN227" s="54"/>
      <c r="EDO227" s="54"/>
      <c r="EDP227" s="54"/>
      <c r="EDQ227" s="54"/>
      <c r="EDR227" s="54"/>
      <c r="EDS227" s="54"/>
      <c r="EDT227" s="54"/>
      <c r="EDU227" s="54"/>
      <c r="EDV227" s="54"/>
      <c r="EDW227" s="54"/>
      <c r="EDX227" s="54"/>
      <c r="EDY227" s="54"/>
      <c r="EDZ227" s="54"/>
      <c r="EEA227" s="54"/>
      <c r="EEB227" s="54"/>
      <c r="EEC227" s="54"/>
      <c r="EED227" s="54"/>
      <c r="EEE227" s="54"/>
      <c r="EEF227" s="54"/>
      <c r="EEG227" s="54"/>
      <c r="EEH227" s="54"/>
      <c r="EEI227" s="54"/>
      <c r="EEJ227" s="54"/>
      <c r="EEK227" s="54"/>
      <c r="EEL227" s="54"/>
      <c r="EEM227" s="54"/>
      <c r="EEN227" s="54"/>
      <c r="EEO227" s="54"/>
      <c r="EEP227" s="54"/>
      <c r="EEQ227" s="54"/>
      <c r="EER227" s="54"/>
      <c r="EES227" s="54"/>
      <c r="EET227" s="54"/>
      <c r="EEU227" s="54"/>
      <c r="EEV227" s="54"/>
      <c r="EEW227" s="54"/>
      <c r="EEX227" s="54"/>
      <c r="EEY227" s="54"/>
      <c r="EEZ227" s="54"/>
      <c r="EFA227" s="54"/>
      <c r="EFB227" s="54"/>
      <c r="EFC227" s="54"/>
      <c r="EFD227" s="54"/>
      <c r="EFE227" s="54"/>
      <c r="EFF227" s="54"/>
      <c r="EFG227" s="54"/>
      <c r="EFH227" s="54"/>
      <c r="EFI227" s="54"/>
      <c r="EFJ227" s="54"/>
      <c r="EFK227" s="54"/>
      <c r="EFL227" s="54"/>
      <c r="EFM227" s="54"/>
      <c r="EFN227" s="54"/>
      <c r="EFO227" s="54"/>
      <c r="EFP227" s="54"/>
      <c r="EFQ227" s="54"/>
      <c r="EFR227" s="54"/>
      <c r="EFS227" s="54"/>
      <c r="EFT227" s="54"/>
      <c r="EFU227" s="54"/>
      <c r="EFV227" s="54"/>
      <c r="EFW227" s="54"/>
      <c r="EFX227" s="54"/>
      <c r="EFY227" s="54"/>
      <c r="EFZ227" s="54"/>
      <c r="EGA227" s="54"/>
      <c r="EGB227" s="54"/>
      <c r="EGC227" s="54"/>
      <c r="EGD227" s="54"/>
      <c r="EGE227" s="54"/>
      <c r="EGF227" s="54"/>
      <c r="EGG227" s="54"/>
      <c r="EGH227" s="54"/>
      <c r="EGI227" s="54"/>
      <c r="EGJ227" s="54"/>
      <c r="EGK227" s="54"/>
      <c r="EGL227" s="54"/>
      <c r="EGM227" s="54"/>
      <c r="EGN227" s="54"/>
      <c r="EGO227" s="54"/>
      <c r="EGP227" s="54"/>
      <c r="EGQ227" s="54"/>
      <c r="EGR227" s="54"/>
      <c r="EGS227" s="54"/>
      <c r="EGT227" s="54"/>
      <c r="EGU227" s="54"/>
      <c r="EGV227" s="54"/>
      <c r="EGW227" s="54"/>
      <c r="EGX227" s="54"/>
      <c r="EGY227" s="54"/>
      <c r="EGZ227" s="54"/>
      <c r="EHA227" s="54"/>
      <c r="EHB227" s="54"/>
      <c r="EHC227" s="54"/>
      <c r="EHD227" s="54"/>
      <c r="EHE227" s="54"/>
      <c r="EHF227" s="54"/>
      <c r="EHG227" s="54"/>
      <c r="EHH227" s="54"/>
      <c r="EHI227" s="54"/>
      <c r="EHJ227" s="54"/>
      <c r="EHK227" s="54"/>
      <c r="EHL227" s="54"/>
      <c r="EHM227" s="54"/>
      <c r="EHN227" s="54"/>
      <c r="EHO227" s="54"/>
      <c r="EHP227" s="54"/>
      <c r="EHQ227" s="54"/>
      <c r="EHR227" s="54"/>
      <c r="EHS227" s="54"/>
      <c r="EHT227" s="54"/>
      <c r="EHU227" s="54"/>
      <c r="EHV227" s="54"/>
      <c r="EHW227" s="54"/>
      <c r="EHX227" s="54"/>
      <c r="EHY227" s="54"/>
      <c r="EHZ227" s="54"/>
      <c r="EIA227" s="54"/>
      <c r="EIB227" s="54"/>
      <c r="EIC227" s="54"/>
      <c r="EID227" s="54"/>
      <c r="EIE227" s="54"/>
      <c r="EIF227" s="54"/>
      <c r="EIG227" s="54"/>
      <c r="EIH227" s="54"/>
      <c r="EII227" s="54"/>
      <c r="EIJ227" s="54"/>
      <c r="EIK227" s="54"/>
      <c r="EIL227" s="54"/>
      <c r="EIM227" s="54"/>
      <c r="EIN227" s="54"/>
      <c r="EIO227" s="54"/>
      <c r="EIP227" s="54"/>
      <c r="EIQ227" s="54"/>
      <c r="EIR227" s="54"/>
      <c r="EIS227" s="54"/>
      <c r="EIT227" s="54"/>
      <c r="EIU227" s="54"/>
      <c r="EIV227" s="54"/>
      <c r="EIW227" s="54"/>
      <c r="EIX227" s="54"/>
      <c r="EIY227" s="54"/>
      <c r="EIZ227" s="54"/>
      <c r="EJA227" s="54"/>
      <c r="EJB227" s="54"/>
      <c r="EJC227" s="54"/>
      <c r="EJD227" s="54"/>
      <c r="EJE227" s="54"/>
      <c r="EJF227" s="54"/>
      <c r="EJG227" s="54"/>
      <c r="EJH227" s="54"/>
      <c r="EJI227" s="54"/>
      <c r="EJJ227" s="54"/>
      <c r="EJK227" s="54"/>
      <c r="EJL227" s="54"/>
      <c r="EJM227" s="54"/>
      <c r="EJN227" s="54"/>
      <c r="EJO227" s="54"/>
      <c r="EJP227" s="54"/>
      <c r="EJQ227" s="54"/>
      <c r="EJR227" s="54"/>
      <c r="EJS227" s="54"/>
      <c r="EJT227" s="54"/>
      <c r="EJU227" s="54"/>
      <c r="EJV227" s="54"/>
      <c r="EJW227" s="54"/>
      <c r="EJX227" s="54"/>
      <c r="EJY227" s="54"/>
      <c r="EJZ227" s="54"/>
      <c r="EKA227" s="54"/>
      <c r="EKB227" s="54"/>
      <c r="EKC227" s="54"/>
      <c r="EKD227" s="54"/>
      <c r="EKE227" s="54"/>
      <c r="EKF227" s="54"/>
      <c r="EKG227" s="54"/>
      <c r="EKH227" s="54"/>
      <c r="EKI227" s="54"/>
      <c r="EKJ227" s="54"/>
      <c r="EKK227" s="54"/>
      <c r="EKL227" s="54"/>
      <c r="EKM227" s="54"/>
      <c r="EKN227" s="54"/>
      <c r="EKO227" s="54"/>
      <c r="EKP227" s="54"/>
      <c r="EKQ227" s="54"/>
      <c r="EKR227" s="54"/>
      <c r="EKS227" s="54"/>
      <c r="EKT227" s="54"/>
      <c r="EKU227" s="54"/>
      <c r="EKV227" s="54"/>
      <c r="EKW227" s="54"/>
      <c r="EKX227" s="54"/>
      <c r="EKY227" s="54"/>
      <c r="EKZ227" s="54"/>
      <c r="ELA227" s="54"/>
      <c r="ELB227" s="54"/>
      <c r="ELC227" s="54"/>
      <c r="ELD227" s="54"/>
      <c r="ELE227" s="54"/>
      <c r="ELF227" s="54"/>
      <c r="ELG227" s="54"/>
      <c r="ELH227" s="54"/>
      <c r="ELI227" s="54"/>
      <c r="ELJ227" s="54"/>
      <c r="ELK227" s="54"/>
      <c r="ELL227" s="54"/>
      <c r="ELM227" s="54"/>
      <c r="ELN227" s="54"/>
      <c r="ELO227" s="54"/>
      <c r="ELP227" s="54"/>
      <c r="ELQ227" s="54"/>
      <c r="ELR227" s="54"/>
      <c r="ELS227" s="54"/>
      <c r="ELT227" s="54"/>
      <c r="ELU227" s="54"/>
      <c r="ELV227" s="54"/>
      <c r="ELW227" s="54"/>
      <c r="ELX227" s="54"/>
      <c r="ELY227" s="54"/>
      <c r="ELZ227" s="54"/>
      <c r="EMA227" s="54"/>
      <c r="EMB227" s="54"/>
      <c r="EMC227" s="54"/>
      <c r="EMD227" s="54"/>
      <c r="EME227" s="54"/>
      <c r="EMF227" s="54"/>
      <c r="EMG227" s="54"/>
      <c r="EMH227" s="54"/>
      <c r="EMI227" s="54"/>
      <c r="EMJ227" s="54"/>
      <c r="EMK227" s="54"/>
      <c r="EML227" s="54"/>
      <c r="EMM227" s="54"/>
      <c r="EMN227" s="54"/>
      <c r="EMO227" s="54"/>
      <c r="EMP227" s="54"/>
      <c r="EMQ227" s="54"/>
      <c r="EMR227" s="54"/>
      <c r="EMS227" s="54"/>
      <c r="EMT227" s="54"/>
      <c r="EMU227" s="54"/>
      <c r="EMV227" s="54"/>
      <c r="EMW227" s="54"/>
      <c r="EMX227" s="54"/>
      <c r="EMY227" s="54"/>
      <c r="EMZ227" s="54"/>
      <c r="ENA227" s="54"/>
      <c r="ENB227" s="54"/>
      <c r="ENC227" s="54"/>
      <c r="END227" s="54"/>
      <c r="ENE227" s="54"/>
      <c r="ENF227" s="54"/>
      <c r="ENG227" s="54"/>
      <c r="ENH227" s="54"/>
      <c r="ENI227" s="54"/>
      <c r="ENJ227" s="54"/>
      <c r="ENK227" s="54"/>
      <c r="ENL227" s="54"/>
      <c r="ENM227" s="54"/>
      <c r="ENN227" s="54"/>
      <c r="ENO227" s="54"/>
      <c r="ENP227" s="54"/>
      <c r="ENQ227" s="54"/>
      <c r="ENR227" s="54"/>
      <c r="ENS227" s="54"/>
      <c r="ENT227" s="54"/>
      <c r="ENU227" s="54"/>
      <c r="ENV227" s="54"/>
      <c r="ENW227" s="54"/>
      <c r="ENX227" s="54"/>
      <c r="ENY227" s="54"/>
      <c r="ENZ227" s="54"/>
      <c r="EOA227" s="54"/>
      <c r="EOB227" s="54"/>
      <c r="EOC227" s="54"/>
      <c r="EOD227" s="54"/>
      <c r="EOE227" s="54"/>
      <c r="EOF227" s="54"/>
      <c r="EOG227" s="54"/>
      <c r="EOH227" s="54"/>
      <c r="EOI227" s="54"/>
      <c r="EOJ227" s="54"/>
      <c r="EOK227" s="54"/>
      <c r="EOL227" s="54"/>
      <c r="EOM227" s="54"/>
      <c r="EON227" s="54"/>
      <c r="EOO227" s="54"/>
      <c r="EOP227" s="54"/>
      <c r="EOQ227" s="54"/>
      <c r="EOR227" s="54"/>
      <c r="EOS227" s="54"/>
      <c r="EOT227" s="54"/>
      <c r="EOU227" s="54"/>
      <c r="EOV227" s="54"/>
      <c r="EOW227" s="54"/>
      <c r="EOX227" s="54"/>
      <c r="EOY227" s="54"/>
      <c r="EOZ227" s="54"/>
      <c r="EPA227" s="54"/>
      <c r="EPB227" s="54"/>
      <c r="EPC227" s="54"/>
      <c r="EPD227" s="54"/>
      <c r="EPE227" s="54"/>
      <c r="EPF227" s="54"/>
      <c r="EPG227" s="54"/>
      <c r="EPH227" s="54"/>
      <c r="EPI227" s="54"/>
      <c r="EPJ227" s="54"/>
      <c r="EPK227" s="54"/>
      <c r="EPL227" s="54"/>
      <c r="EPM227" s="54"/>
      <c r="EPN227" s="54"/>
      <c r="EPO227" s="54"/>
      <c r="EPP227" s="54"/>
      <c r="EPQ227" s="54"/>
      <c r="EPR227" s="54"/>
      <c r="EPS227" s="54"/>
      <c r="EPT227" s="54"/>
      <c r="EPU227" s="54"/>
      <c r="EPV227" s="54"/>
      <c r="EPW227" s="54"/>
      <c r="EPX227" s="54"/>
      <c r="EPY227" s="54"/>
      <c r="EPZ227" s="54"/>
      <c r="EQA227" s="54"/>
      <c r="EQB227" s="54"/>
      <c r="EQC227" s="54"/>
      <c r="EQD227" s="54"/>
      <c r="EQE227" s="54"/>
      <c r="EQF227" s="54"/>
      <c r="EQG227" s="54"/>
      <c r="EQH227" s="54"/>
      <c r="EQI227" s="54"/>
      <c r="EQJ227" s="54"/>
      <c r="EQK227" s="54"/>
      <c r="EQL227" s="54"/>
      <c r="EQM227" s="54"/>
      <c r="EQN227" s="54"/>
      <c r="EQO227" s="54"/>
      <c r="EQP227" s="54"/>
      <c r="EQQ227" s="54"/>
      <c r="EQR227" s="54"/>
      <c r="EQS227" s="54"/>
      <c r="EQT227" s="54"/>
      <c r="EQU227" s="54"/>
      <c r="EQV227" s="54"/>
      <c r="EQW227" s="54"/>
      <c r="EQX227" s="54"/>
      <c r="EQY227" s="54"/>
      <c r="EQZ227" s="54"/>
      <c r="ERA227" s="54"/>
      <c r="ERB227" s="54"/>
      <c r="ERC227" s="54"/>
      <c r="ERD227" s="54"/>
      <c r="ERE227" s="54"/>
      <c r="ERF227" s="54"/>
      <c r="ERG227" s="54"/>
      <c r="ERH227" s="54"/>
      <c r="ERI227" s="54"/>
      <c r="ERJ227" s="54"/>
      <c r="ERK227" s="54"/>
      <c r="ERL227" s="54"/>
      <c r="ERM227" s="54"/>
      <c r="ERN227" s="54"/>
      <c r="ERO227" s="54"/>
      <c r="ERP227" s="54"/>
      <c r="ERQ227" s="54"/>
      <c r="ERR227" s="54"/>
      <c r="ERS227" s="54"/>
      <c r="ERT227" s="54"/>
      <c r="ERU227" s="54"/>
      <c r="ERV227" s="54"/>
      <c r="ERW227" s="54"/>
      <c r="ERX227" s="54"/>
      <c r="ERY227" s="54"/>
      <c r="ERZ227" s="54"/>
      <c r="ESA227" s="54"/>
      <c r="ESB227" s="54"/>
      <c r="ESC227" s="54"/>
      <c r="ESD227" s="54"/>
      <c r="ESE227" s="54"/>
      <c r="ESF227" s="54"/>
      <c r="ESG227" s="54"/>
      <c r="ESH227" s="54"/>
      <c r="ESI227" s="54"/>
      <c r="ESJ227" s="54"/>
      <c r="ESK227" s="54"/>
      <c r="ESL227" s="54"/>
      <c r="ESM227" s="54"/>
      <c r="ESN227" s="54"/>
      <c r="ESO227" s="54"/>
      <c r="ESP227" s="54"/>
      <c r="ESQ227" s="54"/>
      <c r="ESR227" s="54"/>
      <c r="ESS227" s="54"/>
      <c r="EST227" s="54"/>
      <c r="ESU227" s="54"/>
      <c r="ESV227" s="54"/>
      <c r="ESW227" s="54"/>
      <c r="ESX227" s="54"/>
      <c r="ESY227" s="54"/>
      <c r="ESZ227" s="54"/>
      <c r="ETA227" s="54"/>
      <c r="ETB227" s="54"/>
      <c r="ETC227" s="54"/>
      <c r="ETD227" s="54"/>
      <c r="ETE227" s="54"/>
      <c r="ETF227" s="54"/>
      <c r="ETG227" s="54"/>
      <c r="ETH227" s="54"/>
      <c r="ETI227" s="54"/>
      <c r="ETJ227" s="54"/>
      <c r="ETK227" s="54"/>
      <c r="ETL227" s="54"/>
      <c r="ETM227" s="54"/>
      <c r="ETN227" s="54"/>
      <c r="ETO227" s="54"/>
      <c r="ETP227" s="54"/>
      <c r="ETQ227" s="54"/>
      <c r="ETR227" s="54"/>
      <c r="ETS227" s="54"/>
      <c r="ETT227" s="54"/>
      <c r="ETU227" s="54"/>
      <c r="ETV227" s="54"/>
      <c r="ETW227" s="54"/>
      <c r="ETX227" s="54"/>
      <c r="ETY227" s="54"/>
      <c r="ETZ227" s="54"/>
      <c r="EUA227" s="54"/>
      <c r="EUB227" s="54"/>
      <c r="EUC227" s="54"/>
      <c r="EUD227" s="54"/>
      <c r="EUE227" s="54"/>
      <c r="EUF227" s="54"/>
      <c r="EUG227" s="54"/>
      <c r="EUH227" s="54"/>
      <c r="EUI227" s="54"/>
      <c r="EUJ227" s="54"/>
      <c r="EUK227" s="54"/>
      <c r="EUL227" s="54"/>
      <c r="EUM227" s="54"/>
      <c r="EUN227" s="54"/>
      <c r="EUO227" s="54"/>
      <c r="EUP227" s="54"/>
      <c r="EUQ227" s="54"/>
      <c r="EUR227" s="54"/>
      <c r="EUS227" s="54"/>
      <c r="EUT227" s="54"/>
      <c r="EUU227" s="54"/>
      <c r="EUV227" s="54"/>
      <c r="EUW227" s="54"/>
      <c r="EUX227" s="54"/>
      <c r="EUY227" s="54"/>
      <c r="EUZ227" s="54"/>
      <c r="EVA227" s="54"/>
      <c r="EVB227" s="54"/>
      <c r="EVC227" s="54"/>
      <c r="EVD227" s="54"/>
      <c r="EVE227" s="54"/>
      <c r="EVF227" s="54"/>
      <c r="EVG227" s="54"/>
      <c r="EVH227" s="54"/>
      <c r="EVI227" s="54"/>
      <c r="EVJ227" s="54"/>
      <c r="EVK227" s="54"/>
      <c r="EVL227" s="54"/>
      <c r="EVM227" s="54"/>
      <c r="EVN227" s="54"/>
      <c r="EVO227" s="54"/>
      <c r="EVP227" s="54"/>
      <c r="EVQ227" s="54"/>
      <c r="EVR227" s="54"/>
      <c r="EVS227" s="54"/>
      <c r="EVT227" s="54"/>
      <c r="EVU227" s="54"/>
      <c r="EVV227" s="54"/>
      <c r="EVW227" s="54"/>
      <c r="EVX227" s="54"/>
      <c r="EVY227" s="54"/>
      <c r="EVZ227" s="54"/>
      <c r="EWA227" s="54"/>
      <c r="EWB227" s="54"/>
      <c r="EWC227" s="54"/>
      <c r="EWD227" s="54"/>
      <c r="EWE227" s="54"/>
      <c r="EWF227" s="54"/>
      <c r="EWG227" s="54"/>
      <c r="EWH227" s="54"/>
      <c r="EWI227" s="54"/>
      <c r="EWJ227" s="54"/>
      <c r="EWK227" s="54"/>
      <c r="EWL227" s="54"/>
      <c r="EWM227" s="54"/>
      <c r="EWN227" s="54"/>
      <c r="EWO227" s="54"/>
      <c r="EWP227" s="54"/>
      <c r="EWQ227" s="54"/>
      <c r="EWR227" s="54"/>
      <c r="EWS227" s="54"/>
      <c r="EWT227" s="54"/>
      <c r="EWU227" s="54"/>
      <c r="EWV227" s="54"/>
      <c r="EWW227" s="54"/>
      <c r="EWX227" s="54"/>
      <c r="EWY227" s="54"/>
      <c r="EWZ227" s="54"/>
      <c r="EXA227" s="54"/>
      <c r="EXB227" s="54"/>
      <c r="EXC227" s="54"/>
      <c r="EXD227" s="54"/>
      <c r="EXE227" s="54"/>
      <c r="EXF227" s="54"/>
      <c r="EXG227" s="54"/>
      <c r="EXH227" s="54"/>
      <c r="EXI227" s="54"/>
      <c r="EXJ227" s="54"/>
      <c r="EXK227" s="54"/>
      <c r="EXL227" s="54"/>
      <c r="EXM227" s="54"/>
      <c r="EXN227" s="54"/>
      <c r="EXO227" s="54"/>
      <c r="EXP227" s="54"/>
      <c r="EXQ227" s="54"/>
      <c r="EXR227" s="54"/>
      <c r="EXS227" s="54"/>
      <c r="EXT227" s="54"/>
      <c r="EXU227" s="54"/>
      <c r="EXV227" s="54"/>
      <c r="EXW227" s="54"/>
      <c r="EXX227" s="54"/>
      <c r="EXY227" s="54"/>
      <c r="EXZ227" s="54"/>
      <c r="EYA227" s="54"/>
      <c r="EYB227" s="54"/>
      <c r="EYC227" s="54"/>
      <c r="EYD227" s="54"/>
      <c r="EYE227" s="54"/>
      <c r="EYF227" s="54"/>
      <c r="EYG227" s="54"/>
      <c r="EYH227" s="54"/>
      <c r="EYI227" s="54"/>
      <c r="EYJ227" s="54"/>
      <c r="EYK227" s="54"/>
      <c r="EYL227" s="54"/>
      <c r="EYM227" s="54"/>
      <c r="EYN227" s="54"/>
      <c r="EYO227" s="54"/>
      <c r="EYP227" s="54"/>
      <c r="EYQ227" s="54"/>
      <c r="EYR227" s="54"/>
      <c r="EYS227" s="54"/>
      <c r="EYT227" s="54"/>
      <c r="EYU227" s="54"/>
      <c r="EYV227" s="54"/>
      <c r="EYW227" s="54"/>
      <c r="EYX227" s="54"/>
      <c r="EYY227" s="54"/>
      <c r="EYZ227" s="54"/>
      <c r="EZA227" s="54"/>
      <c r="EZB227" s="54"/>
      <c r="EZC227" s="54"/>
      <c r="EZD227" s="54"/>
      <c r="EZE227" s="54"/>
      <c r="EZF227" s="54"/>
      <c r="EZG227" s="54"/>
      <c r="EZH227" s="54"/>
      <c r="EZI227" s="54"/>
      <c r="EZJ227" s="54"/>
      <c r="EZK227" s="54"/>
      <c r="EZL227" s="54"/>
      <c r="EZM227" s="54"/>
      <c r="EZN227" s="54"/>
      <c r="EZO227" s="54"/>
      <c r="EZP227" s="54"/>
      <c r="EZQ227" s="54"/>
      <c r="EZR227" s="54"/>
      <c r="EZS227" s="54"/>
      <c r="EZT227" s="54"/>
      <c r="EZU227" s="54"/>
      <c r="EZV227" s="54"/>
      <c r="EZW227" s="54"/>
      <c r="EZX227" s="54"/>
      <c r="EZY227" s="54"/>
      <c r="EZZ227" s="54"/>
      <c r="FAA227" s="54"/>
      <c r="FAB227" s="54"/>
      <c r="FAC227" s="54"/>
      <c r="FAD227" s="54"/>
      <c r="FAE227" s="54"/>
      <c r="FAF227" s="54"/>
      <c r="FAG227" s="54"/>
      <c r="FAH227" s="54"/>
      <c r="FAI227" s="54"/>
      <c r="FAJ227" s="54"/>
      <c r="FAK227" s="54"/>
      <c r="FAL227" s="54"/>
      <c r="FAM227" s="54"/>
      <c r="FAN227" s="54"/>
      <c r="FAO227" s="54"/>
      <c r="FAP227" s="54"/>
      <c r="FAQ227" s="54"/>
      <c r="FAR227" s="54"/>
      <c r="FAS227" s="54"/>
      <c r="FAT227" s="54"/>
      <c r="FAU227" s="54"/>
      <c r="FAV227" s="54"/>
      <c r="FAW227" s="54"/>
      <c r="FAX227" s="54"/>
      <c r="FAY227" s="54"/>
      <c r="FAZ227" s="54"/>
      <c r="FBA227" s="54"/>
      <c r="FBB227" s="54"/>
      <c r="FBC227" s="54"/>
      <c r="FBD227" s="54"/>
      <c r="FBE227" s="54"/>
      <c r="FBF227" s="54"/>
      <c r="FBG227" s="54"/>
      <c r="FBH227" s="54"/>
      <c r="FBI227" s="54"/>
      <c r="FBJ227" s="54"/>
      <c r="FBK227" s="54"/>
      <c r="FBL227" s="54"/>
      <c r="FBM227" s="54"/>
      <c r="FBN227" s="54"/>
      <c r="FBO227" s="54"/>
      <c r="FBP227" s="54"/>
      <c r="FBQ227" s="54"/>
      <c r="FBR227" s="54"/>
      <c r="FBS227" s="54"/>
      <c r="FBT227" s="54"/>
      <c r="FBU227" s="54"/>
      <c r="FBV227" s="54"/>
      <c r="FBW227" s="54"/>
      <c r="FBX227" s="54"/>
      <c r="FBY227" s="54"/>
      <c r="FBZ227" s="54"/>
      <c r="FCA227" s="54"/>
      <c r="FCB227" s="54"/>
      <c r="FCC227" s="54"/>
      <c r="FCD227" s="54"/>
      <c r="FCE227" s="54"/>
      <c r="FCF227" s="54"/>
      <c r="FCG227" s="54"/>
      <c r="FCH227" s="54"/>
      <c r="FCI227" s="54"/>
      <c r="FCJ227" s="54"/>
      <c r="FCK227" s="54"/>
      <c r="FCL227" s="54"/>
      <c r="FCM227" s="54"/>
      <c r="FCN227" s="54"/>
      <c r="FCO227" s="54"/>
      <c r="FCP227" s="54"/>
      <c r="FCQ227" s="54"/>
      <c r="FCR227" s="54"/>
      <c r="FCS227" s="54"/>
      <c r="FCT227" s="54"/>
      <c r="FCU227" s="54"/>
      <c r="FCV227" s="54"/>
      <c r="FCW227" s="54"/>
      <c r="FCX227" s="54"/>
      <c r="FCY227" s="54"/>
      <c r="FCZ227" s="54"/>
      <c r="FDA227" s="54"/>
      <c r="FDB227" s="54"/>
      <c r="FDC227" s="54"/>
      <c r="FDD227" s="54"/>
      <c r="FDE227" s="54"/>
      <c r="FDF227" s="54"/>
      <c r="FDG227" s="54"/>
      <c r="FDH227" s="54"/>
      <c r="FDI227" s="54"/>
      <c r="FDJ227" s="54"/>
      <c r="FDK227" s="54"/>
      <c r="FDL227" s="54"/>
      <c r="FDM227" s="54"/>
      <c r="FDN227" s="54"/>
      <c r="FDO227" s="54"/>
      <c r="FDP227" s="54"/>
      <c r="FDQ227" s="54"/>
      <c r="FDR227" s="54"/>
      <c r="FDS227" s="54"/>
      <c r="FDT227" s="54"/>
      <c r="FDU227" s="54"/>
      <c r="FDV227" s="54"/>
      <c r="FDW227" s="54"/>
      <c r="FDX227" s="54"/>
      <c r="FDY227" s="54"/>
      <c r="FDZ227" s="54"/>
      <c r="FEA227" s="54"/>
      <c r="FEB227" s="54"/>
      <c r="FEC227" s="54"/>
      <c r="FED227" s="54"/>
      <c r="FEE227" s="54"/>
      <c r="FEF227" s="54"/>
      <c r="FEG227" s="54"/>
      <c r="FEH227" s="54"/>
      <c r="FEI227" s="54"/>
      <c r="FEJ227" s="54"/>
      <c r="FEK227" s="54"/>
      <c r="FEL227" s="54"/>
      <c r="FEM227" s="54"/>
      <c r="FEN227" s="54"/>
      <c r="FEO227" s="54"/>
      <c r="FEP227" s="54"/>
      <c r="FEQ227" s="54"/>
      <c r="FER227" s="54"/>
      <c r="FES227" s="54"/>
      <c r="FET227" s="54"/>
      <c r="FEU227" s="54"/>
      <c r="FEV227" s="54"/>
      <c r="FEW227" s="54"/>
      <c r="FEX227" s="54"/>
      <c r="FEY227" s="54"/>
      <c r="FEZ227" s="54"/>
      <c r="FFA227" s="54"/>
      <c r="FFB227" s="54"/>
      <c r="FFC227" s="54"/>
      <c r="FFD227" s="54"/>
      <c r="FFE227" s="54"/>
      <c r="FFF227" s="54"/>
      <c r="FFG227" s="54"/>
      <c r="FFH227" s="54"/>
      <c r="FFI227" s="54"/>
      <c r="FFJ227" s="54"/>
      <c r="FFK227" s="54"/>
      <c r="FFL227" s="54"/>
      <c r="FFM227" s="54"/>
      <c r="FFN227" s="54"/>
      <c r="FFO227" s="54"/>
      <c r="FFP227" s="54"/>
      <c r="FFQ227" s="54"/>
      <c r="FFR227" s="54"/>
      <c r="FFS227" s="54"/>
      <c r="FFT227" s="54"/>
      <c r="FFU227" s="54"/>
      <c r="FFV227" s="54"/>
      <c r="FFW227" s="54"/>
      <c r="FFX227" s="54"/>
      <c r="FFY227" s="54"/>
      <c r="FFZ227" s="54"/>
      <c r="FGA227" s="54"/>
      <c r="FGB227" s="54"/>
      <c r="FGC227" s="54"/>
      <c r="FGD227" s="54"/>
      <c r="FGE227" s="54"/>
      <c r="FGF227" s="54"/>
      <c r="FGG227" s="54"/>
      <c r="FGH227" s="54"/>
      <c r="FGI227" s="54"/>
      <c r="FGJ227" s="54"/>
      <c r="FGK227" s="54"/>
      <c r="FGL227" s="54"/>
      <c r="FGM227" s="54"/>
      <c r="FGN227" s="54"/>
      <c r="FGO227" s="54"/>
      <c r="FGP227" s="54"/>
      <c r="FGQ227" s="54"/>
      <c r="FGR227" s="54"/>
      <c r="FGS227" s="54"/>
      <c r="FGT227" s="54"/>
      <c r="FGU227" s="54"/>
      <c r="FGV227" s="54"/>
      <c r="FGW227" s="54"/>
      <c r="FGX227" s="54"/>
      <c r="FGY227" s="54"/>
      <c r="FGZ227" s="54"/>
      <c r="FHA227" s="54"/>
      <c r="FHB227" s="54"/>
      <c r="FHC227" s="54"/>
      <c r="FHD227" s="54"/>
      <c r="FHE227" s="54"/>
      <c r="FHF227" s="54"/>
      <c r="FHG227" s="54"/>
      <c r="FHH227" s="54"/>
      <c r="FHI227" s="54"/>
      <c r="FHJ227" s="54"/>
      <c r="FHK227" s="54"/>
      <c r="FHL227" s="54"/>
      <c r="FHM227" s="54"/>
      <c r="FHN227" s="54"/>
      <c r="FHO227" s="54"/>
      <c r="FHP227" s="54"/>
      <c r="FHQ227" s="54"/>
      <c r="FHR227" s="54"/>
      <c r="FHS227" s="54"/>
      <c r="FHT227" s="54"/>
      <c r="FHU227" s="54"/>
      <c r="FHV227" s="54"/>
      <c r="FHW227" s="54"/>
      <c r="FHX227" s="54"/>
      <c r="FHY227" s="54"/>
      <c r="FHZ227" s="54"/>
      <c r="FIA227" s="54"/>
      <c r="FIB227" s="54"/>
      <c r="FIC227" s="54"/>
      <c r="FID227" s="54"/>
      <c r="FIE227" s="54"/>
      <c r="FIF227" s="54"/>
      <c r="FIG227" s="54"/>
      <c r="FIH227" s="54"/>
      <c r="FII227" s="54"/>
      <c r="FIJ227" s="54"/>
      <c r="FIK227" s="54"/>
      <c r="FIL227" s="54"/>
      <c r="FIM227" s="54"/>
      <c r="FIN227" s="54"/>
      <c r="FIO227" s="54"/>
      <c r="FIP227" s="54"/>
      <c r="FIQ227" s="54"/>
      <c r="FIR227" s="54"/>
      <c r="FIS227" s="54"/>
      <c r="FIT227" s="54"/>
      <c r="FIU227" s="54"/>
      <c r="FIV227" s="54"/>
      <c r="FIW227" s="54"/>
      <c r="FIX227" s="54"/>
      <c r="FIY227" s="54"/>
      <c r="FIZ227" s="54"/>
      <c r="FJA227" s="54"/>
      <c r="FJB227" s="54"/>
      <c r="FJC227" s="54"/>
      <c r="FJD227" s="54"/>
      <c r="FJE227" s="54"/>
      <c r="FJF227" s="54"/>
      <c r="FJG227" s="54"/>
      <c r="FJH227" s="54"/>
      <c r="FJI227" s="54"/>
      <c r="FJJ227" s="54"/>
      <c r="FJK227" s="54"/>
      <c r="FJL227" s="54"/>
      <c r="FJM227" s="54"/>
      <c r="FJN227" s="54"/>
      <c r="FJO227" s="54"/>
      <c r="FJP227" s="54"/>
      <c r="FJQ227" s="54"/>
      <c r="FJR227" s="54"/>
      <c r="FJS227" s="54"/>
      <c r="FJT227" s="54"/>
      <c r="FJU227" s="54"/>
      <c r="FJV227" s="54"/>
      <c r="FJW227" s="54"/>
      <c r="FJX227" s="54"/>
      <c r="FJY227" s="54"/>
      <c r="FJZ227" s="54"/>
      <c r="FKA227" s="54"/>
      <c r="FKB227" s="54"/>
      <c r="FKC227" s="54"/>
      <c r="FKD227" s="54"/>
      <c r="FKE227" s="54"/>
      <c r="FKF227" s="54"/>
      <c r="FKG227" s="54"/>
      <c r="FKH227" s="54"/>
      <c r="FKI227" s="54"/>
      <c r="FKJ227" s="54"/>
      <c r="FKK227" s="54"/>
      <c r="FKL227" s="54"/>
      <c r="FKM227" s="54"/>
      <c r="FKN227" s="54"/>
      <c r="FKO227" s="54"/>
      <c r="FKP227" s="54"/>
      <c r="FKQ227" s="54"/>
      <c r="FKR227" s="54"/>
      <c r="FKS227" s="54"/>
      <c r="FKT227" s="54"/>
      <c r="FKU227" s="54"/>
      <c r="FKV227" s="54"/>
      <c r="FKW227" s="54"/>
      <c r="FKX227" s="54"/>
      <c r="FKY227" s="54"/>
      <c r="FKZ227" s="54"/>
      <c r="FLA227" s="54"/>
      <c r="FLB227" s="54"/>
      <c r="FLC227" s="54"/>
      <c r="FLD227" s="54"/>
      <c r="FLE227" s="54"/>
      <c r="FLF227" s="54"/>
      <c r="FLG227" s="54"/>
      <c r="FLH227" s="54"/>
      <c r="FLI227" s="54"/>
      <c r="FLJ227" s="54"/>
      <c r="FLK227" s="54"/>
      <c r="FLL227" s="54"/>
      <c r="FLM227" s="54"/>
      <c r="FLN227" s="54"/>
      <c r="FLO227" s="54"/>
      <c r="FLP227" s="54"/>
      <c r="FLQ227" s="54"/>
      <c r="FLR227" s="54"/>
      <c r="FLS227" s="54"/>
      <c r="FLT227" s="54"/>
      <c r="FLU227" s="54"/>
      <c r="FLV227" s="54"/>
      <c r="FLW227" s="54"/>
      <c r="FLX227" s="54"/>
      <c r="FLY227" s="54"/>
      <c r="FLZ227" s="54"/>
      <c r="FMA227" s="54"/>
      <c r="FMB227" s="54"/>
      <c r="FMC227" s="54"/>
      <c r="FMD227" s="54"/>
      <c r="FME227" s="54"/>
      <c r="FMF227" s="54"/>
      <c r="FMG227" s="54"/>
      <c r="FMH227" s="54"/>
      <c r="FMI227" s="54"/>
      <c r="FMJ227" s="54"/>
      <c r="FMK227" s="54"/>
      <c r="FML227" s="54"/>
      <c r="FMM227" s="54"/>
      <c r="FMN227" s="54"/>
      <c r="FMO227" s="54"/>
      <c r="FMP227" s="54"/>
      <c r="FMQ227" s="54"/>
      <c r="FMR227" s="54"/>
      <c r="FMS227" s="54"/>
      <c r="FMT227" s="54"/>
      <c r="FMU227" s="54"/>
      <c r="FMV227" s="54"/>
      <c r="FMW227" s="54"/>
      <c r="FMX227" s="54"/>
      <c r="FMY227" s="54"/>
      <c r="FMZ227" s="54"/>
      <c r="FNA227" s="54"/>
      <c r="FNB227" s="54"/>
      <c r="FNC227" s="54"/>
      <c r="FND227" s="54"/>
      <c r="FNE227" s="54"/>
      <c r="FNF227" s="54"/>
      <c r="FNG227" s="54"/>
      <c r="FNH227" s="54"/>
      <c r="FNI227" s="54"/>
      <c r="FNJ227" s="54"/>
      <c r="FNK227" s="54"/>
      <c r="FNL227" s="54"/>
      <c r="FNM227" s="54"/>
      <c r="FNN227" s="54"/>
      <c r="FNO227" s="54"/>
      <c r="FNP227" s="54"/>
      <c r="FNQ227" s="54"/>
      <c r="FNR227" s="54"/>
      <c r="FNS227" s="54"/>
      <c r="FNT227" s="54"/>
      <c r="FNU227" s="54"/>
      <c r="FNV227" s="54"/>
      <c r="FNW227" s="54"/>
      <c r="FNX227" s="54"/>
      <c r="FNY227" s="54"/>
      <c r="FNZ227" s="54"/>
      <c r="FOA227" s="54"/>
      <c r="FOB227" s="54"/>
      <c r="FOC227" s="54"/>
      <c r="FOD227" s="54"/>
      <c r="FOE227" s="54"/>
      <c r="FOF227" s="54"/>
      <c r="FOG227" s="54"/>
      <c r="FOH227" s="54"/>
      <c r="FOI227" s="54"/>
      <c r="FOJ227" s="54"/>
      <c r="FOK227" s="54"/>
      <c r="FOL227" s="54"/>
      <c r="FOM227" s="54"/>
      <c r="FON227" s="54"/>
      <c r="FOO227" s="54"/>
      <c r="FOP227" s="54"/>
      <c r="FOQ227" s="54"/>
      <c r="FOR227" s="54"/>
      <c r="FOS227" s="54"/>
      <c r="FOT227" s="54"/>
      <c r="FOU227" s="54"/>
      <c r="FOV227" s="54"/>
      <c r="FOW227" s="54"/>
      <c r="FOX227" s="54"/>
      <c r="FOY227" s="54"/>
      <c r="FOZ227" s="54"/>
      <c r="FPA227" s="54"/>
      <c r="FPB227" s="54"/>
      <c r="FPC227" s="54"/>
      <c r="FPD227" s="54"/>
      <c r="FPE227" s="54"/>
      <c r="FPF227" s="54"/>
      <c r="FPG227" s="54"/>
      <c r="FPH227" s="54"/>
      <c r="FPI227" s="54"/>
      <c r="FPJ227" s="54"/>
      <c r="FPK227" s="54"/>
      <c r="FPL227" s="54"/>
      <c r="FPM227" s="54"/>
      <c r="FPN227" s="54"/>
      <c r="FPO227" s="54"/>
      <c r="FPP227" s="54"/>
      <c r="FPQ227" s="54"/>
      <c r="FPR227" s="54"/>
      <c r="FPS227" s="54"/>
      <c r="FPT227" s="54"/>
      <c r="FPU227" s="54"/>
      <c r="FPV227" s="54"/>
      <c r="FPW227" s="54"/>
      <c r="FPX227" s="54"/>
      <c r="FPY227" s="54"/>
      <c r="FPZ227" s="54"/>
      <c r="FQA227" s="54"/>
      <c r="FQB227" s="54"/>
      <c r="FQC227" s="54"/>
      <c r="FQD227" s="54"/>
      <c r="FQE227" s="54"/>
      <c r="FQF227" s="54"/>
      <c r="FQG227" s="54"/>
      <c r="FQH227" s="54"/>
      <c r="FQI227" s="54"/>
      <c r="FQJ227" s="54"/>
      <c r="FQK227" s="54"/>
      <c r="FQL227" s="54"/>
      <c r="FQM227" s="54"/>
      <c r="FQN227" s="54"/>
      <c r="FQO227" s="54"/>
      <c r="FQP227" s="54"/>
      <c r="FQQ227" s="54"/>
      <c r="FQR227" s="54"/>
      <c r="FQS227" s="54"/>
      <c r="FQT227" s="54"/>
      <c r="FQU227" s="54"/>
      <c r="FQV227" s="54"/>
      <c r="FQW227" s="54"/>
      <c r="FQX227" s="54"/>
      <c r="FQY227" s="54"/>
      <c r="FQZ227" s="54"/>
      <c r="FRA227" s="54"/>
      <c r="FRB227" s="54"/>
      <c r="FRC227" s="54"/>
      <c r="FRD227" s="54"/>
      <c r="FRE227" s="54"/>
      <c r="FRF227" s="54"/>
      <c r="FRG227" s="54"/>
      <c r="FRH227" s="54"/>
      <c r="FRI227" s="54"/>
      <c r="FRJ227" s="54"/>
      <c r="FRK227" s="54"/>
      <c r="FRL227" s="54"/>
      <c r="FRM227" s="54"/>
      <c r="FRN227" s="54"/>
      <c r="FRO227" s="54"/>
      <c r="FRP227" s="54"/>
      <c r="FRQ227" s="54"/>
      <c r="FRR227" s="54"/>
      <c r="FRS227" s="54"/>
      <c r="FRT227" s="54"/>
      <c r="FRU227" s="54"/>
      <c r="FRV227" s="54"/>
      <c r="FRW227" s="54"/>
      <c r="FRX227" s="54"/>
      <c r="FRY227" s="54"/>
      <c r="FRZ227" s="54"/>
      <c r="FSA227" s="54"/>
      <c r="FSB227" s="54"/>
      <c r="FSC227" s="54"/>
      <c r="FSD227" s="54"/>
      <c r="FSE227" s="54"/>
      <c r="FSF227" s="54"/>
      <c r="FSG227" s="54"/>
      <c r="FSH227" s="54"/>
      <c r="FSI227" s="54"/>
      <c r="FSJ227" s="54"/>
      <c r="FSK227" s="54"/>
      <c r="FSL227" s="54"/>
      <c r="FSM227" s="54"/>
      <c r="FSN227" s="54"/>
      <c r="FSO227" s="54"/>
      <c r="FSP227" s="54"/>
      <c r="FSQ227" s="54"/>
      <c r="FSR227" s="54"/>
      <c r="FSS227" s="54"/>
      <c r="FST227" s="54"/>
      <c r="FSU227" s="54"/>
      <c r="FSV227" s="54"/>
      <c r="FSW227" s="54"/>
      <c r="FSX227" s="54"/>
      <c r="FSY227" s="54"/>
      <c r="FSZ227" s="54"/>
      <c r="FTA227" s="54"/>
      <c r="FTB227" s="54"/>
      <c r="FTC227" s="54"/>
      <c r="FTD227" s="54"/>
      <c r="FTE227" s="54"/>
      <c r="FTF227" s="54"/>
      <c r="FTG227" s="54"/>
      <c r="FTH227" s="54"/>
      <c r="FTI227" s="54"/>
      <c r="FTJ227" s="54"/>
      <c r="FTK227" s="54"/>
      <c r="FTL227" s="54"/>
      <c r="FTM227" s="54"/>
      <c r="FTN227" s="54"/>
      <c r="FTO227" s="54"/>
      <c r="FTP227" s="54"/>
      <c r="FTQ227" s="54"/>
      <c r="FTR227" s="54"/>
      <c r="FTS227" s="54"/>
      <c r="FTT227" s="54"/>
      <c r="FTU227" s="54"/>
      <c r="FTV227" s="54"/>
      <c r="FTW227" s="54"/>
      <c r="FTX227" s="54"/>
      <c r="FTY227" s="54"/>
      <c r="FTZ227" s="54"/>
      <c r="FUA227" s="54"/>
      <c r="FUB227" s="54"/>
      <c r="FUC227" s="54"/>
      <c r="FUD227" s="54"/>
      <c r="FUE227" s="54"/>
      <c r="FUF227" s="54"/>
      <c r="FUG227" s="54"/>
      <c r="FUH227" s="54"/>
      <c r="FUI227" s="54"/>
      <c r="FUJ227" s="54"/>
      <c r="FUK227" s="54"/>
      <c r="FUL227" s="54"/>
      <c r="FUM227" s="54"/>
      <c r="FUN227" s="54"/>
      <c r="FUO227" s="54"/>
      <c r="FUP227" s="54"/>
      <c r="FUQ227" s="54"/>
      <c r="FUR227" s="54"/>
      <c r="FUS227" s="54"/>
      <c r="FUT227" s="54"/>
      <c r="FUU227" s="54"/>
      <c r="FUV227" s="54"/>
      <c r="FUW227" s="54"/>
      <c r="FUX227" s="54"/>
      <c r="FUY227" s="54"/>
      <c r="FUZ227" s="54"/>
      <c r="FVA227" s="54"/>
      <c r="FVB227" s="54"/>
      <c r="FVC227" s="54"/>
      <c r="FVD227" s="54"/>
      <c r="FVE227" s="54"/>
      <c r="FVF227" s="54"/>
      <c r="FVG227" s="54"/>
      <c r="FVH227" s="54"/>
      <c r="FVI227" s="54"/>
      <c r="FVJ227" s="54"/>
      <c r="FVK227" s="54"/>
      <c r="FVL227" s="54"/>
      <c r="FVM227" s="54"/>
      <c r="FVN227" s="54"/>
      <c r="FVO227" s="54"/>
      <c r="FVP227" s="54"/>
      <c r="FVQ227" s="54"/>
      <c r="FVR227" s="54"/>
      <c r="FVS227" s="54"/>
      <c r="FVT227" s="54"/>
      <c r="FVU227" s="54"/>
      <c r="FVV227" s="54"/>
      <c r="FVW227" s="54"/>
      <c r="FVX227" s="54"/>
      <c r="FVY227" s="54"/>
      <c r="FVZ227" s="54"/>
      <c r="FWA227" s="54"/>
      <c r="FWB227" s="54"/>
      <c r="FWC227" s="54"/>
      <c r="FWD227" s="54"/>
      <c r="FWE227" s="54"/>
      <c r="FWF227" s="54"/>
      <c r="FWG227" s="54"/>
      <c r="FWH227" s="54"/>
      <c r="FWI227" s="54"/>
      <c r="FWJ227" s="54"/>
      <c r="FWK227" s="54"/>
      <c r="FWL227" s="54"/>
      <c r="FWM227" s="54"/>
      <c r="FWN227" s="54"/>
      <c r="FWO227" s="54"/>
      <c r="FWP227" s="54"/>
      <c r="FWQ227" s="54"/>
      <c r="FWR227" s="54"/>
      <c r="FWS227" s="54"/>
      <c r="FWT227" s="54"/>
      <c r="FWU227" s="54"/>
      <c r="FWV227" s="54"/>
      <c r="FWW227" s="54"/>
      <c r="FWX227" s="54"/>
      <c r="FWY227" s="54"/>
      <c r="FWZ227" s="54"/>
      <c r="FXA227" s="54"/>
      <c r="FXB227" s="54"/>
      <c r="FXC227" s="54"/>
      <c r="FXD227" s="54"/>
      <c r="FXE227" s="54"/>
      <c r="FXF227" s="54"/>
      <c r="FXG227" s="54"/>
      <c r="FXH227" s="54"/>
      <c r="FXI227" s="54"/>
      <c r="FXJ227" s="54"/>
      <c r="FXK227" s="54"/>
      <c r="FXL227" s="54"/>
      <c r="FXM227" s="54"/>
      <c r="FXN227" s="54"/>
      <c r="FXO227" s="54"/>
      <c r="FXP227" s="54"/>
      <c r="FXQ227" s="54"/>
      <c r="FXR227" s="54"/>
      <c r="FXS227" s="54"/>
      <c r="FXT227" s="54"/>
      <c r="FXU227" s="54"/>
      <c r="FXV227" s="54"/>
      <c r="FXW227" s="54"/>
      <c r="FXX227" s="54"/>
      <c r="FXY227" s="54"/>
      <c r="FXZ227" s="54"/>
      <c r="FYA227" s="54"/>
      <c r="FYB227" s="54"/>
      <c r="FYC227" s="54"/>
      <c r="FYD227" s="54"/>
      <c r="FYE227" s="54"/>
      <c r="FYF227" s="54"/>
      <c r="FYG227" s="54"/>
      <c r="FYH227" s="54"/>
      <c r="FYI227" s="54"/>
      <c r="FYJ227" s="54"/>
      <c r="FYK227" s="54"/>
      <c r="FYL227" s="54"/>
      <c r="FYM227" s="54"/>
      <c r="FYN227" s="54"/>
      <c r="FYO227" s="54"/>
      <c r="FYP227" s="54"/>
      <c r="FYQ227" s="54"/>
      <c r="FYR227" s="54"/>
      <c r="FYS227" s="54"/>
      <c r="FYT227" s="54"/>
      <c r="FYU227" s="54"/>
      <c r="FYV227" s="54"/>
      <c r="FYW227" s="54"/>
      <c r="FYX227" s="54"/>
      <c r="FYY227" s="54"/>
      <c r="FYZ227" s="54"/>
      <c r="FZA227" s="54"/>
      <c r="FZB227" s="54"/>
      <c r="FZC227" s="54"/>
      <c r="FZD227" s="54"/>
      <c r="FZE227" s="54"/>
      <c r="FZF227" s="54"/>
      <c r="FZG227" s="54"/>
      <c r="FZH227" s="54"/>
      <c r="FZI227" s="54"/>
      <c r="FZJ227" s="54"/>
      <c r="FZK227" s="54"/>
      <c r="FZL227" s="54"/>
      <c r="FZM227" s="54"/>
      <c r="FZN227" s="54"/>
      <c r="FZO227" s="54"/>
      <c r="FZP227" s="54"/>
      <c r="FZQ227" s="54"/>
      <c r="FZR227" s="54"/>
      <c r="FZS227" s="54"/>
      <c r="FZT227" s="54"/>
      <c r="FZU227" s="54"/>
      <c r="FZV227" s="54"/>
      <c r="FZW227" s="54"/>
      <c r="FZX227" s="54"/>
      <c r="FZY227" s="54"/>
      <c r="FZZ227" s="54"/>
      <c r="GAA227" s="54"/>
      <c r="GAB227" s="54"/>
      <c r="GAC227" s="54"/>
      <c r="GAD227" s="54"/>
      <c r="GAE227" s="54"/>
      <c r="GAF227" s="54"/>
      <c r="GAG227" s="54"/>
      <c r="GAH227" s="54"/>
      <c r="GAI227" s="54"/>
      <c r="GAJ227" s="54"/>
      <c r="GAK227" s="54"/>
      <c r="GAL227" s="54"/>
      <c r="GAM227" s="54"/>
      <c r="GAN227" s="54"/>
      <c r="GAO227" s="54"/>
      <c r="GAP227" s="54"/>
      <c r="GAQ227" s="54"/>
      <c r="GAR227" s="54"/>
      <c r="GAS227" s="54"/>
      <c r="GAT227" s="54"/>
      <c r="GAU227" s="54"/>
      <c r="GAV227" s="54"/>
      <c r="GAW227" s="54"/>
      <c r="GAX227" s="54"/>
      <c r="GAY227" s="54"/>
      <c r="GAZ227" s="54"/>
      <c r="GBA227" s="54"/>
      <c r="GBB227" s="54"/>
      <c r="GBC227" s="54"/>
      <c r="GBD227" s="54"/>
      <c r="GBE227" s="54"/>
      <c r="GBF227" s="54"/>
      <c r="GBG227" s="54"/>
      <c r="GBH227" s="54"/>
      <c r="GBI227" s="54"/>
      <c r="GBJ227" s="54"/>
      <c r="GBK227" s="54"/>
      <c r="GBL227" s="54"/>
      <c r="GBM227" s="54"/>
      <c r="GBN227" s="54"/>
      <c r="GBO227" s="54"/>
      <c r="GBP227" s="54"/>
      <c r="GBQ227" s="54"/>
      <c r="GBR227" s="54"/>
      <c r="GBS227" s="54"/>
      <c r="GBT227" s="54"/>
      <c r="GBU227" s="54"/>
      <c r="GBV227" s="54"/>
      <c r="GBW227" s="54"/>
      <c r="GBX227" s="54"/>
      <c r="GBY227" s="54"/>
      <c r="GBZ227" s="54"/>
      <c r="GCA227" s="54"/>
      <c r="GCB227" s="54"/>
      <c r="GCC227" s="54"/>
      <c r="GCD227" s="54"/>
      <c r="GCE227" s="54"/>
      <c r="GCF227" s="54"/>
      <c r="GCG227" s="54"/>
      <c r="GCH227" s="54"/>
      <c r="GCI227" s="54"/>
      <c r="GCJ227" s="54"/>
      <c r="GCK227" s="54"/>
      <c r="GCL227" s="54"/>
      <c r="GCM227" s="54"/>
      <c r="GCN227" s="54"/>
      <c r="GCO227" s="54"/>
      <c r="GCP227" s="54"/>
      <c r="GCQ227" s="54"/>
      <c r="GCR227" s="54"/>
      <c r="GCS227" s="54"/>
      <c r="GCT227" s="54"/>
      <c r="GCU227" s="54"/>
      <c r="GCV227" s="54"/>
      <c r="GCW227" s="54"/>
      <c r="GCX227" s="54"/>
      <c r="GCY227" s="54"/>
      <c r="GCZ227" s="54"/>
      <c r="GDA227" s="54"/>
      <c r="GDB227" s="54"/>
      <c r="GDC227" s="54"/>
      <c r="GDD227" s="54"/>
      <c r="GDE227" s="54"/>
      <c r="GDF227" s="54"/>
      <c r="GDG227" s="54"/>
      <c r="GDH227" s="54"/>
      <c r="GDI227" s="54"/>
      <c r="GDJ227" s="54"/>
      <c r="GDK227" s="54"/>
      <c r="GDL227" s="54"/>
      <c r="GDM227" s="54"/>
      <c r="GDN227" s="54"/>
      <c r="GDO227" s="54"/>
      <c r="GDP227" s="54"/>
      <c r="GDQ227" s="54"/>
      <c r="GDR227" s="54"/>
      <c r="GDS227" s="54"/>
      <c r="GDT227" s="54"/>
      <c r="GDU227" s="54"/>
      <c r="GDV227" s="54"/>
      <c r="GDW227" s="54"/>
      <c r="GDX227" s="54"/>
      <c r="GDY227" s="54"/>
      <c r="GDZ227" s="54"/>
      <c r="GEA227" s="54"/>
      <c r="GEB227" s="54"/>
      <c r="GEC227" s="54"/>
      <c r="GED227" s="54"/>
      <c r="GEE227" s="54"/>
      <c r="GEF227" s="54"/>
      <c r="GEG227" s="54"/>
      <c r="GEH227" s="54"/>
      <c r="GEI227" s="54"/>
      <c r="GEJ227" s="54"/>
      <c r="GEK227" s="54"/>
      <c r="GEL227" s="54"/>
      <c r="GEM227" s="54"/>
      <c r="GEN227" s="54"/>
      <c r="GEO227" s="54"/>
      <c r="GEP227" s="54"/>
      <c r="GEQ227" s="54"/>
      <c r="GER227" s="54"/>
      <c r="GES227" s="54"/>
      <c r="GET227" s="54"/>
      <c r="GEU227" s="54"/>
      <c r="GEV227" s="54"/>
      <c r="GEW227" s="54"/>
      <c r="GEX227" s="54"/>
      <c r="GEY227" s="54"/>
      <c r="GEZ227" s="54"/>
      <c r="GFA227" s="54"/>
      <c r="GFB227" s="54"/>
      <c r="GFC227" s="54"/>
      <c r="GFD227" s="54"/>
      <c r="GFE227" s="54"/>
      <c r="GFF227" s="54"/>
      <c r="GFG227" s="54"/>
      <c r="GFH227" s="54"/>
      <c r="GFI227" s="54"/>
      <c r="GFJ227" s="54"/>
      <c r="GFK227" s="54"/>
      <c r="GFL227" s="54"/>
      <c r="GFM227" s="54"/>
      <c r="GFN227" s="54"/>
      <c r="GFO227" s="54"/>
      <c r="GFP227" s="54"/>
      <c r="GFQ227" s="54"/>
      <c r="GFR227" s="54"/>
      <c r="GFS227" s="54"/>
      <c r="GFT227" s="54"/>
      <c r="GFU227" s="54"/>
      <c r="GFV227" s="54"/>
      <c r="GFW227" s="54"/>
      <c r="GFX227" s="54"/>
      <c r="GFY227" s="54"/>
      <c r="GFZ227" s="54"/>
      <c r="GGA227" s="54"/>
      <c r="GGB227" s="54"/>
      <c r="GGC227" s="54"/>
      <c r="GGD227" s="54"/>
      <c r="GGE227" s="54"/>
      <c r="GGF227" s="54"/>
      <c r="GGG227" s="54"/>
      <c r="GGH227" s="54"/>
      <c r="GGI227" s="54"/>
      <c r="GGJ227" s="54"/>
      <c r="GGK227" s="54"/>
      <c r="GGL227" s="54"/>
      <c r="GGM227" s="54"/>
      <c r="GGN227" s="54"/>
      <c r="GGO227" s="54"/>
      <c r="GGP227" s="54"/>
      <c r="GGQ227" s="54"/>
      <c r="GGR227" s="54"/>
      <c r="GGS227" s="54"/>
      <c r="GGT227" s="54"/>
      <c r="GGU227" s="54"/>
      <c r="GGV227" s="54"/>
      <c r="GGW227" s="54"/>
      <c r="GGX227" s="54"/>
      <c r="GGY227" s="54"/>
      <c r="GGZ227" s="54"/>
      <c r="GHA227" s="54"/>
      <c r="GHB227" s="54"/>
      <c r="GHC227" s="54"/>
      <c r="GHD227" s="54"/>
      <c r="GHE227" s="54"/>
      <c r="GHF227" s="54"/>
      <c r="GHG227" s="54"/>
      <c r="GHH227" s="54"/>
      <c r="GHI227" s="54"/>
      <c r="GHJ227" s="54"/>
      <c r="GHK227" s="54"/>
      <c r="GHL227" s="54"/>
      <c r="GHM227" s="54"/>
      <c r="GHN227" s="54"/>
      <c r="GHO227" s="54"/>
      <c r="GHP227" s="54"/>
      <c r="GHQ227" s="54"/>
      <c r="GHR227" s="54"/>
      <c r="GHS227" s="54"/>
      <c r="GHT227" s="54"/>
      <c r="GHU227" s="54"/>
      <c r="GHV227" s="54"/>
      <c r="GHW227" s="54"/>
      <c r="GHX227" s="54"/>
      <c r="GHY227" s="54"/>
      <c r="GHZ227" s="54"/>
      <c r="GIA227" s="54"/>
      <c r="GIB227" s="54"/>
      <c r="GIC227" s="54"/>
      <c r="GID227" s="54"/>
      <c r="GIE227" s="54"/>
      <c r="GIF227" s="54"/>
      <c r="GIG227" s="54"/>
      <c r="GIH227" s="54"/>
      <c r="GII227" s="54"/>
      <c r="GIJ227" s="54"/>
      <c r="GIK227" s="54"/>
      <c r="GIL227" s="54"/>
      <c r="GIM227" s="54"/>
      <c r="GIN227" s="54"/>
      <c r="GIO227" s="54"/>
      <c r="GIP227" s="54"/>
      <c r="GIQ227" s="54"/>
      <c r="GIR227" s="54"/>
      <c r="GIS227" s="54"/>
      <c r="GIT227" s="54"/>
      <c r="GIU227" s="54"/>
      <c r="GIV227" s="54"/>
      <c r="GIW227" s="54"/>
      <c r="GIX227" s="54"/>
      <c r="GIY227" s="54"/>
      <c r="GIZ227" s="54"/>
      <c r="GJA227" s="54"/>
      <c r="GJB227" s="54"/>
      <c r="GJC227" s="54"/>
      <c r="GJD227" s="54"/>
      <c r="GJE227" s="54"/>
      <c r="GJF227" s="54"/>
      <c r="GJG227" s="54"/>
      <c r="GJH227" s="54"/>
      <c r="GJI227" s="54"/>
      <c r="GJJ227" s="54"/>
      <c r="GJK227" s="54"/>
      <c r="GJL227" s="54"/>
      <c r="GJM227" s="54"/>
      <c r="GJN227" s="54"/>
      <c r="GJO227" s="54"/>
      <c r="GJP227" s="54"/>
      <c r="GJQ227" s="54"/>
      <c r="GJR227" s="54"/>
      <c r="GJS227" s="54"/>
      <c r="GJT227" s="54"/>
      <c r="GJU227" s="54"/>
      <c r="GJV227" s="54"/>
      <c r="GJW227" s="54"/>
      <c r="GJX227" s="54"/>
      <c r="GJY227" s="54"/>
      <c r="GJZ227" s="54"/>
      <c r="GKA227" s="54"/>
      <c r="GKB227" s="54"/>
      <c r="GKC227" s="54"/>
      <c r="GKD227" s="54"/>
      <c r="GKE227" s="54"/>
      <c r="GKF227" s="54"/>
      <c r="GKG227" s="54"/>
      <c r="GKH227" s="54"/>
      <c r="GKI227" s="54"/>
      <c r="GKJ227" s="54"/>
      <c r="GKK227" s="54"/>
      <c r="GKL227" s="54"/>
      <c r="GKM227" s="54"/>
      <c r="GKN227" s="54"/>
      <c r="GKO227" s="54"/>
      <c r="GKP227" s="54"/>
      <c r="GKQ227" s="54"/>
      <c r="GKR227" s="54"/>
      <c r="GKS227" s="54"/>
      <c r="GKT227" s="54"/>
      <c r="GKU227" s="54"/>
      <c r="GKV227" s="54"/>
      <c r="GKW227" s="54"/>
      <c r="GKX227" s="54"/>
      <c r="GKY227" s="54"/>
      <c r="GKZ227" s="54"/>
      <c r="GLA227" s="54"/>
      <c r="GLB227" s="54"/>
      <c r="GLC227" s="54"/>
      <c r="GLD227" s="54"/>
      <c r="GLE227" s="54"/>
      <c r="GLF227" s="54"/>
      <c r="GLG227" s="54"/>
      <c r="GLH227" s="54"/>
      <c r="GLI227" s="54"/>
      <c r="GLJ227" s="54"/>
      <c r="GLK227" s="54"/>
      <c r="GLL227" s="54"/>
      <c r="GLM227" s="54"/>
      <c r="GLN227" s="54"/>
      <c r="GLO227" s="54"/>
      <c r="GLP227" s="54"/>
      <c r="GLQ227" s="54"/>
      <c r="GLR227" s="54"/>
      <c r="GLS227" s="54"/>
      <c r="GLT227" s="54"/>
      <c r="GLU227" s="54"/>
      <c r="GLV227" s="54"/>
      <c r="GLW227" s="54"/>
      <c r="GLX227" s="54"/>
      <c r="GLY227" s="54"/>
      <c r="GLZ227" s="54"/>
      <c r="GMA227" s="54"/>
      <c r="GMB227" s="54"/>
      <c r="GMC227" s="54"/>
      <c r="GMD227" s="54"/>
      <c r="GME227" s="54"/>
      <c r="GMF227" s="54"/>
      <c r="GMG227" s="54"/>
      <c r="GMH227" s="54"/>
      <c r="GMI227" s="54"/>
      <c r="GMJ227" s="54"/>
      <c r="GMK227" s="54"/>
      <c r="GML227" s="54"/>
      <c r="GMM227" s="54"/>
      <c r="GMN227" s="54"/>
      <c r="GMO227" s="54"/>
      <c r="GMP227" s="54"/>
      <c r="GMQ227" s="54"/>
      <c r="GMR227" s="54"/>
      <c r="GMS227" s="54"/>
      <c r="GMT227" s="54"/>
      <c r="GMU227" s="54"/>
      <c r="GMV227" s="54"/>
      <c r="GMW227" s="54"/>
      <c r="GMX227" s="54"/>
      <c r="GMY227" s="54"/>
      <c r="GMZ227" s="54"/>
      <c r="GNA227" s="54"/>
      <c r="GNB227" s="54"/>
      <c r="GNC227" s="54"/>
      <c r="GND227" s="54"/>
      <c r="GNE227" s="54"/>
      <c r="GNF227" s="54"/>
      <c r="GNG227" s="54"/>
      <c r="GNH227" s="54"/>
      <c r="GNI227" s="54"/>
      <c r="GNJ227" s="54"/>
      <c r="GNK227" s="54"/>
      <c r="GNL227" s="54"/>
      <c r="GNM227" s="54"/>
      <c r="GNN227" s="54"/>
      <c r="GNO227" s="54"/>
      <c r="GNP227" s="54"/>
      <c r="GNQ227" s="54"/>
      <c r="GNR227" s="54"/>
      <c r="GNS227" s="54"/>
      <c r="GNT227" s="54"/>
      <c r="GNU227" s="54"/>
      <c r="GNV227" s="54"/>
      <c r="GNW227" s="54"/>
      <c r="GNX227" s="54"/>
      <c r="GNY227" s="54"/>
      <c r="GNZ227" s="54"/>
      <c r="GOA227" s="54"/>
      <c r="GOB227" s="54"/>
      <c r="GOC227" s="54"/>
      <c r="GOD227" s="54"/>
      <c r="GOE227" s="54"/>
      <c r="GOF227" s="54"/>
      <c r="GOG227" s="54"/>
      <c r="GOH227" s="54"/>
      <c r="GOI227" s="54"/>
      <c r="GOJ227" s="54"/>
      <c r="GOK227" s="54"/>
      <c r="GOL227" s="54"/>
      <c r="GOM227" s="54"/>
      <c r="GON227" s="54"/>
      <c r="GOO227" s="54"/>
      <c r="GOP227" s="54"/>
      <c r="GOQ227" s="54"/>
      <c r="GOR227" s="54"/>
      <c r="GOS227" s="54"/>
      <c r="GOT227" s="54"/>
      <c r="GOU227" s="54"/>
      <c r="GOV227" s="54"/>
      <c r="GOW227" s="54"/>
      <c r="GOX227" s="54"/>
      <c r="GOY227" s="54"/>
      <c r="GOZ227" s="54"/>
      <c r="GPA227" s="54"/>
      <c r="GPB227" s="54"/>
      <c r="GPC227" s="54"/>
      <c r="GPD227" s="54"/>
      <c r="GPE227" s="54"/>
      <c r="GPF227" s="54"/>
      <c r="GPG227" s="54"/>
      <c r="GPH227" s="54"/>
      <c r="GPI227" s="54"/>
      <c r="GPJ227" s="54"/>
      <c r="GPK227" s="54"/>
      <c r="GPL227" s="54"/>
      <c r="GPM227" s="54"/>
      <c r="GPN227" s="54"/>
      <c r="GPO227" s="54"/>
      <c r="GPP227" s="54"/>
      <c r="GPQ227" s="54"/>
      <c r="GPR227" s="54"/>
      <c r="GPS227" s="54"/>
      <c r="GPT227" s="54"/>
      <c r="GPU227" s="54"/>
      <c r="GPV227" s="54"/>
      <c r="GPW227" s="54"/>
      <c r="GPX227" s="54"/>
      <c r="GPY227" s="54"/>
      <c r="GPZ227" s="54"/>
      <c r="GQA227" s="54"/>
      <c r="GQB227" s="54"/>
      <c r="GQC227" s="54"/>
      <c r="GQD227" s="54"/>
      <c r="GQE227" s="54"/>
      <c r="GQF227" s="54"/>
      <c r="GQG227" s="54"/>
      <c r="GQH227" s="54"/>
      <c r="GQI227" s="54"/>
      <c r="GQJ227" s="54"/>
      <c r="GQK227" s="54"/>
      <c r="GQL227" s="54"/>
      <c r="GQM227" s="54"/>
      <c r="GQN227" s="54"/>
      <c r="GQO227" s="54"/>
      <c r="GQP227" s="54"/>
      <c r="GQQ227" s="54"/>
      <c r="GQR227" s="54"/>
      <c r="GQS227" s="54"/>
      <c r="GQT227" s="54"/>
      <c r="GQU227" s="54"/>
      <c r="GQV227" s="54"/>
      <c r="GQW227" s="54"/>
      <c r="GQX227" s="54"/>
      <c r="GQY227" s="54"/>
      <c r="GQZ227" s="54"/>
      <c r="GRA227" s="54"/>
      <c r="GRB227" s="54"/>
      <c r="GRC227" s="54"/>
      <c r="GRD227" s="54"/>
      <c r="GRE227" s="54"/>
      <c r="GRF227" s="54"/>
      <c r="GRG227" s="54"/>
      <c r="GRH227" s="54"/>
      <c r="GRI227" s="54"/>
      <c r="GRJ227" s="54"/>
      <c r="GRK227" s="54"/>
      <c r="GRL227" s="54"/>
      <c r="GRM227" s="54"/>
      <c r="GRN227" s="54"/>
      <c r="GRO227" s="54"/>
      <c r="GRP227" s="54"/>
      <c r="GRQ227" s="54"/>
      <c r="GRR227" s="54"/>
      <c r="GRS227" s="54"/>
      <c r="GRT227" s="54"/>
      <c r="GRU227" s="54"/>
      <c r="GRV227" s="54"/>
      <c r="GRW227" s="54"/>
      <c r="GRX227" s="54"/>
      <c r="GRY227" s="54"/>
      <c r="GRZ227" s="54"/>
      <c r="GSA227" s="54"/>
      <c r="GSB227" s="54"/>
      <c r="GSC227" s="54"/>
      <c r="GSD227" s="54"/>
      <c r="GSE227" s="54"/>
      <c r="GSF227" s="54"/>
      <c r="GSG227" s="54"/>
      <c r="GSH227" s="54"/>
      <c r="GSI227" s="54"/>
      <c r="GSJ227" s="54"/>
      <c r="GSK227" s="54"/>
      <c r="GSL227" s="54"/>
      <c r="GSM227" s="54"/>
      <c r="GSN227" s="54"/>
      <c r="GSO227" s="54"/>
      <c r="GSP227" s="54"/>
      <c r="GSQ227" s="54"/>
      <c r="GSR227" s="54"/>
      <c r="GSS227" s="54"/>
      <c r="GST227" s="54"/>
      <c r="GSU227" s="54"/>
      <c r="GSV227" s="54"/>
      <c r="GSW227" s="54"/>
      <c r="GSX227" s="54"/>
      <c r="GSY227" s="54"/>
      <c r="GSZ227" s="54"/>
      <c r="GTA227" s="54"/>
      <c r="GTB227" s="54"/>
      <c r="GTC227" s="54"/>
      <c r="GTD227" s="54"/>
      <c r="GTE227" s="54"/>
      <c r="GTF227" s="54"/>
      <c r="GTG227" s="54"/>
      <c r="GTH227" s="54"/>
      <c r="GTI227" s="54"/>
      <c r="GTJ227" s="54"/>
      <c r="GTK227" s="54"/>
      <c r="GTL227" s="54"/>
      <c r="GTM227" s="54"/>
      <c r="GTN227" s="54"/>
      <c r="GTO227" s="54"/>
      <c r="GTP227" s="54"/>
      <c r="GTQ227" s="54"/>
      <c r="GTR227" s="54"/>
      <c r="GTS227" s="54"/>
      <c r="GTT227" s="54"/>
      <c r="GTU227" s="54"/>
      <c r="GTV227" s="54"/>
      <c r="GTW227" s="54"/>
      <c r="GTX227" s="54"/>
      <c r="GTY227" s="54"/>
      <c r="GTZ227" s="54"/>
      <c r="GUA227" s="54"/>
      <c r="GUB227" s="54"/>
      <c r="GUC227" s="54"/>
      <c r="GUD227" s="54"/>
      <c r="GUE227" s="54"/>
      <c r="GUF227" s="54"/>
      <c r="GUG227" s="54"/>
      <c r="GUH227" s="54"/>
      <c r="GUI227" s="54"/>
      <c r="GUJ227" s="54"/>
      <c r="GUK227" s="54"/>
      <c r="GUL227" s="54"/>
      <c r="GUM227" s="54"/>
      <c r="GUN227" s="54"/>
      <c r="GUO227" s="54"/>
      <c r="GUP227" s="54"/>
      <c r="GUQ227" s="54"/>
      <c r="GUR227" s="54"/>
      <c r="GUS227" s="54"/>
      <c r="GUT227" s="54"/>
      <c r="GUU227" s="54"/>
      <c r="GUV227" s="54"/>
      <c r="GUW227" s="54"/>
      <c r="GUX227" s="54"/>
      <c r="GUY227" s="54"/>
      <c r="GUZ227" s="54"/>
      <c r="GVA227" s="54"/>
      <c r="GVB227" s="54"/>
      <c r="GVC227" s="54"/>
      <c r="GVD227" s="54"/>
      <c r="GVE227" s="54"/>
      <c r="GVF227" s="54"/>
      <c r="GVG227" s="54"/>
      <c r="GVH227" s="54"/>
      <c r="GVI227" s="54"/>
      <c r="GVJ227" s="54"/>
      <c r="GVK227" s="54"/>
      <c r="GVL227" s="54"/>
      <c r="GVM227" s="54"/>
      <c r="GVN227" s="54"/>
      <c r="GVO227" s="54"/>
      <c r="GVP227" s="54"/>
      <c r="GVQ227" s="54"/>
      <c r="GVR227" s="54"/>
      <c r="GVS227" s="54"/>
      <c r="GVT227" s="54"/>
      <c r="GVU227" s="54"/>
      <c r="GVV227" s="54"/>
      <c r="GVW227" s="54"/>
      <c r="GVX227" s="54"/>
      <c r="GVY227" s="54"/>
      <c r="GVZ227" s="54"/>
      <c r="GWA227" s="54"/>
      <c r="GWB227" s="54"/>
      <c r="GWC227" s="54"/>
      <c r="GWD227" s="54"/>
      <c r="GWE227" s="54"/>
      <c r="GWF227" s="54"/>
      <c r="GWG227" s="54"/>
      <c r="GWH227" s="54"/>
      <c r="GWI227" s="54"/>
      <c r="GWJ227" s="54"/>
      <c r="GWK227" s="54"/>
      <c r="GWL227" s="54"/>
      <c r="GWM227" s="54"/>
      <c r="GWN227" s="54"/>
      <c r="GWO227" s="54"/>
      <c r="GWP227" s="54"/>
      <c r="GWQ227" s="54"/>
      <c r="GWR227" s="54"/>
      <c r="GWS227" s="54"/>
      <c r="GWT227" s="54"/>
      <c r="GWU227" s="54"/>
      <c r="GWV227" s="54"/>
      <c r="GWW227" s="54"/>
      <c r="GWX227" s="54"/>
      <c r="GWY227" s="54"/>
      <c r="GWZ227" s="54"/>
      <c r="GXA227" s="54"/>
      <c r="GXB227" s="54"/>
      <c r="GXC227" s="54"/>
      <c r="GXD227" s="54"/>
      <c r="GXE227" s="54"/>
      <c r="GXF227" s="54"/>
      <c r="GXG227" s="54"/>
      <c r="GXH227" s="54"/>
      <c r="GXI227" s="54"/>
      <c r="GXJ227" s="54"/>
      <c r="GXK227" s="54"/>
      <c r="GXL227" s="54"/>
      <c r="GXM227" s="54"/>
      <c r="GXN227" s="54"/>
      <c r="GXO227" s="54"/>
      <c r="GXP227" s="54"/>
      <c r="GXQ227" s="54"/>
      <c r="GXR227" s="54"/>
      <c r="GXS227" s="54"/>
      <c r="GXT227" s="54"/>
      <c r="GXU227" s="54"/>
      <c r="GXV227" s="54"/>
      <c r="GXW227" s="54"/>
      <c r="GXX227" s="54"/>
      <c r="GXY227" s="54"/>
      <c r="GXZ227" s="54"/>
      <c r="GYA227" s="54"/>
      <c r="GYB227" s="54"/>
      <c r="GYC227" s="54"/>
      <c r="GYD227" s="54"/>
      <c r="GYE227" s="54"/>
      <c r="GYF227" s="54"/>
      <c r="GYG227" s="54"/>
      <c r="GYH227" s="54"/>
      <c r="GYI227" s="54"/>
      <c r="GYJ227" s="54"/>
      <c r="GYK227" s="54"/>
      <c r="GYL227" s="54"/>
      <c r="GYM227" s="54"/>
      <c r="GYN227" s="54"/>
      <c r="GYO227" s="54"/>
      <c r="GYP227" s="54"/>
      <c r="GYQ227" s="54"/>
      <c r="GYR227" s="54"/>
      <c r="GYS227" s="54"/>
      <c r="GYT227" s="54"/>
      <c r="GYU227" s="54"/>
      <c r="GYV227" s="54"/>
      <c r="GYW227" s="54"/>
      <c r="GYX227" s="54"/>
      <c r="GYY227" s="54"/>
      <c r="GYZ227" s="54"/>
      <c r="GZA227" s="54"/>
      <c r="GZB227" s="54"/>
      <c r="GZC227" s="54"/>
      <c r="GZD227" s="54"/>
      <c r="GZE227" s="54"/>
      <c r="GZF227" s="54"/>
      <c r="GZG227" s="54"/>
      <c r="GZH227" s="54"/>
      <c r="GZI227" s="54"/>
      <c r="GZJ227" s="54"/>
      <c r="GZK227" s="54"/>
      <c r="GZL227" s="54"/>
      <c r="GZM227" s="54"/>
      <c r="GZN227" s="54"/>
      <c r="GZO227" s="54"/>
      <c r="GZP227" s="54"/>
      <c r="GZQ227" s="54"/>
      <c r="GZR227" s="54"/>
      <c r="GZS227" s="54"/>
      <c r="GZT227" s="54"/>
      <c r="GZU227" s="54"/>
      <c r="GZV227" s="54"/>
      <c r="GZW227" s="54"/>
      <c r="GZX227" s="54"/>
      <c r="GZY227" s="54"/>
      <c r="GZZ227" s="54"/>
      <c r="HAA227" s="54"/>
      <c r="HAB227" s="54"/>
      <c r="HAC227" s="54"/>
      <c r="HAD227" s="54"/>
      <c r="HAE227" s="54"/>
      <c r="HAF227" s="54"/>
      <c r="HAG227" s="54"/>
      <c r="HAH227" s="54"/>
      <c r="HAI227" s="54"/>
      <c r="HAJ227" s="54"/>
      <c r="HAK227" s="54"/>
      <c r="HAL227" s="54"/>
      <c r="HAM227" s="54"/>
      <c r="HAN227" s="54"/>
      <c r="HAO227" s="54"/>
      <c r="HAP227" s="54"/>
      <c r="HAQ227" s="54"/>
      <c r="HAR227" s="54"/>
      <c r="HAS227" s="54"/>
      <c r="HAT227" s="54"/>
      <c r="HAU227" s="54"/>
      <c r="HAV227" s="54"/>
      <c r="HAW227" s="54"/>
      <c r="HAX227" s="54"/>
      <c r="HAY227" s="54"/>
      <c r="HAZ227" s="54"/>
      <c r="HBA227" s="54"/>
      <c r="HBB227" s="54"/>
      <c r="HBC227" s="54"/>
      <c r="HBD227" s="54"/>
      <c r="HBE227" s="54"/>
      <c r="HBF227" s="54"/>
      <c r="HBG227" s="54"/>
      <c r="HBH227" s="54"/>
      <c r="HBI227" s="54"/>
      <c r="HBJ227" s="54"/>
      <c r="HBK227" s="54"/>
      <c r="HBL227" s="54"/>
      <c r="HBM227" s="54"/>
      <c r="HBN227" s="54"/>
      <c r="HBO227" s="54"/>
      <c r="HBP227" s="54"/>
      <c r="HBQ227" s="54"/>
      <c r="HBR227" s="54"/>
      <c r="HBS227" s="54"/>
      <c r="HBT227" s="54"/>
      <c r="HBU227" s="54"/>
      <c r="HBV227" s="54"/>
      <c r="HBW227" s="54"/>
      <c r="HBX227" s="54"/>
      <c r="HBY227" s="54"/>
      <c r="HBZ227" s="54"/>
      <c r="HCA227" s="54"/>
      <c r="HCB227" s="54"/>
      <c r="HCC227" s="54"/>
      <c r="HCD227" s="54"/>
      <c r="HCE227" s="54"/>
      <c r="HCF227" s="54"/>
      <c r="HCG227" s="54"/>
      <c r="HCH227" s="54"/>
      <c r="HCI227" s="54"/>
      <c r="HCJ227" s="54"/>
      <c r="HCK227" s="54"/>
      <c r="HCL227" s="54"/>
      <c r="HCM227" s="54"/>
      <c r="HCN227" s="54"/>
      <c r="HCO227" s="54"/>
      <c r="HCP227" s="54"/>
      <c r="HCQ227" s="54"/>
      <c r="HCR227" s="54"/>
      <c r="HCS227" s="54"/>
      <c r="HCT227" s="54"/>
      <c r="HCU227" s="54"/>
      <c r="HCV227" s="54"/>
      <c r="HCW227" s="54"/>
      <c r="HCX227" s="54"/>
      <c r="HCY227" s="54"/>
      <c r="HCZ227" s="54"/>
      <c r="HDA227" s="54"/>
      <c r="HDB227" s="54"/>
      <c r="HDC227" s="54"/>
      <c r="HDD227" s="54"/>
      <c r="HDE227" s="54"/>
      <c r="HDF227" s="54"/>
      <c r="HDG227" s="54"/>
      <c r="HDH227" s="54"/>
      <c r="HDI227" s="54"/>
      <c r="HDJ227" s="54"/>
      <c r="HDK227" s="54"/>
      <c r="HDL227" s="54"/>
      <c r="HDM227" s="54"/>
      <c r="HDN227" s="54"/>
      <c r="HDO227" s="54"/>
      <c r="HDP227" s="54"/>
      <c r="HDQ227" s="54"/>
      <c r="HDR227" s="54"/>
      <c r="HDS227" s="54"/>
      <c r="HDT227" s="54"/>
      <c r="HDU227" s="54"/>
      <c r="HDV227" s="54"/>
      <c r="HDW227" s="54"/>
      <c r="HDX227" s="54"/>
      <c r="HDY227" s="54"/>
      <c r="HDZ227" s="54"/>
      <c r="HEA227" s="54"/>
      <c r="HEB227" s="54"/>
      <c r="HEC227" s="54"/>
      <c r="HED227" s="54"/>
      <c r="HEE227" s="54"/>
      <c r="HEF227" s="54"/>
      <c r="HEG227" s="54"/>
      <c r="HEH227" s="54"/>
      <c r="HEI227" s="54"/>
      <c r="HEJ227" s="54"/>
      <c r="HEK227" s="54"/>
      <c r="HEL227" s="54"/>
      <c r="HEM227" s="54"/>
      <c r="HEN227" s="54"/>
      <c r="HEO227" s="54"/>
      <c r="HEP227" s="54"/>
      <c r="HEQ227" s="54"/>
      <c r="HER227" s="54"/>
      <c r="HES227" s="54"/>
      <c r="HET227" s="54"/>
      <c r="HEU227" s="54"/>
      <c r="HEV227" s="54"/>
      <c r="HEW227" s="54"/>
      <c r="HEX227" s="54"/>
      <c r="HEY227" s="54"/>
      <c r="HEZ227" s="54"/>
      <c r="HFA227" s="54"/>
      <c r="HFB227" s="54"/>
      <c r="HFC227" s="54"/>
      <c r="HFD227" s="54"/>
      <c r="HFE227" s="54"/>
      <c r="HFF227" s="54"/>
      <c r="HFG227" s="54"/>
      <c r="HFH227" s="54"/>
      <c r="HFI227" s="54"/>
      <c r="HFJ227" s="54"/>
      <c r="HFK227" s="54"/>
      <c r="HFL227" s="54"/>
      <c r="HFM227" s="54"/>
      <c r="HFN227" s="54"/>
      <c r="HFO227" s="54"/>
      <c r="HFP227" s="54"/>
      <c r="HFQ227" s="54"/>
      <c r="HFR227" s="54"/>
      <c r="HFS227" s="54"/>
      <c r="HFT227" s="54"/>
      <c r="HFU227" s="54"/>
      <c r="HFV227" s="54"/>
      <c r="HFW227" s="54"/>
      <c r="HFX227" s="54"/>
      <c r="HFY227" s="54"/>
      <c r="HFZ227" s="54"/>
      <c r="HGA227" s="54"/>
      <c r="HGB227" s="54"/>
      <c r="HGC227" s="54"/>
      <c r="HGD227" s="54"/>
      <c r="HGE227" s="54"/>
      <c r="HGF227" s="54"/>
      <c r="HGG227" s="54"/>
      <c r="HGH227" s="54"/>
      <c r="HGI227" s="54"/>
      <c r="HGJ227" s="54"/>
      <c r="HGK227" s="54"/>
      <c r="HGL227" s="54"/>
      <c r="HGM227" s="54"/>
      <c r="HGN227" s="54"/>
      <c r="HGO227" s="54"/>
      <c r="HGP227" s="54"/>
      <c r="HGQ227" s="54"/>
      <c r="HGR227" s="54"/>
      <c r="HGS227" s="54"/>
      <c r="HGT227" s="54"/>
      <c r="HGU227" s="54"/>
      <c r="HGV227" s="54"/>
      <c r="HGW227" s="54"/>
      <c r="HGX227" s="54"/>
      <c r="HGY227" s="54"/>
      <c r="HGZ227" s="54"/>
      <c r="HHA227" s="54"/>
      <c r="HHB227" s="54"/>
      <c r="HHC227" s="54"/>
      <c r="HHD227" s="54"/>
      <c r="HHE227" s="54"/>
      <c r="HHF227" s="54"/>
      <c r="HHG227" s="54"/>
      <c r="HHH227" s="54"/>
      <c r="HHI227" s="54"/>
      <c r="HHJ227" s="54"/>
      <c r="HHK227" s="54"/>
      <c r="HHL227" s="54"/>
      <c r="HHM227" s="54"/>
      <c r="HHN227" s="54"/>
      <c r="HHO227" s="54"/>
      <c r="HHP227" s="54"/>
      <c r="HHQ227" s="54"/>
      <c r="HHR227" s="54"/>
      <c r="HHS227" s="54"/>
      <c r="HHT227" s="54"/>
      <c r="HHU227" s="54"/>
      <c r="HHV227" s="54"/>
      <c r="HHW227" s="54"/>
      <c r="HHX227" s="54"/>
      <c r="HHY227" s="54"/>
      <c r="HHZ227" s="54"/>
      <c r="HIA227" s="54"/>
      <c r="HIB227" s="54"/>
      <c r="HIC227" s="54"/>
      <c r="HID227" s="54"/>
      <c r="HIE227" s="54"/>
      <c r="HIF227" s="54"/>
      <c r="HIG227" s="54"/>
      <c r="HIH227" s="54"/>
      <c r="HII227" s="54"/>
      <c r="HIJ227" s="54"/>
      <c r="HIK227" s="54"/>
      <c r="HIL227" s="54"/>
      <c r="HIM227" s="54"/>
      <c r="HIN227" s="54"/>
      <c r="HIO227" s="54"/>
      <c r="HIP227" s="54"/>
      <c r="HIQ227" s="54"/>
      <c r="HIR227" s="54"/>
      <c r="HIS227" s="54"/>
      <c r="HIT227" s="54"/>
      <c r="HIU227" s="54"/>
      <c r="HIV227" s="54"/>
      <c r="HIW227" s="54"/>
      <c r="HIX227" s="54"/>
      <c r="HIY227" s="54"/>
      <c r="HIZ227" s="54"/>
      <c r="HJA227" s="54"/>
      <c r="HJB227" s="54"/>
      <c r="HJC227" s="54"/>
      <c r="HJD227" s="54"/>
      <c r="HJE227" s="54"/>
      <c r="HJF227" s="54"/>
      <c r="HJG227" s="54"/>
      <c r="HJH227" s="54"/>
      <c r="HJI227" s="54"/>
      <c r="HJJ227" s="54"/>
      <c r="HJK227" s="54"/>
      <c r="HJL227" s="54"/>
      <c r="HJM227" s="54"/>
      <c r="HJN227" s="54"/>
      <c r="HJO227" s="54"/>
      <c r="HJP227" s="54"/>
      <c r="HJQ227" s="54"/>
      <c r="HJR227" s="54"/>
      <c r="HJS227" s="54"/>
      <c r="HJT227" s="54"/>
      <c r="HJU227" s="54"/>
      <c r="HJV227" s="54"/>
      <c r="HJW227" s="54"/>
      <c r="HJX227" s="54"/>
      <c r="HJY227" s="54"/>
      <c r="HJZ227" s="54"/>
      <c r="HKA227" s="54"/>
      <c r="HKB227" s="54"/>
      <c r="HKC227" s="54"/>
      <c r="HKD227" s="54"/>
      <c r="HKE227" s="54"/>
      <c r="HKF227" s="54"/>
      <c r="HKG227" s="54"/>
      <c r="HKH227" s="54"/>
      <c r="HKI227" s="54"/>
      <c r="HKJ227" s="54"/>
      <c r="HKK227" s="54"/>
      <c r="HKL227" s="54"/>
      <c r="HKM227" s="54"/>
      <c r="HKN227" s="54"/>
      <c r="HKO227" s="54"/>
      <c r="HKP227" s="54"/>
      <c r="HKQ227" s="54"/>
      <c r="HKR227" s="54"/>
      <c r="HKS227" s="54"/>
      <c r="HKT227" s="54"/>
      <c r="HKU227" s="54"/>
      <c r="HKV227" s="54"/>
      <c r="HKW227" s="54"/>
      <c r="HKX227" s="54"/>
      <c r="HKY227" s="54"/>
      <c r="HKZ227" s="54"/>
      <c r="HLA227" s="54"/>
      <c r="HLB227" s="54"/>
      <c r="HLC227" s="54"/>
      <c r="HLD227" s="54"/>
      <c r="HLE227" s="54"/>
      <c r="HLF227" s="54"/>
      <c r="HLG227" s="54"/>
      <c r="HLH227" s="54"/>
      <c r="HLI227" s="54"/>
      <c r="HLJ227" s="54"/>
      <c r="HLK227" s="54"/>
      <c r="HLL227" s="54"/>
      <c r="HLM227" s="54"/>
      <c r="HLN227" s="54"/>
      <c r="HLO227" s="54"/>
      <c r="HLP227" s="54"/>
      <c r="HLQ227" s="54"/>
      <c r="HLR227" s="54"/>
      <c r="HLS227" s="54"/>
      <c r="HLT227" s="54"/>
      <c r="HLU227" s="54"/>
      <c r="HLV227" s="54"/>
      <c r="HLW227" s="54"/>
      <c r="HLX227" s="54"/>
      <c r="HLY227" s="54"/>
      <c r="HLZ227" s="54"/>
      <c r="HMA227" s="54"/>
      <c r="HMB227" s="54"/>
      <c r="HMC227" s="54"/>
      <c r="HMD227" s="54"/>
      <c r="HME227" s="54"/>
      <c r="HMF227" s="54"/>
      <c r="HMG227" s="54"/>
      <c r="HMH227" s="54"/>
      <c r="HMI227" s="54"/>
      <c r="HMJ227" s="54"/>
      <c r="HMK227" s="54"/>
      <c r="HML227" s="54"/>
      <c r="HMM227" s="54"/>
      <c r="HMN227" s="54"/>
      <c r="HMO227" s="54"/>
      <c r="HMP227" s="54"/>
      <c r="HMQ227" s="54"/>
      <c r="HMR227" s="54"/>
      <c r="HMS227" s="54"/>
      <c r="HMT227" s="54"/>
      <c r="HMU227" s="54"/>
      <c r="HMV227" s="54"/>
      <c r="HMW227" s="54"/>
      <c r="HMX227" s="54"/>
      <c r="HMY227" s="54"/>
      <c r="HMZ227" s="54"/>
      <c r="HNA227" s="54"/>
      <c r="HNB227" s="54"/>
      <c r="HNC227" s="54"/>
      <c r="HND227" s="54"/>
      <c r="HNE227" s="54"/>
      <c r="HNF227" s="54"/>
      <c r="HNG227" s="54"/>
      <c r="HNH227" s="54"/>
      <c r="HNI227" s="54"/>
      <c r="HNJ227" s="54"/>
      <c r="HNK227" s="54"/>
      <c r="HNL227" s="54"/>
      <c r="HNM227" s="54"/>
      <c r="HNN227" s="54"/>
      <c r="HNO227" s="54"/>
      <c r="HNP227" s="54"/>
      <c r="HNQ227" s="54"/>
      <c r="HNR227" s="54"/>
      <c r="HNS227" s="54"/>
      <c r="HNT227" s="54"/>
      <c r="HNU227" s="54"/>
      <c r="HNV227" s="54"/>
      <c r="HNW227" s="54"/>
      <c r="HNX227" s="54"/>
      <c r="HNY227" s="54"/>
      <c r="HNZ227" s="54"/>
      <c r="HOA227" s="54"/>
      <c r="HOB227" s="54"/>
      <c r="HOC227" s="54"/>
      <c r="HOD227" s="54"/>
      <c r="HOE227" s="54"/>
      <c r="HOF227" s="54"/>
      <c r="HOG227" s="54"/>
      <c r="HOH227" s="54"/>
      <c r="HOI227" s="54"/>
      <c r="HOJ227" s="54"/>
      <c r="HOK227" s="54"/>
      <c r="HOL227" s="54"/>
      <c r="HOM227" s="54"/>
      <c r="HON227" s="54"/>
      <c r="HOO227" s="54"/>
      <c r="HOP227" s="54"/>
      <c r="HOQ227" s="54"/>
      <c r="HOR227" s="54"/>
      <c r="HOS227" s="54"/>
      <c r="HOT227" s="54"/>
      <c r="HOU227" s="54"/>
      <c r="HOV227" s="54"/>
      <c r="HOW227" s="54"/>
      <c r="HOX227" s="54"/>
      <c r="HOY227" s="54"/>
      <c r="HOZ227" s="54"/>
      <c r="HPA227" s="54"/>
      <c r="HPB227" s="54"/>
      <c r="HPC227" s="54"/>
      <c r="HPD227" s="54"/>
      <c r="HPE227" s="54"/>
      <c r="HPF227" s="54"/>
      <c r="HPG227" s="54"/>
      <c r="HPH227" s="54"/>
      <c r="HPI227" s="54"/>
      <c r="HPJ227" s="54"/>
      <c r="HPK227" s="54"/>
      <c r="HPL227" s="54"/>
      <c r="HPM227" s="54"/>
      <c r="HPN227" s="54"/>
      <c r="HPO227" s="54"/>
      <c r="HPP227" s="54"/>
      <c r="HPQ227" s="54"/>
      <c r="HPR227" s="54"/>
      <c r="HPS227" s="54"/>
      <c r="HPT227" s="54"/>
      <c r="HPU227" s="54"/>
      <c r="HPV227" s="54"/>
      <c r="HPW227" s="54"/>
      <c r="HPX227" s="54"/>
      <c r="HPY227" s="54"/>
      <c r="HPZ227" s="54"/>
      <c r="HQA227" s="54"/>
      <c r="HQB227" s="54"/>
      <c r="HQC227" s="54"/>
      <c r="HQD227" s="54"/>
      <c r="HQE227" s="54"/>
      <c r="HQF227" s="54"/>
      <c r="HQG227" s="54"/>
      <c r="HQH227" s="54"/>
      <c r="HQI227" s="54"/>
      <c r="HQJ227" s="54"/>
      <c r="HQK227" s="54"/>
      <c r="HQL227" s="54"/>
      <c r="HQM227" s="54"/>
      <c r="HQN227" s="54"/>
      <c r="HQO227" s="54"/>
      <c r="HQP227" s="54"/>
      <c r="HQQ227" s="54"/>
      <c r="HQR227" s="54"/>
      <c r="HQS227" s="54"/>
      <c r="HQT227" s="54"/>
      <c r="HQU227" s="54"/>
      <c r="HQV227" s="54"/>
      <c r="HQW227" s="54"/>
      <c r="HQX227" s="54"/>
      <c r="HQY227" s="54"/>
      <c r="HQZ227" s="54"/>
      <c r="HRA227" s="54"/>
      <c r="HRB227" s="54"/>
      <c r="HRC227" s="54"/>
      <c r="HRD227" s="54"/>
      <c r="HRE227" s="54"/>
      <c r="HRF227" s="54"/>
      <c r="HRG227" s="54"/>
      <c r="HRH227" s="54"/>
      <c r="HRI227" s="54"/>
      <c r="HRJ227" s="54"/>
      <c r="HRK227" s="54"/>
      <c r="HRL227" s="54"/>
      <c r="HRM227" s="54"/>
      <c r="HRN227" s="54"/>
      <c r="HRO227" s="54"/>
      <c r="HRP227" s="54"/>
      <c r="HRQ227" s="54"/>
      <c r="HRR227" s="54"/>
      <c r="HRS227" s="54"/>
      <c r="HRT227" s="54"/>
      <c r="HRU227" s="54"/>
      <c r="HRV227" s="54"/>
      <c r="HRW227" s="54"/>
      <c r="HRX227" s="54"/>
      <c r="HRY227" s="54"/>
      <c r="HRZ227" s="54"/>
      <c r="HSA227" s="54"/>
      <c r="HSB227" s="54"/>
      <c r="HSC227" s="54"/>
      <c r="HSD227" s="54"/>
      <c r="HSE227" s="54"/>
      <c r="HSF227" s="54"/>
      <c r="HSG227" s="54"/>
      <c r="HSH227" s="54"/>
      <c r="HSI227" s="54"/>
      <c r="HSJ227" s="54"/>
      <c r="HSK227" s="54"/>
      <c r="HSL227" s="54"/>
      <c r="HSM227" s="54"/>
      <c r="HSN227" s="54"/>
      <c r="HSO227" s="54"/>
      <c r="HSP227" s="54"/>
      <c r="HSQ227" s="54"/>
      <c r="HSR227" s="54"/>
      <c r="HSS227" s="54"/>
      <c r="HST227" s="54"/>
      <c r="HSU227" s="54"/>
      <c r="HSV227" s="54"/>
      <c r="HSW227" s="54"/>
      <c r="HSX227" s="54"/>
      <c r="HSY227" s="54"/>
      <c r="HSZ227" s="54"/>
      <c r="HTA227" s="54"/>
      <c r="HTB227" s="54"/>
      <c r="HTC227" s="54"/>
      <c r="HTD227" s="54"/>
      <c r="HTE227" s="54"/>
      <c r="HTF227" s="54"/>
      <c r="HTG227" s="54"/>
      <c r="HTH227" s="54"/>
      <c r="HTI227" s="54"/>
      <c r="HTJ227" s="54"/>
      <c r="HTK227" s="54"/>
      <c r="HTL227" s="54"/>
      <c r="HTM227" s="54"/>
      <c r="HTN227" s="54"/>
      <c r="HTO227" s="54"/>
      <c r="HTP227" s="54"/>
      <c r="HTQ227" s="54"/>
      <c r="HTR227" s="54"/>
      <c r="HTS227" s="54"/>
      <c r="HTT227" s="54"/>
      <c r="HTU227" s="54"/>
      <c r="HTV227" s="54"/>
      <c r="HTW227" s="54"/>
      <c r="HTX227" s="54"/>
      <c r="HTY227" s="54"/>
      <c r="HTZ227" s="54"/>
      <c r="HUA227" s="54"/>
      <c r="HUB227" s="54"/>
      <c r="HUC227" s="54"/>
      <c r="HUD227" s="54"/>
      <c r="HUE227" s="54"/>
      <c r="HUF227" s="54"/>
      <c r="HUG227" s="54"/>
      <c r="HUH227" s="54"/>
      <c r="HUI227" s="54"/>
      <c r="HUJ227" s="54"/>
      <c r="HUK227" s="54"/>
      <c r="HUL227" s="54"/>
      <c r="HUM227" s="54"/>
      <c r="HUN227" s="54"/>
      <c r="HUO227" s="54"/>
      <c r="HUP227" s="54"/>
      <c r="HUQ227" s="54"/>
      <c r="HUR227" s="54"/>
      <c r="HUS227" s="54"/>
      <c r="HUT227" s="54"/>
      <c r="HUU227" s="54"/>
      <c r="HUV227" s="54"/>
      <c r="HUW227" s="54"/>
      <c r="HUX227" s="54"/>
      <c r="HUY227" s="54"/>
      <c r="HUZ227" s="54"/>
      <c r="HVA227" s="54"/>
      <c r="HVB227" s="54"/>
      <c r="HVC227" s="54"/>
      <c r="HVD227" s="54"/>
      <c r="HVE227" s="54"/>
      <c r="HVF227" s="54"/>
      <c r="HVG227" s="54"/>
      <c r="HVH227" s="54"/>
      <c r="HVI227" s="54"/>
      <c r="HVJ227" s="54"/>
      <c r="HVK227" s="54"/>
      <c r="HVL227" s="54"/>
      <c r="HVM227" s="54"/>
      <c r="HVN227" s="54"/>
      <c r="HVO227" s="54"/>
      <c r="HVP227" s="54"/>
      <c r="HVQ227" s="54"/>
      <c r="HVR227" s="54"/>
      <c r="HVS227" s="54"/>
      <c r="HVT227" s="54"/>
      <c r="HVU227" s="54"/>
      <c r="HVV227" s="54"/>
      <c r="HVW227" s="54"/>
      <c r="HVX227" s="54"/>
      <c r="HVY227" s="54"/>
      <c r="HVZ227" s="54"/>
      <c r="HWA227" s="54"/>
      <c r="HWB227" s="54"/>
      <c r="HWC227" s="54"/>
      <c r="HWD227" s="54"/>
      <c r="HWE227" s="54"/>
      <c r="HWF227" s="54"/>
      <c r="HWG227" s="54"/>
      <c r="HWH227" s="54"/>
      <c r="HWI227" s="54"/>
      <c r="HWJ227" s="54"/>
      <c r="HWK227" s="54"/>
      <c r="HWL227" s="54"/>
      <c r="HWM227" s="54"/>
      <c r="HWN227" s="54"/>
      <c r="HWO227" s="54"/>
      <c r="HWP227" s="54"/>
      <c r="HWQ227" s="54"/>
      <c r="HWR227" s="54"/>
      <c r="HWS227" s="54"/>
      <c r="HWT227" s="54"/>
      <c r="HWU227" s="54"/>
      <c r="HWV227" s="54"/>
      <c r="HWW227" s="54"/>
      <c r="HWX227" s="54"/>
      <c r="HWY227" s="54"/>
      <c r="HWZ227" s="54"/>
      <c r="HXA227" s="54"/>
      <c r="HXB227" s="54"/>
      <c r="HXC227" s="54"/>
      <c r="HXD227" s="54"/>
      <c r="HXE227" s="54"/>
      <c r="HXF227" s="54"/>
      <c r="HXG227" s="54"/>
      <c r="HXH227" s="54"/>
      <c r="HXI227" s="54"/>
      <c r="HXJ227" s="54"/>
      <c r="HXK227" s="54"/>
      <c r="HXL227" s="54"/>
      <c r="HXM227" s="54"/>
      <c r="HXN227" s="54"/>
      <c r="HXO227" s="54"/>
      <c r="HXP227" s="54"/>
      <c r="HXQ227" s="54"/>
      <c r="HXR227" s="54"/>
      <c r="HXS227" s="54"/>
      <c r="HXT227" s="54"/>
      <c r="HXU227" s="54"/>
      <c r="HXV227" s="54"/>
      <c r="HXW227" s="54"/>
      <c r="HXX227" s="54"/>
      <c r="HXY227" s="54"/>
      <c r="HXZ227" s="54"/>
      <c r="HYA227" s="54"/>
      <c r="HYB227" s="54"/>
      <c r="HYC227" s="54"/>
      <c r="HYD227" s="54"/>
      <c r="HYE227" s="54"/>
      <c r="HYF227" s="54"/>
      <c r="HYG227" s="54"/>
      <c r="HYH227" s="54"/>
      <c r="HYI227" s="54"/>
      <c r="HYJ227" s="54"/>
      <c r="HYK227" s="54"/>
      <c r="HYL227" s="54"/>
      <c r="HYM227" s="54"/>
      <c r="HYN227" s="54"/>
      <c r="HYO227" s="54"/>
      <c r="HYP227" s="54"/>
      <c r="HYQ227" s="54"/>
      <c r="HYR227" s="54"/>
      <c r="HYS227" s="54"/>
      <c r="HYT227" s="54"/>
      <c r="HYU227" s="54"/>
      <c r="HYV227" s="54"/>
      <c r="HYW227" s="54"/>
      <c r="HYX227" s="54"/>
      <c r="HYY227" s="54"/>
      <c r="HYZ227" s="54"/>
      <c r="HZA227" s="54"/>
      <c r="HZB227" s="54"/>
      <c r="HZC227" s="54"/>
      <c r="HZD227" s="54"/>
      <c r="HZE227" s="54"/>
      <c r="HZF227" s="54"/>
      <c r="HZG227" s="54"/>
      <c r="HZH227" s="54"/>
      <c r="HZI227" s="54"/>
      <c r="HZJ227" s="54"/>
      <c r="HZK227" s="54"/>
      <c r="HZL227" s="54"/>
      <c r="HZM227" s="54"/>
      <c r="HZN227" s="54"/>
      <c r="HZO227" s="54"/>
      <c r="HZP227" s="54"/>
      <c r="HZQ227" s="54"/>
      <c r="HZR227" s="54"/>
      <c r="HZS227" s="54"/>
      <c r="HZT227" s="54"/>
      <c r="HZU227" s="54"/>
      <c r="HZV227" s="54"/>
      <c r="HZW227" s="54"/>
      <c r="HZX227" s="54"/>
      <c r="HZY227" s="54"/>
      <c r="HZZ227" s="54"/>
      <c r="IAA227" s="54"/>
      <c r="IAB227" s="54"/>
      <c r="IAC227" s="54"/>
      <c r="IAD227" s="54"/>
      <c r="IAE227" s="54"/>
      <c r="IAF227" s="54"/>
      <c r="IAG227" s="54"/>
      <c r="IAH227" s="54"/>
      <c r="IAI227" s="54"/>
      <c r="IAJ227" s="54"/>
      <c r="IAK227" s="54"/>
      <c r="IAL227" s="54"/>
      <c r="IAM227" s="54"/>
      <c r="IAN227" s="54"/>
      <c r="IAO227" s="54"/>
      <c r="IAP227" s="54"/>
      <c r="IAQ227" s="54"/>
      <c r="IAR227" s="54"/>
      <c r="IAS227" s="54"/>
      <c r="IAT227" s="54"/>
      <c r="IAU227" s="54"/>
      <c r="IAV227" s="54"/>
      <c r="IAW227" s="54"/>
      <c r="IAX227" s="54"/>
      <c r="IAY227" s="54"/>
      <c r="IAZ227" s="54"/>
      <c r="IBA227" s="54"/>
      <c r="IBB227" s="54"/>
      <c r="IBC227" s="54"/>
      <c r="IBD227" s="54"/>
      <c r="IBE227" s="54"/>
      <c r="IBF227" s="54"/>
      <c r="IBG227" s="54"/>
      <c r="IBH227" s="54"/>
      <c r="IBI227" s="54"/>
      <c r="IBJ227" s="54"/>
      <c r="IBK227" s="54"/>
      <c r="IBL227" s="54"/>
      <c r="IBM227" s="54"/>
      <c r="IBN227" s="54"/>
      <c r="IBO227" s="54"/>
      <c r="IBP227" s="54"/>
      <c r="IBQ227" s="54"/>
      <c r="IBR227" s="54"/>
      <c r="IBS227" s="54"/>
      <c r="IBT227" s="54"/>
      <c r="IBU227" s="54"/>
      <c r="IBV227" s="54"/>
      <c r="IBW227" s="54"/>
      <c r="IBX227" s="54"/>
      <c r="IBY227" s="54"/>
      <c r="IBZ227" s="54"/>
      <c r="ICA227" s="54"/>
      <c r="ICB227" s="54"/>
      <c r="ICC227" s="54"/>
      <c r="ICD227" s="54"/>
      <c r="ICE227" s="54"/>
      <c r="ICF227" s="54"/>
      <c r="ICG227" s="54"/>
      <c r="ICH227" s="54"/>
      <c r="ICI227" s="54"/>
      <c r="ICJ227" s="54"/>
      <c r="ICK227" s="54"/>
      <c r="ICL227" s="54"/>
      <c r="ICM227" s="54"/>
      <c r="ICN227" s="54"/>
      <c r="ICO227" s="54"/>
      <c r="ICP227" s="54"/>
      <c r="ICQ227" s="54"/>
      <c r="ICR227" s="54"/>
      <c r="ICS227" s="54"/>
      <c r="ICT227" s="54"/>
      <c r="ICU227" s="54"/>
      <c r="ICV227" s="54"/>
      <c r="ICW227" s="54"/>
      <c r="ICX227" s="54"/>
      <c r="ICY227" s="54"/>
      <c r="ICZ227" s="54"/>
      <c r="IDA227" s="54"/>
      <c r="IDB227" s="54"/>
      <c r="IDC227" s="54"/>
      <c r="IDD227" s="54"/>
      <c r="IDE227" s="54"/>
      <c r="IDF227" s="54"/>
      <c r="IDG227" s="54"/>
      <c r="IDH227" s="54"/>
      <c r="IDI227" s="54"/>
      <c r="IDJ227" s="54"/>
      <c r="IDK227" s="54"/>
      <c r="IDL227" s="54"/>
      <c r="IDM227" s="54"/>
      <c r="IDN227" s="54"/>
      <c r="IDO227" s="54"/>
      <c r="IDP227" s="54"/>
      <c r="IDQ227" s="54"/>
      <c r="IDR227" s="54"/>
      <c r="IDS227" s="54"/>
      <c r="IDT227" s="54"/>
      <c r="IDU227" s="54"/>
      <c r="IDV227" s="54"/>
      <c r="IDW227" s="54"/>
      <c r="IDX227" s="54"/>
      <c r="IDY227" s="54"/>
      <c r="IDZ227" s="54"/>
      <c r="IEA227" s="54"/>
      <c r="IEB227" s="54"/>
      <c r="IEC227" s="54"/>
      <c r="IED227" s="54"/>
      <c r="IEE227" s="54"/>
      <c r="IEF227" s="54"/>
      <c r="IEG227" s="54"/>
      <c r="IEH227" s="54"/>
      <c r="IEI227" s="54"/>
      <c r="IEJ227" s="54"/>
      <c r="IEK227" s="54"/>
      <c r="IEL227" s="54"/>
      <c r="IEM227" s="54"/>
      <c r="IEN227" s="54"/>
      <c r="IEO227" s="54"/>
      <c r="IEP227" s="54"/>
      <c r="IEQ227" s="54"/>
      <c r="IER227" s="54"/>
      <c r="IES227" s="54"/>
      <c r="IET227" s="54"/>
      <c r="IEU227" s="54"/>
      <c r="IEV227" s="54"/>
      <c r="IEW227" s="54"/>
      <c r="IEX227" s="54"/>
      <c r="IEY227" s="54"/>
      <c r="IEZ227" s="54"/>
      <c r="IFA227" s="54"/>
      <c r="IFB227" s="54"/>
      <c r="IFC227" s="54"/>
      <c r="IFD227" s="54"/>
      <c r="IFE227" s="54"/>
      <c r="IFF227" s="54"/>
      <c r="IFG227" s="54"/>
      <c r="IFH227" s="54"/>
      <c r="IFI227" s="54"/>
      <c r="IFJ227" s="54"/>
      <c r="IFK227" s="54"/>
      <c r="IFL227" s="54"/>
      <c r="IFM227" s="54"/>
      <c r="IFN227" s="54"/>
      <c r="IFO227" s="54"/>
      <c r="IFP227" s="54"/>
      <c r="IFQ227" s="54"/>
      <c r="IFR227" s="54"/>
      <c r="IFS227" s="54"/>
      <c r="IFT227" s="54"/>
      <c r="IFU227" s="54"/>
      <c r="IFV227" s="54"/>
      <c r="IFW227" s="54"/>
      <c r="IFX227" s="54"/>
      <c r="IFY227" s="54"/>
      <c r="IFZ227" s="54"/>
      <c r="IGA227" s="54"/>
      <c r="IGB227" s="54"/>
      <c r="IGC227" s="54"/>
      <c r="IGD227" s="54"/>
      <c r="IGE227" s="54"/>
      <c r="IGF227" s="54"/>
      <c r="IGG227" s="54"/>
      <c r="IGH227" s="54"/>
      <c r="IGI227" s="54"/>
      <c r="IGJ227" s="54"/>
      <c r="IGK227" s="54"/>
      <c r="IGL227" s="54"/>
      <c r="IGM227" s="54"/>
      <c r="IGN227" s="54"/>
      <c r="IGO227" s="54"/>
      <c r="IGP227" s="54"/>
      <c r="IGQ227" s="54"/>
      <c r="IGR227" s="54"/>
      <c r="IGS227" s="54"/>
      <c r="IGT227" s="54"/>
      <c r="IGU227" s="54"/>
      <c r="IGV227" s="54"/>
      <c r="IGW227" s="54"/>
      <c r="IGX227" s="54"/>
      <c r="IGY227" s="54"/>
      <c r="IGZ227" s="54"/>
      <c r="IHA227" s="54"/>
      <c r="IHB227" s="54"/>
      <c r="IHC227" s="54"/>
      <c r="IHD227" s="54"/>
      <c r="IHE227" s="54"/>
      <c r="IHF227" s="54"/>
      <c r="IHG227" s="54"/>
      <c r="IHH227" s="54"/>
      <c r="IHI227" s="54"/>
      <c r="IHJ227" s="54"/>
      <c r="IHK227" s="54"/>
      <c r="IHL227" s="54"/>
      <c r="IHM227" s="54"/>
      <c r="IHN227" s="54"/>
      <c r="IHO227" s="54"/>
      <c r="IHP227" s="54"/>
      <c r="IHQ227" s="54"/>
      <c r="IHR227" s="54"/>
      <c r="IHS227" s="54"/>
      <c r="IHT227" s="54"/>
      <c r="IHU227" s="54"/>
      <c r="IHV227" s="54"/>
      <c r="IHW227" s="54"/>
      <c r="IHX227" s="54"/>
      <c r="IHY227" s="54"/>
      <c r="IHZ227" s="54"/>
      <c r="IIA227" s="54"/>
      <c r="IIB227" s="54"/>
      <c r="IIC227" s="54"/>
      <c r="IID227" s="54"/>
      <c r="IIE227" s="54"/>
      <c r="IIF227" s="54"/>
      <c r="IIG227" s="54"/>
      <c r="IIH227" s="54"/>
      <c r="III227" s="54"/>
      <c r="IIJ227" s="54"/>
      <c r="IIK227" s="54"/>
      <c r="IIL227" s="54"/>
      <c r="IIM227" s="54"/>
      <c r="IIN227" s="54"/>
      <c r="IIO227" s="54"/>
      <c r="IIP227" s="54"/>
      <c r="IIQ227" s="54"/>
      <c r="IIR227" s="54"/>
      <c r="IIS227" s="54"/>
      <c r="IIT227" s="54"/>
      <c r="IIU227" s="54"/>
      <c r="IIV227" s="54"/>
      <c r="IIW227" s="54"/>
      <c r="IIX227" s="54"/>
      <c r="IIY227" s="54"/>
      <c r="IIZ227" s="54"/>
      <c r="IJA227" s="54"/>
      <c r="IJB227" s="54"/>
      <c r="IJC227" s="54"/>
      <c r="IJD227" s="54"/>
      <c r="IJE227" s="54"/>
      <c r="IJF227" s="54"/>
      <c r="IJG227" s="54"/>
      <c r="IJH227" s="54"/>
      <c r="IJI227" s="54"/>
      <c r="IJJ227" s="54"/>
      <c r="IJK227" s="54"/>
      <c r="IJL227" s="54"/>
      <c r="IJM227" s="54"/>
      <c r="IJN227" s="54"/>
      <c r="IJO227" s="54"/>
      <c r="IJP227" s="54"/>
      <c r="IJQ227" s="54"/>
      <c r="IJR227" s="54"/>
      <c r="IJS227" s="54"/>
      <c r="IJT227" s="54"/>
      <c r="IJU227" s="54"/>
      <c r="IJV227" s="54"/>
      <c r="IJW227" s="54"/>
      <c r="IJX227" s="54"/>
      <c r="IJY227" s="54"/>
      <c r="IJZ227" s="54"/>
      <c r="IKA227" s="54"/>
      <c r="IKB227" s="54"/>
      <c r="IKC227" s="54"/>
      <c r="IKD227" s="54"/>
      <c r="IKE227" s="54"/>
      <c r="IKF227" s="54"/>
      <c r="IKG227" s="54"/>
      <c r="IKH227" s="54"/>
      <c r="IKI227" s="54"/>
      <c r="IKJ227" s="54"/>
      <c r="IKK227" s="54"/>
      <c r="IKL227" s="54"/>
      <c r="IKM227" s="54"/>
      <c r="IKN227" s="54"/>
      <c r="IKO227" s="54"/>
      <c r="IKP227" s="54"/>
      <c r="IKQ227" s="54"/>
      <c r="IKR227" s="54"/>
      <c r="IKS227" s="54"/>
      <c r="IKT227" s="54"/>
      <c r="IKU227" s="54"/>
      <c r="IKV227" s="54"/>
      <c r="IKW227" s="54"/>
      <c r="IKX227" s="54"/>
      <c r="IKY227" s="54"/>
      <c r="IKZ227" s="54"/>
      <c r="ILA227" s="54"/>
      <c r="ILB227" s="54"/>
      <c r="ILC227" s="54"/>
      <c r="ILD227" s="54"/>
      <c r="ILE227" s="54"/>
      <c r="ILF227" s="54"/>
      <c r="ILG227" s="54"/>
      <c r="ILH227" s="54"/>
      <c r="ILI227" s="54"/>
      <c r="ILJ227" s="54"/>
      <c r="ILK227" s="54"/>
      <c r="ILL227" s="54"/>
      <c r="ILM227" s="54"/>
      <c r="ILN227" s="54"/>
      <c r="ILO227" s="54"/>
      <c r="ILP227" s="54"/>
      <c r="ILQ227" s="54"/>
      <c r="ILR227" s="54"/>
      <c r="ILS227" s="54"/>
      <c r="ILT227" s="54"/>
      <c r="ILU227" s="54"/>
      <c r="ILV227" s="54"/>
      <c r="ILW227" s="54"/>
      <c r="ILX227" s="54"/>
      <c r="ILY227" s="54"/>
      <c r="ILZ227" s="54"/>
      <c r="IMA227" s="54"/>
      <c r="IMB227" s="54"/>
      <c r="IMC227" s="54"/>
      <c r="IMD227" s="54"/>
      <c r="IME227" s="54"/>
      <c r="IMF227" s="54"/>
      <c r="IMG227" s="54"/>
      <c r="IMH227" s="54"/>
      <c r="IMI227" s="54"/>
      <c r="IMJ227" s="54"/>
      <c r="IMK227" s="54"/>
      <c r="IML227" s="54"/>
      <c r="IMM227" s="54"/>
      <c r="IMN227" s="54"/>
      <c r="IMO227" s="54"/>
      <c r="IMP227" s="54"/>
      <c r="IMQ227" s="54"/>
      <c r="IMR227" s="54"/>
      <c r="IMS227" s="54"/>
      <c r="IMT227" s="54"/>
      <c r="IMU227" s="54"/>
      <c r="IMV227" s="54"/>
      <c r="IMW227" s="54"/>
      <c r="IMX227" s="54"/>
      <c r="IMY227" s="54"/>
      <c r="IMZ227" s="54"/>
      <c r="INA227" s="54"/>
      <c r="INB227" s="54"/>
      <c r="INC227" s="54"/>
      <c r="IND227" s="54"/>
      <c r="INE227" s="54"/>
      <c r="INF227" s="54"/>
      <c r="ING227" s="54"/>
      <c r="INH227" s="54"/>
      <c r="INI227" s="54"/>
      <c r="INJ227" s="54"/>
      <c r="INK227" s="54"/>
      <c r="INL227" s="54"/>
      <c r="INM227" s="54"/>
      <c r="INN227" s="54"/>
      <c r="INO227" s="54"/>
      <c r="INP227" s="54"/>
      <c r="INQ227" s="54"/>
      <c r="INR227" s="54"/>
      <c r="INS227" s="54"/>
      <c r="INT227" s="54"/>
      <c r="INU227" s="54"/>
      <c r="INV227" s="54"/>
      <c r="INW227" s="54"/>
      <c r="INX227" s="54"/>
      <c r="INY227" s="54"/>
      <c r="INZ227" s="54"/>
      <c r="IOA227" s="54"/>
      <c r="IOB227" s="54"/>
      <c r="IOC227" s="54"/>
      <c r="IOD227" s="54"/>
      <c r="IOE227" s="54"/>
      <c r="IOF227" s="54"/>
      <c r="IOG227" s="54"/>
      <c r="IOH227" s="54"/>
      <c r="IOI227" s="54"/>
      <c r="IOJ227" s="54"/>
      <c r="IOK227" s="54"/>
      <c r="IOL227" s="54"/>
      <c r="IOM227" s="54"/>
      <c r="ION227" s="54"/>
      <c r="IOO227" s="54"/>
      <c r="IOP227" s="54"/>
      <c r="IOQ227" s="54"/>
      <c r="IOR227" s="54"/>
      <c r="IOS227" s="54"/>
      <c r="IOT227" s="54"/>
      <c r="IOU227" s="54"/>
      <c r="IOV227" s="54"/>
      <c r="IOW227" s="54"/>
      <c r="IOX227" s="54"/>
      <c r="IOY227" s="54"/>
      <c r="IOZ227" s="54"/>
      <c r="IPA227" s="54"/>
      <c r="IPB227" s="54"/>
      <c r="IPC227" s="54"/>
      <c r="IPD227" s="54"/>
      <c r="IPE227" s="54"/>
      <c r="IPF227" s="54"/>
      <c r="IPG227" s="54"/>
      <c r="IPH227" s="54"/>
      <c r="IPI227" s="54"/>
      <c r="IPJ227" s="54"/>
      <c r="IPK227" s="54"/>
      <c r="IPL227" s="54"/>
      <c r="IPM227" s="54"/>
      <c r="IPN227" s="54"/>
      <c r="IPO227" s="54"/>
      <c r="IPP227" s="54"/>
      <c r="IPQ227" s="54"/>
      <c r="IPR227" s="54"/>
      <c r="IPS227" s="54"/>
      <c r="IPT227" s="54"/>
      <c r="IPU227" s="54"/>
      <c r="IPV227" s="54"/>
      <c r="IPW227" s="54"/>
      <c r="IPX227" s="54"/>
      <c r="IPY227" s="54"/>
      <c r="IPZ227" s="54"/>
      <c r="IQA227" s="54"/>
      <c r="IQB227" s="54"/>
      <c r="IQC227" s="54"/>
      <c r="IQD227" s="54"/>
      <c r="IQE227" s="54"/>
      <c r="IQF227" s="54"/>
      <c r="IQG227" s="54"/>
      <c r="IQH227" s="54"/>
      <c r="IQI227" s="54"/>
      <c r="IQJ227" s="54"/>
      <c r="IQK227" s="54"/>
      <c r="IQL227" s="54"/>
      <c r="IQM227" s="54"/>
      <c r="IQN227" s="54"/>
      <c r="IQO227" s="54"/>
      <c r="IQP227" s="54"/>
      <c r="IQQ227" s="54"/>
      <c r="IQR227" s="54"/>
      <c r="IQS227" s="54"/>
      <c r="IQT227" s="54"/>
      <c r="IQU227" s="54"/>
      <c r="IQV227" s="54"/>
      <c r="IQW227" s="54"/>
      <c r="IQX227" s="54"/>
      <c r="IQY227" s="54"/>
      <c r="IQZ227" s="54"/>
      <c r="IRA227" s="54"/>
      <c r="IRB227" s="54"/>
      <c r="IRC227" s="54"/>
      <c r="IRD227" s="54"/>
      <c r="IRE227" s="54"/>
      <c r="IRF227" s="54"/>
      <c r="IRG227" s="54"/>
      <c r="IRH227" s="54"/>
      <c r="IRI227" s="54"/>
      <c r="IRJ227" s="54"/>
      <c r="IRK227" s="54"/>
      <c r="IRL227" s="54"/>
      <c r="IRM227" s="54"/>
      <c r="IRN227" s="54"/>
      <c r="IRO227" s="54"/>
      <c r="IRP227" s="54"/>
      <c r="IRQ227" s="54"/>
      <c r="IRR227" s="54"/>
      <c r="IRS227" s="54"/>
      <c r="IRT227" s="54"/>
      <c r="IRU227" s="54"/>
      <c r="IRV227" s="54"/>
      <c r="IRW227" s="54"/>
      <c r="IRX227" s="54"/>
      <c r="IRY227" s="54"/>
      <c r="IRZ227" s="54"/>
      <c r="ISA227" s="54"/>
      <c r="ISB227" s="54"/>
      <c r="ISC227" s="54"/>
      <c r="ISD227" s="54"/>
      <c r="ISE227" s="54"/>
      <c r="ISF227" s="54"/>
      <c r="ISG227" s="54"/>
      <c r="ISH227" s="54"/>
      <c r="ISI227" s="54"/>
      <c r="ISJ227" s="54"/>
      <c r="ISK227" s="54"/>
      <c r="ISL227" s="54"/>
      <c r="ISM227" s="54"/>
      <c r="ISN227" s="54"/>
      <c r="ISO227" s="54"/>
      <c r="ISP227" s="54"/>
      <c r="ISQ227" s="54"/>
      <c r="ISR227" s="54"/>
      <c r="ISS227" s="54"/>
      <c r="IST227" s="54"/>
      <c r="ISU227" s="54"/>
      <c r="ISV227" s="54"/>
      <c r="ISW227" s="54"/>
      <c r="ISX227" s="54"/>
      <c r="ISY227" s="54"/>
      <c r="ISZ227" s="54"/>
      <c r="ITA227" s="54"/>
      <c r="ITB227" s="54"/>
      <c r="ITC227" s="54"/>
      <c r="ITD227" s="54"/>
      <c r="ITE227" s="54"/>
      <c r="ITF227" s="54"/>
      <c r="ITG227" s="54"/>
      <c r="ITH227" s="54"/>
      <c r="ITI227" s="54"/>
      <c r="ITJ227" s="54"/>
      <c r="ITK227" s="54"/>
      <c r="ITL227" s="54"/>
      <c r="ITM227" s="54"/>
      <c r="ITN227" s="54"/>
      <c r="ITO227" s="54"/>
      <c r="ITP227" s="54"/>
      <c r="ITQ227" s="54"/>
      <c r="ITR227" s="54"/>
      <c r="ITS227" s="54"/>
      <c r="ITT227" s="54"/>
      <c r="ITU227" s="54"/>
      <c r="ITV227" s="54"/>
      <c r="ITW227" s="54"/>
      <c r="ITX227" s="54"/>
      <c r="ITY227" s="54"/>
      <c r="ITZ227" s="54"/>
      <c r="IUA227" s="54"/>
      <c r="IUB227" s="54"/>
      <c r="IUC227" s="54"/>
      <c r="IUD227" s="54"/>
      <c r="IUE227" s="54"/>
      <c r="IUF227" s="54"/>
      <c r="IUG227" s="54"/>
      <c r="IUH227" s="54"/>
      <c r="IUI227" s="54"/>
      <c r="IUJ227" s="54"/>
      <c r="IUK227" s="54"/>
      <c r="IUL227" s="54"/>
      <c r="IUM227" s="54"/>
      <c r="IUN227" s="54"/>
      <c r="IUO227" s="54"/>
      <c r="IUP227" s="54"/>
      <c r="IUQ227" s="54"/>
      <c r="IUR227" s="54"/>
      <c r="IUS227" s="54"/>
      <c r="IUT227" s="54"/>
      <c r="IUU227" s="54"/>
      <c r="IUV227" s="54"/>
      <c r="IUW227" s="54"/>
      <c r="IUX227" s="54"/>
      <c r="IUY227" s="54"/>
      <c r="IUZ227" s="54"/>
      <c r="IVA227" s="54"/>
      <c r="IVB227" s="54"/>
      <c r="IVC227" s="54"/>
      <c r="IVD227" s="54"/>
      <c r="IVE227" s="54"/>
      <c r="IVF227" s="54"/>
      <c r="IVG227" s="54"/>
      <c r="IVH227" s="54"/>
      <c r="IVI227" s="54"/>
      <c r="IVJ227" s="54"/>
      <c r="IVK227" s="54"/>
      <c r="IVL227" s="54"/>
      <c r="IVM227" s="54"/>
      <c r="IVN227" s="54"/>
      <c r="IVO227" s="54"/>
      <c r="IVP227" s="54"/>
      <c r="IVQ227" s="54"/>
      <c r="IVR227" s="54"/>
      <c r="IVS227" s="54"/>
      <c r="IVT227" s="54"/>
      <c r="IVU227" s="54"/>
      <c r="IVV227" s="54"/>
      <c r="IVW227" s="54"/>
      <c r="IVX227" s="54"/>
      <c r="IVY227" s="54"/>
      <c r="IVZ227" s="54"/>
      <c r="IWA227" s="54"/>
      <c r="IWB227" s="54"/>
      <c r="IWC227" s="54"/>
      <c r="IWD227" s="54"/>
      <c r="IWE227" s="54"/>
      <c r="IWF227" s="54"/>
      <c r="IWG227" s="54"/>
      <c r="IWH227" s="54"/>
      <c r="IWI227" s="54"/>
      <c r="IWJ227" s="54"/>
      <c r="IWK227" s="54"/>
      <c r="IWL227" s="54"/>
      <c r="IWM227" s="54"/>
      <c r="IWN227" s="54"/>
      <c r="IWO227" s="54"/>
      <c r="IWP227" s="54"/>
      <c r="IWQ227" s="54"/>
      <c r="IWR227" s="54"/>
      <c r="IWS227" s="54"/>
      <c r="IWT227" s="54"/>
      <c r="IWU227" s="54"/>
      <c r="IWV227" s="54"/>
      <c r="IWW227" s="54"/>
      <c r="IWX227" s="54"/>
      <c r="IWY227" s="54"/>
      <c r="IWZ227" s="54"/>
      <c r="IXA227" s="54"/>
      <c r="IXB227" s="54"/>
      <c r="IXC227" s="54"/>
      <c r="IXD227" s="54"/>
      <c r="IXE227" s="54"/>
      <c r="IXF227" s="54"/>
      <c r="IXG227" s="54"/>
      <c r="IXH227" s="54"/>
      <c r="IXI227" s="54"/>
      <c r="IXJ227" s="54"/>
      <c r="IXK227" s="54"/>
      <c r="IXL227" s="54"/>
      <c r="IXM227" s="54"/>
      <c r="IXN227" s="54"/>
      <c r="IXO227" s="54"/>
      <c r="IXP227" s="54"/>
      <c r="IXQ227" s="54"/>
      <c r="IXR227" s="54"/>
      <c r="IXS227" s="54"/>
      <c r="IXT227" s="54"/>
      <c r="IXU227" s="54"/>
      <c r="IXV227" s="54"/>
      <c r="IXW227" s="54"/>
      <c r="IXX227" s="54"/>
      <c r="IXY227" s="54"/>
      <c r="IXZ227" s="54"/>
      <c r="IYA227" s="54"/>
      <c r="IYB227" s="54"/>
      <c r="IYC227" s="54"/>
      <c r="IYD227" s="54"/>
      <c r="IYE227" s="54"/>
      <c r="IYF227" s="54"/>
      <c r="IYG227" s="54"/>
      <c r="IYH227" s="54"/>
      <c r="IYI227" s="54"/>
      <c r="IYJ227" s="54"/>
      <c r="IYK227" s="54"/>
      <c r="IYL227" s="54"/>
      <c r="IYM227" s="54"/>
      <c r="IYN227" s="54"/>
      <c r="IYO227" s="54"/>
      <c r="IYP227" s="54"/>
      <c r="IYQ227" s="54"/>
      <c r="IYR227" s="54"/>
      <c r="IYS227" s="54"/>
      <c r="IYT227" s="54"/>
      <c r="IYU227" s="54"/>
      <c r="IYV227" s="54"/>
      <c r="IYW227" s="54"/>
      <c r="IYX227" s="54"/>
      <c r="IYY227" s="54"/>
      <c r="IYZ227" s="54"/>
      <c r="IZA227" s="54"/>
      <c r="IZB227" s="54"/>
      <c r="IZC227" s="54"/>
      <c r="IZD227" s="54"/>
      <c r="IZE227" s="54"/>
      <c r="IZF227" s="54"/>
      <c r="IZG227" s="54"/>
      <c r="IZH227" s="54"/>
      <c r="IZI227" s="54"/>
      <c r="IZJ227" s="54"/>
      <c r="IZK227" s="54"/>
      <c r="IZL227" s="54"/>
      <c r="IZM227" s="54"/>
      <c r="IZN227" s="54"/>
      <c r="IZO227" s="54"/>
      <c r="IZP227" s="54"/>
      <c r="IZQ227" s="54"/>
      <c r="IZR227" s="54"/>
      <c r="IZS227" s="54"/>
      <c r="IZT227" s="54"/>
      <c r="IZU227" s="54"/>
      <c r="IZV227" s="54"/>
      <c r="IZW227" s="54"/>
      <c r="IZX227" s="54"/>
      <c r="IZY227" s="54"/>
      <c r="IZZ227" s="54"/>
      <c r="JAA227" s="54"/>
      <c r="JAB227" s="54"/>
      <c r="JAC227" s="54"/>
      <c r="JAD227" s="54"/>
      <c r="JAE227" s="54"/>
      <c r="JAF227" s="54"/>
      <c r="JAG227" s="54"/>
      <c r="JAH227" s="54"/>
      <c r="JAI227" s="54"/>
      <c r="JAJ227" s="54"/>
      <c r="JAK227" s="54"/>
      <c r="JAL227" s="54"/>
      <c r="JAM227" s="54"/>
      <c r="JAN227" s="54"/>
      <c r="JAO227" s="54"/>
      <c r="JAP227" s="54"/>
      <c r="JAQ227" s="54"/>
      <c r="JAR227" s="54"/>
      <c r="JAS227" s="54"/>
      <c r="JAT227" s="54"/>
      <c r="JAU227" s="54"/>
      <c r="JAV227" s="54"/>
      <c r="JAW227" s="54"/>
      <c r="JAX227" s="54"/>
      <c r="JAY227" s="54"/>
      <c r="JAZ227" s="54"/>
      <c r="JBA227" s="54"/>
      <c r="JBB227" s="54"/>
      <c r="JBC227" s="54"/>
      <c r="JBD227" s="54"/>
      <c r="JBE227" s="54"/>
      <c r="JBF227" s="54"/>
      <c r="JBG227" s="54"/>
      <c r="JBH227" s="54"/>
      <c r="JBI227" s="54"/>
      <c r="JBJ227" s="54"/>
      <c r="JBK227" s="54"/>
      <c r="JBL227" s="54"/>
      <c r="JBM227" s="54"/>
      <c r="JBN227" s="54"/>
      <c r="JBO227" s="54"/>
      <c r="JBP227" s="54"/>
      <c r="JBQ227" s="54"/>
      <c r="JBR227" s="54"/>
      <c r="JBS227" s="54"/>
      <c r="JBT227" s="54"/>
      <c r="JBU227" s="54"/>
      <c r="JBV227" s="54"/>
      <c r="JBW227" s="54"/>
      <c r="JBX227" s="54"/>
      <c r="JBY227" s="54"/>
      <c r="JBZ227" s="54"/>
      <c r="JCA227" s="54"/>
      <c r="JCB227" s="54"/>
      <c r="JCC227" s="54"/>
      <c r="JCD227" s="54"/>
      <c r="JCE227" s="54"/>
      <c r="JCF227" s="54"/>
      <c r="JCG227" s="54"/>
      <c r="JCH227" s="54"/>
      <c r="JCI227" s="54"/>
      <c r="JCJ227" s="54"/>
      <c r="JCK227" s="54"/>
      <c r="JCL227" s="54"/>
      <c r="JCM227" s="54"/>
      <c r="JCN227" s="54"/>
      <c r="JCO227" s="54"/>
      <c r="JCP227" s="54"/>
      <c r="JCQ227" s="54"/>
      <c r="JCR227" s="54"/>
      <c r="JCS227" s="54"/>
      <c r="JCT227" s="54"/>
      <c r="JCU227" s="54"/>
      <c r="JCV227" s="54"/>
      <c r="JCW227" s="54"/>
      <c r="JCX227" s="54"/>
      <c r="JCY227" s="54"/>
      <c r="JCZ227" s="54"/>
      <c r="JDA227" s="54"/>
      <c r="JDB227" s="54"/>
      <c r="JDC227" s="54"/>
      <c r="JDD227" s="54"/>
      <c r="JDE227" s="54"/>
      <c r="JDF227" s="54"/>
      <c r="JDG227" s="54"/>
      <c r="JDH227" s="54"/>
      <c r="JDI227" s="54"/>
      <c r="JDJ227" s="54"/>
      <c r="JDK227" s="54"/>
      <c r="JDL227" s="54"/>
      <c r="JDM227" s="54"/>
      <c r="JDN227" s="54"/>
      <c r="JDO227" s="54"/>
      <c r="JDP227" s="54"/>
      <c r="JDQ227" s="54"/>
      <c r="JDR227" s="54"/>
      <c r="JDS227" s="54"/>
      <c r="JDT227" s="54"/>
      <c r="JDU227" s="54"/>
      <c r="JDV227" s="54"/>
      <c r="JDW227" s="54"/>
      <c r="JDX227" s="54"/>
      <c r="JDY227" s="54"/>
      <c r="JDZ227" s="54"/>
      <c r="JEA227" s="54"/>
      <c r="JEB227" s="54"/>
      <c r="JEC227" s="54"/>
      <c r="JED227" s="54"/>
      <c r="JEE227" s="54"/>
      <c r="JEF227" s="54"/>
      <c r="JEG227" s="54"/>
      <c r="JEH227" s="54"/>
      <c r="JEI227" s="54"/>
      <c r="JEJ227" s="54"/>
      <c r="JEK227" s="54"/>
      <c r="JEL227" s="54"/>
      <c r="JEM227" s="54"/>
      <c r="JEN227" s="54"/>
      <c r="JEO227" s="54"/>
      <c r="JEP227" s="54"/>
      <c r="JEQ227" s="54"/>
      <c r="JER227" s="54"/>
      <c r="JES227" s="54"/>
      <c r="JET227" s="54"/>
      <c r="JEU227" s="54"/>
      <c r="JEV227" s="54"/>
      <c r="JEW227" s="54"/>
      <c r="JEX227" s="54"/>
      <c r="JEY227" s="54"/>
      <c r="JEZ227" s="54"/>
      <c r="JFA227" s="54"/>
      <c r="JFB227" s="54"/>
      <c r="JFC227" s="54"/>
      <c r="JFD227" s="54"/>
      <c r="JFE227" s="54"/>
      <c r="JFF227" s="54"/>
      <c r="JFG227" s="54"/>
      <c r="JFH227" s="54"/>
      <c r="JFI227" s="54"/>
      <c r="JFJ227" s="54"/>
      <c r="JFK227" s="54"/>
      <c r="JFL227" s="54"/>
      <c r="JFM227" s="54"/>
      <c r="JFN227" s="54"/>
      <c r="JFO227" s="54"/>
      <c r="JFP227" s="54"/>
      <c r="JFQ227" s="54"/>
      <c r="JFR227" s="54"/>
      <c r="JFS227" s="54"/>
      <c r="JFT227" s="54"/>
      <c r="JFU227" s="54"/>
      <c r="JFV227" s="54"/>
      <c r="JFW227" s="54"/>
      <c r="JFX227" s="54"/>
      <c r="JFY227" s="54"/>
      <c r="JFZ227" s="54"/>
      <c r="JGA227" s="54"/>
      <c r="JGB227" s="54"/>
      <c r="JGC227" s="54"/>
      <c r="JGD227" s="54"/>
      <c r="JGE227" s="54"/>
      <c r="JGF227" s="54"/>
      <c r="JGG227" s="54"/>
      <c r="JGH227" s="54"/>
      <c r="JGI227" s="54"/>
      <c r="JGJ227" s="54"/>
      <c r="JGK227" s="54"/>
      <c r="JGL227" s="54"/>
      <c r="JGM227" s="54"/>
      <c r="JGN227" s="54"/>
      <c r="JGO227" s="54"/>
      <c r="JGP227" s="54"/>
      <c r="JGQ227" s="54"/>
      <c r="JGR227" s="54"/>
      <c r="JGS227" s="54"/>
      <c r="JGT227" s="54"/>
      <c r="JGU227" s="54"/>
      <c r="JGV227" s="54"/>
      <c r="JGW227" s="54"/>
      <c r="JGX227" s="54"/>
      <c r="JGY227" s="54"/>
      <c r="JGZ227" s="54"/>
      <c r="JHA227" s="54"/>
      <c r="JHB227" s="54"/>
      <c r="JHC227" s="54"/>
      <c r="JHD227" s="54"/>
      <c r="JHE227" s="54"/>
      <c r="JHF227" s="54"/>
      <c r="JHG227" s="54"/>
      <c r="JHH227" s="54"/>
      <c r="JHI227" s="54"/>
      <c r="JHJ227" s="54"/>
      <c r="JHK227" s="54"/>
      <c r="JHL227" s="54"/>
      <c r="JHM227" s="54"/>
      <c r="JHN227" s="54"/>
      <c r="JHO227" s="54"/>
      <c r="JHP227" s="54"/>
      <c r="JHQ227" s="54"/>
      <c r="JHR227" s="54"/>
      <c r="JHS227" s="54"/>
      <c r="JHT227" s="54"/>
      <c r="JHU227" s="54"/>
      <c r="JHV227" s="54"/>
      <c r="JHW227" s="54"/>
      <c r="JHX227" s="54"/>
      <c r="JHY227" s="54"/>
      <c r="JHZ227" s="54"/>
      <c r="JIA227" s="54"/>
      <c r="JIB227" s="54"/>
      <c r="JIC227" s="54"/>
      <c r="JID227" s="54"/>
      <c r="JIE227" s="54"/>
      <c r="JIF227" s="54"/>
      <c r="JIG227" s="54"/>
      <c r="JIH227" s="54"/>
      <c r="JII227" s="54"/>
      <c r="JIJ227" s="54"/>
      <c r="JIK227" s="54"/>
      <c r="JIL227" s="54"/>
      <c r="JIM227" s="54"/>
      <c r="JIN227" s="54"/>
      <c r="JIO227" s="54"/>
      <c r="JIP227" s="54"/>
      <c r="JIQ227" s="54"/>
      <c r="JIR227" s="54"/>
      <c r="JIS227" s="54"/>
      <c r="JIT227" s="54"/>
      <c r="JIU227" s="54"/>
      <c r="JIV227" s="54"/>
      <c r="JIW227" s="54"/>
      <c r="JIX227" s="54"/>
      <c r="JIY227" s="54"/>
      <c r="JIZ227" s="54"/>
      <c r="JJA227" s="54"/>
      <c r="JJB227" s="54"/>
      <c r="JJC227" s="54"/>
      <c r="JJD227" s="54"/>
      <c r="JJE227" s="54"/>
      <c r="JJF227" s="54"/>
      <c r="JJG227" s="54"/>
      <c r="JJH227" s="54"/>
      <c r="JJI227" s="54"/>
      <c r="JJJ227" s="54"/>
      <c r="JJK227" s="54"/>
      <c r="JJL227" s="54"/>
      <c r="JJM227" s="54"/>
      <c r="JJN227" s="54"/>
      <c r="JJO227" s="54"/>
      <c r="JJP227" s="54"/>
      <c r="JJQ227" s="54"/>
      <c r="JJR227" s="54"/>
      <c r="JJS227" s="54"/>
      <c r="JJT227" s="54"/>
      <c r="JJU227" s="54"/>
      <c r="JJV227" s="54"/>
      <c r="JJW227" s="54"/>
      <c r="JJX227" s="54"/>
      <c r="JJY227" s="54"/>
      <c r="JJZ227" s="54"/>
      <c r="JKA227" s="54"/>
      <c r="JKB227" s="54"/>
      <c r="JKC227" s="54"/>
      <c r="JKD227" s="54"/>
      <c r="JKE227" s="54"/>
      <c r="JKF227" s="54"/>
      <c r="JKG227" s="54"/>
      <c r="JKH227" s="54"/>
      <c r="JKI227" s="54"/>
      <c r="JKJ227" s="54"/>
      <c r="JKK227" s="54"/>
      <c r="JKL227" s="54"/>
      <c r="JKM227" s="54"/>
      <c r="JKN227" s="54"/>
      <c r="JKO227" s="54"/>
      <c r="JKP227" s="54"/>
      <c r="JKQ227" s="54"/>
      <c r="JKR227" s="54"/>
      <c r="JKS227" s="54"/>
      <c r="JKT227" s="54"/>
      <c r="JKU227" s="54"/>
      <c r="JKV227" s="54"/>
      <c r="JKW227" s="54"/>
      <c r="JKX227" s="54"/>
      <c r="JKY227" s="54"/>
      <c r="JKZ227" s="54"/>
      <c r="JLA227" s="54"/>
      <c r="JLB227" s="54"/>
      <c r="JLC227" s="54"/>
      <c r="JLD227" s="54"/>
      <c r="JLE227" s="54"/>
      <c r="JLF227" s="54"/>
      <c r="JLG227" s="54"/>
      <c r="JLH227" s="54"/>
      <c r="JLI227" s="54"/>
      <c r="JLJ227" s="54"/>
      <c r="JLK227" s="54"/>
      <c r="JLL227" s="54"/>
      <c r="JLM227" s="54"/>
      <c r="JLN227" s="54"/>
      <c r="JLO227" s="54"/>
      <c r="JLP227" s="54"/>
      <c r="JLQ227" s="54"/>
      <c r="JLR227" s="54"/>
      <c r="JLS227" s="54"/>
      <c r="JLT227" s="54"/>
      <c r="JLU227" s="54"/>
      <c r="JLV227" s="54"/>
      <c r="JLW227" s="54"/>
      <c r="JLX227" s="54"/>
      <c r="JLY227" s="54"/>
      <c r="JLZ227" s="54"/>
      <c r="JMA227" s="54"/>
      <c r="JMB227" s="54"/>
      <c r="JMC227" s="54"/>
      <c r="JMD227" s="54"/>
      <c r="JME227" s="54"/>
      <c r="JMF227" s="54"/>
      <c r="JMG227" s="54"/>
      <c r="JMH227" s="54"/>
      <c r="JMI227" s="54"/>
      <c r="JMJ227" s="54"/>
      <c r="JMK227" s="54"/>
      <c r="JML227" s="54"/>
      <c r="JMM227" s="54"/>
      <c r="JMN227" s="54"/>
      <c r="JMO227" s="54"/>
      <c r="JMP227" s="54"/>
      <c r="JMQ227" s="54"/>
      <c r="JMR227" s="54"/>
      <c r="JMS227" s="54"/>
      <c r="JMT227" s="54"/>
      <c r="JMU227" s="54"/>
      <c r="JMV227" s="54"/>
      <c r="JMW227" s="54"/>
      <c r="JMX227" s="54"/>
      <c r="JMY227" s="54"/>
      <c r="JMZ227" s="54"/>
      <c r="JNA227" s="54"/>
      <c r="JNB227" s="54"/>
      <c r="JNC227" s="54"/>
      <c r="JND227" s="54"/>
      <c r="JNE227" s="54"/>
      <c r="JNF227" s="54"/>
      <c r="JNG227" s="54"/>
      <c r="JNH227" s="54"/>
      <c r="JNI227" s="54"/>
      <c r="JNJ227" s="54"/>
      <c r="JNK227" s="54"/>
      <c r="JNL227" s="54"/>
      <c r="JNM227" s="54"/>
      <c r="JNN227" s="54"/>
      <c r="JNO227" s="54"/>
      <c r="JNP227" s="54"/>
      <c r="JNQ227" s="54"/>
      <c r="JNR227" s="54"/>
      <c r="JNS227" s="54"/>
      <c r="JNT227" s="54"/>
      <c r="JNU227" s="54"/>
      <c r="JNV227" s="54"/>
      <c r="JNW227" s="54"/>
      <c r="JNX227" s="54"/>
      <c r="JNY227" s="54"/>
      <c r="JNZ227" s="54"/>
      <c r="JOA227" s="54"/>
      <c r="JOB227" s="54"/>
      <c r="JOC227" s="54"/>
      <c r="JOD227" s="54"/>
      <c r="JOE227" s="54"/>
      <c r="JOF227" s="54"/>
      <c r="JOG227" s="54"/>
      <c r="JOH227" s="54"/>
      <c r="JOI227" s="54"/>
      <c r="JOJ227" s="54"/>
      <c r="JOK227" s="54"/>
      <c r="JOL227" s="54"/>
      <c r="JOM227" s="54"/>
      <c r="JON227" s="54"/>
      <c r="JOO227" s="54"/>
      <c r="JOP227" s="54"/>
      <c r="JOQ227" s="54"/>
      <c r="JOR227" s="54"/>
      <c r="JOS227" s="54"/>
      <c r="JOT227" s="54"/>
      <c r="JOU227" s="54"/>
      <c r="JOV227" s="54"/>
      <c r="JOW227" s="54"/>
      <c r="JOX227" s="54"/>
      <c r="JOY227" s="54"/>
      <c r="JOZ227" s="54"/>
      <c r="JPA227" s="54"/>
      <c r="JPB227" s="54"/>
      <c r="JPC227" s="54"/>
      <c r="JPD227" s="54"/>
      <c r="JPE227" s="54"/>
      <c r="JPF227" s="54"/>
      <c r="JPG227" s="54"/>
      <c r="JPH227" s="54"/>
      <c r="JPI227" s="54"/>
      <c r="JPJ227" s="54"/>
      <c r="JPK227" s="54"/>
      <c r="JPL227" s="54"/>
      <c r="JPM227" s="54"/>
      <c r="JPN227" s="54"/>
      <c r="JPO227" s="54"/>
      <c r="JPP227" s="54"/>
      <c r="JPQ227" s="54"/>
      <c r="JPR227" s="54"/>
      <c r="JPS227" s="54"/>
      <c r="JPT227" s="54"/>
      <c r="JPU227" s="54"/>
      <c r="JPV227" s="54"/>
      <c r="JPW227" s="54"/>
      <c r="JPX227" s="54"/>
      <c r="JPY227" s="54"/>
      <c r="JPZ227" s="54"/>
      <c r="JQA227" s="54"/>
      <c r="JQB227" s="54"/>
      <c r="JQC227" s="54"/>
      <c r="JQD227" s="54"/>
      <c r="JQE227" s="54"/>
      <c r="JQF227" s="54"/>
      <c r="JQG227" s="54"/>
      <c r="JQH227" s="54"/>
      <c r="JQI227" s="54"/>
      <c r="JQJ227" s="54"/>
      <c r="JQK227" s="54"/>
      <c r="JQL227" s="54"/>
      <c r="JQM227" s="54"/>
      <c r="JQN227" s="54"/>
      <c r="JQO227" s="54"/>
      <c r="JQP227" s="54"/>
      <c r="JQQ227" s="54"/>
      <c r="JQR227" s="54"/>
      <c r="JQS227" s="54"/>
      <c r="JQT227" s="54"/>
      <c r="JQU227" s="54"/>
      <c r="JQV227" s="54"/>
      <c r="JQW227" s="54"/>
      <c r="JQX227" s="54"/>
      <c r="JQY227" s="54"/>
      <c r="JQZ227" s="54"/>
      <c r="JRA227" s="54"/>
      <c r="JRB227" s="54"/>
      <c r="JRC227" s="54"/>
      <c r="JRD227" s="54"/>
      <c r="JRE227" s="54"/>
      <c r="JRF227" s="54"/>
      <c r="JRG227" s="54"/>
      <c r="JRH227" s="54"/>
      <c r="JRI227" s="54"/>
      <c r="JRJ227" s="54"/>
      <c r="JRK227" s="54"/>
      <c r="JRL227" s="54"/>
      <c r="JRM227" s="54"/>
      <c r="JRN227" s="54"/>
      <c r="JRO227" s="54"/>
      <c r="JRP227" s="54"/>
      <c r="JRQ227" s="54"/>
      <c r="JRR227" s="54"/>
      <c r="JRS227" s="54"/>
      <c r="JRT227" s="54"/>
      <c r="JRU227" s="54"/>
      <c r="JRV227" s="54"/>
      <c r="JRW227" s="54"/>
      <c r="JRX227" s="54"/>
      <c r="JRY227" s="54"/>
      <c r="JRZ227" s="54"/>
      <c r="JSA227" s="54"/>
      <c r="JSB227" s="54"/>
      <c r="JSC227" s="54"/>
      <c r="JSD227" s="54"/>
      <c r="JSE227" s="54"/>
      <c r="JSF227" s="54"/>
      <c r="JSG227" s="54"/>
      <c r="JSH227" s="54"/>
      <c r="JSI227" s="54"/>
      <c r="JSJ227" s="54"/>
      <c r="JSK227" s="54"/>
      <c r="JSL227" s="54"/>
      <c r="JSM227" s="54"/>
      <c r="JSN227" s="54"/>
      <c r="JSO227" s="54"/>
      <c r="JSP227" s="54"/>
      <c r="JSQ227" s="54"/>
      <c r="JSR227" s="54"/>
      <c r="JSS227" s="54"/>
      <c r="JST227" s="54"/>
      <c r="JSU227" s="54"/>
      <c r="JSV227" s="54"/>
      <c r="JSW227" s="54"/>
      <c r="JSX227" s="54"/>
      <c r="JSY227" s="54"/>
      <c r="JSZ227" s="54"/>
      <c r="JTA227" s="54"/>
      <c r="JTB227" s="54"/>
      <c r="JTC227" s="54"/>
      <c r="JTD227" s="54"/>
      <c r="JTE227" s="54"/>
      <c r="JTF227" s="54"/>
      <c r="JTG227" s="54"/>
      <c r="JTH227" s="54"/>
      <c r="JTI227" s="54"/>
      <c r="JTJ227" s="54"/>
      <c r="JTK227" s="54"/>
      <c r="JTL227" s="54"/>
      <c r="JTM227" s="54"/>
      <c r="JTN227" s="54"/>
      <c r="JTO227" s="54"/>
      <c r="JTP227" s="54"/>
      <c r="JTQ227" s="54"/>
      <c r="JTR227" s="54"/>
      <c r="JTS227" s="54"/>
      <c r="JTT227" s="54"/>
      <c r="JTU227" s="54"/>
      <c r="JTV227" s="54"/>
      <c r="JTW227" s="54"/>
      <c r="JTX227" s="54"/>
      <c r="JTY227" s="54"/>
      <c r="JTZ227" s="54"/>
      <c r="JUA227" s="54"/>
      <c r="JUB227" s="54"/>
      <c r="JUC227" s="54"/>
      <c r="JUD227" s="54"/>
      <c r="JUE227" s="54"/>
      <c r="JUF227" s="54"/>
      <c r="JUG227" s="54"/>
      <c r="JUH227" s="54"/>
      <c r="JUI227" s="54"/>
      <c r="JUJ227" s="54"/>
      <c r="JUK227" s="54"/>
      <c r="JUL227" s="54"/>
      <c r="JUM227" s="54"/>
      <c r="JUN227" s="54"/>
      <c r="JUO227" s="54"/>
      <c r="JUP227" s="54"/>
      <c r="JUQ227" s="54"/>
      <c r="JUR227" s="54"/>
      <c r="JUS227" s="54"/>
      <c r="JUT227" s="54"/>
      <c r="JUU227" s="54"/>
      <c r="JUV227" s="54"/>
      <c r="JUW227" s="54"/>
      <c r="JUX227" s="54"/>
      <c r="JUY227" s="54"/>
      <c r="JUZ227" s="54"/>
      <c r="JVA227" s="54"/>
      <c r="JVB227" s="54"/>
      <c r="JVC227" s="54"/>
      <c r="JVD227" s="54"/>
      <c r="JVE227" s="54"/>
      <c r="JVF227" s="54"/>
      <c r="JVG227" s="54"/>
      <c r="JVH227" s="54"/>
      <c r="JVI227" s="54"/>
      <c r="JVJ227" s="54"/>
      <c r="JVK227" s="54"/>
      <c r="JVL227" s="54"/>
      <c r="JVM227" s="54"/>
      <c r="JVN227" s="54"/>
      <c r="JVO227" s="54"/>
      <c r="JVP227" s="54"/>
      <c r="JVQ227" s="54"/>
      <c r="JVR227" s="54"/>
      <c r="JVS227" s="54"/>
      <c r="JVT227" s="54"/>
      <c r="JVU227" s="54"/>
      <c r="JVV227" s="54"/>
      <c r="JVW227" s="54"/>
      <c r="JVX227" s="54"/>
      <c r="JVY227" s="54"/>
      <c r="JVZ227" s="54"/>
      <c r="JWA227" s="54"/>
      <c r="JWB227" s="54"/>
      <c r="JWC227" s="54"/>
      <c r="JWD227" s="54"/>
      <c r="JWE227" s="54"/>
      <c r="JWF227" s="54"/>
      <c r="JWG227" s="54"/>
      <c r="JWH227" s="54"/>
      <c r="JWI227" s="54"/>
      <c r="JWJ227" s="54"/>
      <c r="JWK227" s="54"/>
      <c r="JWL227" s="54"/>
      <c r="JWM227" s="54"/>
      <c r="JWN227" s="54"/>
      <c r="JWO227" s="54"/>
      <c r="JWP227" s="54"/>
      <c r="JWQ227" s="54"/>
      <c r="JWR227" s="54"/>
      <c r="JWS227" s="54"/>
      <c r="JWT227" s="54"/>
      <c r="JWU227" s="54"/>
      <c r="JWV227" s="54"/>
      <c r="JWW227" s="54"/>
      <c r="JWX227" s="54"/>
      <c r="JWY227" s="54"/>
      <c r="JWZ227" s="54"/>
      <c r="JXA227" s="54"/>
      <c r="JXB227" s="54"/>
      <c r="JXC227" s="54"/>
      <c r="JXD227" s="54"/>
      <c r="JXE227" s="54"/>
      <c r="JXF227" s="54"/>
      <c r="JXG227" s="54"/>
      <c r="JXH227" s="54"/>
      <c r="JXI227" s="54"/>
      <c r="JXJ227" s="54"/>
      <c r="JXK227" s="54"/>
      <c r="JXL227" s="54"/>
      <c r="JXM227" s="54"/>
      <c r="JXN227" s="54"/>
      <c r="JXO227" s="54"/>
      <c r="JXP227" s="54"/>
      <c r="JXQ227" s="54"/>
      <c r="JXR227" s="54"/>
      <c r="JXS227" s="54"/>
      <c r="JXT227" s="54"/>
      <c r="JXU227" s="54"/>
      <c r="JXV227" s="54"/>
      <c r="JXW227" s="54"/>
      <c r="JXX227" s="54"/>
      <c r="JXY227" s="54"/>
      <c r="JXZ227" s="54"/>
      <c r="JYA227" s="54"/>
      <c r="JYB227" s="54"/>
      <c r="JYC227" s="54"/>
      <c r="JYD227" s="54"/>
      <c r="JYE227" s="54"/>
      <c r="JYF227" s="54"/>
      <c r="JYG227" s="54"/>
      <c r="JYH227" s="54"/>
      <c r="JYI227" s="54"/>
      <c r="JYJ227" s="54"/>
      <c r="JYK227" s="54"/>
      <c r="JYL227" s="54"/>
      <c r="JYM227" s="54"/>
      <c r="JYN227" s="54"/>
      <c r="JYO227" s="54"/>
      <c r="JYP227" s="54"/>
      <c r="JYQ227" s="54"/>
      <c r="JYR227" s="54"/>
      <c r="JYS227" s="54"/>
      <c r="JYT227" s="54"/>
      <c r="JYU227" s="54"/>
      <c r="JYV227" s="54"/>
      <c r="JYW227" s="54"/>
      <c r="JYX227" s="54"/>
      <c r="JYY227" s="54"/>
      <c r="JYZ227" s="54"/>
      <c r="JZA227" s="54"/>
      <c r="JZB227" s="54"/>
      <c r="JZC227" s="54"/>
      <c r="JZD227" s="54"/>
      <c r="JZE227" s="54"/>
      <c r="JZF227" s="54"/>
      <c r="JZG227" s="54"/>
      <c r="JZH227" s="54"/>
      <c r="JZI227" s="54"/>
      <c r="JZJ227" s="54"/>
      <c r="JZK227" s="54"/>
      <c r="JZL227" s="54"/>
      <c r="JZM227" s="54"/>
      <c r="JZN227" s="54"/>
      <c r="JZO227" s="54"/>
      <c r="JZP227" s="54"/>
      <c r="JZQ227" s="54"/>
      <c r="JZR227" s="54"/>
      <c r="JZS227" s="54"/>
      <c r="JZT227" s="54"/>
      <c r="JZU227" s="54"/>
      <c r="JZV227" s="54"/>
      <c r="JZW227" s="54"/>
      <c r="JZX227" s="54"/>
      <c r="JZY227" s="54"/>
      <c r="JZZ227" s="54"/>
      <c r="KAA227" s="54"/>
      <c r="KAB227" s="54"/>
      <c r="KAC227" s="54"/>
      <c r="KAD227" s="54"/>
      <c r="KAE227" s="54"/>
      <c r="KAF227" s="54"/>
      <c r="KAG227" s="54"/>
      <c r="KAH227" s="54"/>
      <c r="KAI227" s="54"/>
      <c r="KAJ227" s="54"/>
      <c r="KAK227" s="54"/>
      <c r="KAL227" s="54"/>
      <c r="KAM227" s="54"/>
      <c r="KAN227" s="54"/>
      <c r="KAO227" s="54"/>
      <c r="KAP227" s="54"/>
      <c r="KAQ227" s="54"/>
      <c r="KAR227" s="54"/>
      <c r="KAS227" s="54"/>
      <c r="KAT227" s="54"/>
      <c r="KAU227" s="54"/>
      <c r="KAV227" s="54"/>
      <c r="KAW227" s="54"/>
      <c r="KAX227" s="54"/>
      <c r="KAY227" s="54"/>
      <c r="KAZ227" s="54"/>
      <c r="KBA227" s="54"/>
      <c r="KBB227" s="54"/>
      <c r="KBC227" s="54"/>
      <c r="KBD227" s="54"/>
      <c r="KBE227" s="54"/>
      <c r="KBF227" s="54"/>
      <c r="KBG227" s="54"/>
      <c r="KBH227" s="54"/>
      <c r="KBI227" s="54"/>
      <c r="KBJ227" s="54"/>
      <c r="KBK227" s="54"/>
      <c r="KBL227" s="54"/>
      <c r="KBM227" s="54"/>
      <c r="KBN227" s="54"/>
      <c r="KBO227" s="54"/>
      <c r="KBP227" s="54"/>
      <c r="KBQ227" s="54"/>
      <c r="KBR227" s="54"/>
      <c r="KBS227" s="54"/>
      <c r="KBT227" s="54"/>
      <c r="KBU227" s="54"/>
      <c r="KBV227" s="54"/>
      <c r="KBW227" s="54"/>
      <c r="KBX227" s="54"/>
      <c r="KBY227" s="54"/>
      <c r="KBZ227" s="54"/>
      <c r="KCA227" s="54"/>
      <c r="KCB227" s="54"/>
      <c r="KCC227" s="54"/>
      <c r="KCD227" s="54"/>
      <c r="KCE227" s="54"/>
      <c r="KCF227" s="54"/>
      <c r="KCG227" s="54"/>
      <c r="KCH227" s="54"/>
      <c r="KCI227" s="54"/>
      <c r="KCJ227" s="54"/>
      <c r="KCK227" s="54"/>
      <c r="KCL227" s="54"/>
      <c r="KCM227" s="54"/>
      <c r="KCN227" s="54"/>
      <c r="KCO227" s="54"/>
      <c r="KCP227" s="54"/>
      <c r="KCQ227" s="54"/>
      <c r="KCR227" s="54"/>
      <c r="KCS227" s="54"/>
      <c r="KCT227" s="54"/>
      <c r="KCU227" s="54"/>
      <c r="KCV227" s="54"/>
      <c r="KCW227" s="54"/>
      <c r="KCX227" s="54"/>
      <c r="KCY227" s="54"/>
      <c r="KCZ227" s="54"/>
      <c r="KDA227" s="54"/>
      <c r="KDB227" s="54"/>
      <c r="KDC227" s="54"/>
      <c r="KDD227" s="54"/>
      <c r="KDE227" s="54"/>
      <c r="KDF227" s="54"/>
      <c r="KDG227" s="54"/>
      <c r="KDH227" s="54"/>
      <c r="KDI227" s="54"/>
      <c r="KDJ227" s="54"/>
      <c r="KDK227" s="54"/>
      <c r="KDL227" s="54"/>
      <c r="KDM227" s="54"/>
      <c r="KDN227" s="54"/>
      <c r="KDO227" s="54"/>
      <c r="KDP227" s="54"/>
      <c r="KDQ227" s="54"/>
      <c r="KDR227" s="54"/>
      <c r="KDS227" s="54"/>
      <c r="KDT227" s="54"/>
      <c r="KDU227" s="54"/>
      <c r="KDV227" s="54"/>
      <c r="KDW227" s="54"/>
      <c r="KDX227" s="54"/>
      <c r="KDY227" s="54"/>
      <c r="KDZ227" s="54"/>
      <c r="KEA227" s="54"/>
      <c r="KEB227" s="54"/>
      <c r="KEC227" s="54"/>
      <c r="KED227" s="54"/>
      <c r="KEE227" s="54"/>
      <c r="KEF227" s="54"/>
      <c r="KEG227" s="54"/>
      <c r="KEH227" s="54"/>
      <c r="KEI227" s="54"/>
      <c r="KEJ227" s="54"/>
      <c r="KEK227" s="54"/>
      <c r="KEL227" s="54"/>
      <c r="KEM227" s="54"/>
      <c r="KEN227" s="54"/>
      <c r="KEO227" s="54"/>
      <c r="KEP227" s="54"/>
      <c r="KEQ227" s="54"/>
      <c r="KER227" s="54"/>
      <c r="KES227" s="54"/>
      <c r="KET227" s="54"/>
      <c r="KEU227" s="54"/>
      <c r="KEV227" s="54"/>
      <c r="KEW227" s="54"/>
      <c r="KEX227" s="54"/>
      <c r="KEY227" s="54"/>
      <c r="KEZ227" s="54"/>
      <c r="KFA227" s="54"/>
      <c r="KFB227" s="54"/>
      <c r="KFC227" s="54"/>
      <c r="KFD227" s="54"/>
      <c r="KFE227" s="54"/>
      <c r="KFF227" s="54"/>
      <c r="KFG227" s="54"/>
      <c r="KFH227" s="54"/>
      <c r="KFI227" s="54"/>
      <c r="KFJ227" s="54"/>
      <c r="KFK227" s="54"/>
      <c r="KFL227" s="54"/>
      <c r="KFM227" s="54"/>
      <c r="KFN227" s="54"/>
      <c r="KFO227" s="54"/>
      <c r="KFP227" s="54"/>
      <c r="KFQ227" s="54"/>
      <c r="KFR227" s="54"/>
      <c r="KFS227" s="54"/>
      <c r="KFT227" s="54"/>
      <c r="KFU227" s="54"/>
      <c r="KFV227" s="54"/>
      <c r="KFW227" s="54"/>
      <c r="KFX227" s="54"/>
      <c r="KFY227" s="54"/>
      <c r="KFZ227" s="54"/>
      <c r="KGA227" s="54"/>
      <c r="KGB227" s="54"/>
      <c r="KGC227" s="54"/>
      <c r="KGD227" s="54"/>
      <c r="KGE227" s="54"/>
      <c r="KGF227" s="54"/>
      <c r="KGG227" s="54"/>
      <c r="KGH227" s="54"/>
      <c r="KGI227" s="54"/>
      <c r="KGJ227" s="54"/>
      <c r="KGK227" s="54"/>
      <c r="KGL227" s="54"/>
      <c r="KGM227" s="54"/>
      <c r="KGN227" s="54"/>
      <c r="KGO227" s="54"/>
      <c r="KGP227" s="54"/>
      <c r="KGQ227" s="54"/>
      <c r="KGR227" s="54"/>
      <c r="KGS227" s="54"/>
      <c r="KGT227" s="54"/>
      <c r="KGU227" s="54"/>
      <c r="KGV227" s="54"/>
      <c r="KGW227" s="54"/>
      <c r="KGX227" s="54"/>
      <c r="KGY227" s="54"/>
      <c r="KGZ227" s="54"/>
      <c r="KHA227" s="54"/>
      <c r="KHB227" s="54"/>
      <c r="KHC227" s="54"/>
      <c r="KHD227" s="54"/>
      <c r="KHE227" s="54"/>
      <c r="KHF227" s="54"/>
      <c r="KHG227" s="54"/>
      <c r="KHH227" s="54"/>
      <c r="KHI227" s="54"/>
      <c r="KHJ227" s="54"/>
      <c r="KHK227" s="54"/>
      <c r="KHL227" s="54"/>
      <c r="KHM227" s="54"/>
      <c r="KHN227" s="54"/>
      <c r="KHO227" s="54"/>
      <c r="KHP227" s="54"/>
      <c r="KHQ227" s="54"/>
      <c r="KHR227" s="54"/>
      <c r="KHS227" s="54"/>
      <c r="KHT227" s="54"/>
      <c r="KHU227" s="54"/>
      <c r="KHV227" s="54"/>
      <c r="KHW227" s="54"/>
      <c r="KHX227" s="54"/>
      <c r="KHY227" s="54"/>
      <c r="KHZ227" s="54"/>
      <c r="KIA227" s="54"/>
      <c r="KIB227" s="54"/>
      <c r="KIC227" s="54"/>
      <c r="KID227" s="54"/>
      <c r="KIE227" s="54"/>
      <c r="KIF227" s="54"/>
      <c r="KIG227" s="54"/>
      <c r="KIH227" s="54"/>
      <c r="KII227" s="54"/>
      <c r="KIJ227" s="54"/>
      <c r="KIK227" s="54"/>
      <c r="KIL227" s="54"/>
      <c r="KIM227" s="54"/>
      <c r="KIN227" s="54"/>
      <c r="KIO227" s="54"/>
      <c r="KIP227" s="54"/>
      <c r="KIQ227" s="54"/>
      <c r="KIR227" s="54"/>
      <c r="KIS227" s="54"/>
      <c r="KIT227" s="54"/>
      <c r="KIU227" s="54"/>
      <c r="KIV227" s="54"/>
      <c r="KIW227" s="54"/>
      <c r="KIX227" s="54"/>
      <c r="KIY227" s="54"/>
      <c r="KIZ227" s="54"/>
      <c r="KJA227" s="54"/>
      <c r="KJB227" s="54"/>
      <c r="KJC227" s="54"/>
      <c r="KJD227" s="54"/>
      <c r="KJE227" s="54"/>
      <c r="KJF227" s="54"/>
      <c r="KJG227" s="54"/>
      <c r="KJH227" s="54"/>
      <c r="KJI227" s="54"/>
      <c r="KJJ227" s="54"/>
      <c r="KJK227" s="54"/>
      <c r="KJL227" s="54"/>
      <c r="KJM227" s="54"/>
      <c r="KJN227" s="54"/>
      <c r="KJO227" s="54"/>
      <c r="KJP227" s="54"/>
      <c r="KJQ227" s="54"/>
      <c r="KJR227" s="54"/>
      <c r="KJS227" s="54"/>
      <c r="KJT227" s="54"/>
      <c r="KJU227" s="54"/>
      <c r="KJV227" s="54"/>
      <c r="KJW227" s="54"/>
      <c r="KJX227" s="54"/>
      <c r="KJY227" s="54"/>
      <c r="KJZ227" s="54"/>
      <c r="KKA227" s="54"/>
      <c r="KKB227" s="54"/>
      <c r="KKC227" s="54"/>
      <c r="KKD227" s="54"/>
      <c r="KKE227" s="54"/>
      <c r="KKF227" s="54"/>
      <c r="KKG227" s="54"/>
      <c r="KKH227" s="54"/>
      <c r="KKI227" s="54"/>
      <c r="KKJ227" s="54"/>
      <c r="KKK227" s="54"/>
      <c r="KKL227" s="54"/>
      <c r="KKM227" s="54"/>
      <c r="KKN227" s="54"/>
      <c r="KKO227" s="54"/>
      <c r="KKP227" s="54"/>
      <c r="KKQ227" s="54"/>
      <c r="KKR227" s="54"/>
      <c r="KKS227" s="54"/>
      <c r="KKT227" s="54"/>
      <c r="KKU227" s="54"/>
      <c r="KKV227" s="54"/>
      <c r="KKW227" s="54"/>
      <c r="KKX227" s="54"/>
      <c r="KKY227" s="54"/>
      <c r="KKZ227" s="54"/>
      <c r="KLA227" s="54"/>
      <c r="KLB227" s="54"/>
      <c r="KLC227" s="54"/>
      <c r="KLD227" s="54"/>
      <c r="KLE227" s="54"/>
      <c r="KLF227" s="54"/>
      <c r="KLG227" s="54"/>
      <c r="KLH227" s="54"/>
      <c r="KLI227" s="54"/>
      <c r="KLJ227" s="54"/>
      <c r="KLK227" s="54"/>
      <c r="KLL227" s="54"/>
      <c r="KLM227" s="54"/>
      <c r="KLN227" s="54"/>
      <c r="KLO227" s="54"/>
      <c r="KLP227" s="54"/>
      <c r="KLQ227" s="54"/>
      <c r="KLR227" s="54"/>
      <c r="KLS227" s="54"/>
      <c r="KLT227" s="54"/>
      <c r="KLU227" s="54"/>
      <c r="KLV227" s="54"/>
      <c r="KLW227" s="54"/>
      <c r="KLX227" s="54"/>
      <c r="KLY227" s="54"/>
      <c r="KLZ227" s="54"/>
      <c r="KMA227" s="54"/>
      <c r="KMB227" s="54"/>
      <c r="KMC227" s="54"/>
      <c r="KMD227" s="54"/>
      <c r="KME227" s="54"/>
      <c r="KMF227" s="54"/>
      <c r="KMG227" s="54"/>
      <c r="KMH227" s="54"/>
      <c r="KMI227" s="54"/>
      <c r="KMJ227" s="54"/>
      <c r="KMK227" s="54"/>
      <c r="KML227" s="54"/>
      <c r="KMM227" s="54"/>
      <c r="KMN227" s="54"/>
      <c r="KMO227" s="54"/>
      <c r="KMP227" s="54"/>
      <c r="KMQ227" s="54"/>
      <c r="KMR227" s="54"/>
      <c r="KMS227" s="54"/>
      <c r="KMT227" s="54"/>
      <c r="KMU227" s="54"/>
      <c r="KMV227" s="54"/>
      <c r="KMW227" s="54"/>
      <c r="KMX227" s="54"/>
      <c r="KMY227" s="54"/>
      <c r="KMZ227" s="54"/>
      <c r="KNA227" s="54"/>
      <c r="KNB227" s="54"/>
      <c r="KNC227" s="54"/>
      <c r="KND227" s="54"/>
      <c r="KNE227" s="54"/>
      <c r="KNF227" s="54"/>
      <c r="KNG227" s="54"/>
      <c r="KNH227" s="54"/>
      <c r="KNI227" s="54"/>
      <c r="KNJ227" s="54"/>
      <c r="KNK227" s="54"/>
      <c r="KNL227" s="54"/>
      <c r="KNM227" s="54"/>
      <c r="KNN227" s="54"/>
      <c r="KNO227" s="54"/>
      <c r="KNP227" s="54"/>
      <c r="KNQ227" s="54"/>
      <c r="KNR227" s="54"/>
      <c r="KNS227" s="54"/>
      <c r="KNT227" s="54"/>
      <c r="KNU227" s="54"/>
      <c r="KNV227" s="54"/>
      <c r="KNW227" s="54"/>
      <c r="KNX227" s="54"/>
      <c r="KNY227" s="54"/>
      <c r="KNZ227" s="54"/>
      <c r="KOA227" s="54"/>
      <c r="KOB227" s="54"/>
      <c r="KOC227" s="54"/>
      <c r="KOD227" s="54"/>
      <c r="KOE227" s="54"/>
      <c r="KOF227" s="54"/>
      <c r="KOG227" s="54"/>
      <c r="KOH227" s="54"/>
      <c r="KOI227" s="54"/>
      <c r="KOJ227" s="54"/>
      <c r="KOK227" s="54"/>
      <c r="KOL227" s="54"/>
      <c r="KOM227" s="54"/>
      <c r="KON227" s="54"/>
      <c r="KOO227" s="54"/>
      <c r="KOP227" s="54"/>
      <c r="KOQ227" s="54"/>
      <c r="KOR227" s="54"/>
      <c r="KOS227" s="54"/>
      <c r="KOT227" s="54"/>
      <c r="KOU227" s="54"/>
      <c r="KOV227" s="54"/>
      <c r="KOW227" s="54"/>
      <c r="KOX227" s="54"/>
      <c r="KOY227" s="54"/>
      <c r="KOZ227" s="54"/>
      <c r="KPA227" s="54"/>
      <c r="KPB227" s="54"/>
      <c r="KPC227" s="54"/>
      <c r="KPD227" s="54"/>
      <c r="KPE227" s="54"/>
      <c r="KPF227" s="54"/>
      <c r="KPG227" s="54"/>
      <c r="KPH227" s="54"/>
      <c r="KPI227" s="54"/>
      <c r="KPJ227" s="54"/>
      <c r="KPK227" s="54"/>
      <c r="KPL227" s="54"/>
      <c r="KPM227" s="54"/>
      <c r="KPN227" s="54"/>
      <c r="KPO227" s="54"/>
      <c r="KPP227" s="54"/>
      <c r="KPQ227" s="54"/>
      <c r="KPR227" s="54"/>
      <c r="KPS227" s="54"/>
      <c r="KPT227" s="54"/>
      <c r="KPU227" s="54"/>
      <c r="KPV227" s="54"/>
      <c r="KPW227" s="54"/>
      <c r="KPX227" s="54"/>
      <c r="KPY227" s="54"/>
      <c r="KPZ227" s="54"/>
      <c r="KQA227" s="54"/>
      <c r="KQB227" s="54"/>
      <c r="KQC227" s="54"/>
      <c r="KQD227" s="54"/>
      <c r="KQE227" s="54"/>
      <c r="KQF227" s="54"/>
      <c r="KQG227" s="54"/>
      <c r="KQH227" s="54"/>
      <c r="KQI227" s="54"/>
      <c r="KQJ227" s="54"/>
      <c r="KQK227" s="54"/>
      <c r="KQL227" s="54"/>
      <c r="KQM227" s="54"/>
      <c r="KQN227" s="54"/>
      <c r="KQO227" s="54"/>
      <c r="KQP227" s="54"/>
      <c r="KQQ227" s="54"/>
      <c r="KQR227" s="54"/>
      <c r="KQS227" s="54"/>
      <c r="KQT227" s="54"/>
      <c r="KQU227" s="54"/>
      <c r="KQV227" s="54"/>
      <c r="KQW227" s="54"/>
      <c r="KQX227" s="54"/>
      <c r="KQY227" s="54"/>
      <c r="KQZ227" s="54"/>
      <c r="KRA227" s="54"/>
      <c r="KRB227" s="54"/>
      <c r="KRC227" s="54"/>
      <c r="KRD227" s="54"/>
      <c r="KRE227" s="54"/>
      <c r="KRF227" s="54"/>
      <c r="KRG227" s="54"/>
      <c r="KRH227" s="54"/>
      <c r="KRI227" s="54"/>
      <c r="KRJ227" s="54"/>
      <c r="KRK227" s="54"/>
      <c r="KRL227" s="54"/>
      <c r="KRM227" s="54"/>
      <c r="KRN227" s="54"/>
      <c r="KRO227" s="54"/>
      <c r="KRP227" s="54"/>
      <c r="KRQ227" s="54"/>
      <c r="KRR227" s="54"/>
      <c r="KRS227" s="54"/>
      <c r="KRT227" s="54"/>
      <c r="KRU227" s="54"/>
      <c r="KRV227" s="54"/>
      <c r="KRW227" s="54"/>
      <c r="KRX227" s="54"/>
      <c r="KRY227" s="54"/>
      <c r="KRZ227" s="54"/>
      <c r="KSA227" s="54"/>
      <c r="KSB227" s="54"/>
      <c r="KSC227" s="54"/>
      <c r="KSD227" s="54"/>
      <c r="KSE227" s="54"/>
      <c r="KSF227" s="54"/>
      <c r="KSG227" s="54"/>
      <c r="KSH227" s="54"/>
      <c r="KSI227" s="54"/>
      <c r="KSJ227" s="54"/>
      <c r="KSK227" s="54"/>
      <c r="KSL227" s="54"/>
      <c r="KSM227" s="54"/>
      <c r="KSN227" s="54"/>
      <c r="KSO227" s="54"/>
      <c r="KSP227" s="54"/>
      <c r="KSQ227" s="54"/>
      <c r="KSR227" s="54"/>
      <c r="KSS227" s="54"/>
      <c r="KST227" s="54"/>
      <c r="KSU227" s="54"/>
      <c r="KSV227" s="54"/>
      <c r="KSW227" s="54"/>
      <c r="KSX227" s="54"/>
      <c r="KSY227" s="54"/>
      <c r="KSZ227" s="54"/>
      <c r="KTA227" s="54"/>
      <c r="KTB227" s="54"/>
      <c r="KTC227" s="54"/>
      <c r="KTD227" s="54"/>
      <c r="KTE227" s="54"/>
      <c r="KTF227" s="54"/>
      <c r="KTG227" s="54"/>
      <c r="KTH227" s="54"/>
      <c r="KTI227" s="54"/>
      <c r="KTJ227" s="54"/>
      <c r="KTK227" s="54"/>
      <c r="KTL227" s="54"/>
      <c r="KTM227" s="54"/>
      <c r="KTN227" s="54"/>
      <c r="KTO227" s="54"/>
      <c r="KTP227" s="54"/>
      <c r="KTQ227" s="54"/>
      <c r="KTR227" s="54"/>
      <c r="KTS227" s="54"/>
      <c r="KTT227" s="54"/>
      <c r="KTU227" s="54"/>
      <c r="KTV227" s="54"/>
      <c r="KTW227" s="54"/>
      <c r="KTX227" s="54"/>
      <c r="KTY227" s="54"/>
      <c r="KTZ227" s="54"/>
      <c r="KUA227" s="54"/>
      <c r="KUB227" s="54"/>
      <c r="KUC227" s="54"/>
      <c r="KUD227" s="54"/>
      <c r="KUE227" s="54"/>
      <c r="KUF227" s="54"/>
      <c r="KUG227" s="54"/>
      <c r="KUH227" s="54"/>
      <c r="KUI227" s="54"/>
      <c r="KUJ227" s="54"/>
      <c r="KUK227" s="54"/>
      <c r="KUL227" s="54"/>
      <c r="KUM227" s="54"/>
      <c r="KUN227" s="54"/>
      <c r="KUO227" s="54"/>
      <c r="KUP227" s="54"/>
      <c r="KUQ227" s="54"/>
      <c r="KUR227" s="54"/>
      <c r="KUS227" s="54"/>
      <c r="KUT227" s="54"/>
      <c r="KUU227" s="54"/>
      <c r="KUV227" s="54"/>
      <c r="KUW227" s="54"/>
      <c r="KUX227" s="54"/>
      <c r="KUY227" s="54"/>
      <c r="KUZ227" s="54"/>
      <c r="KVA227" s="54"/>
      <c r="KVB227" s="54"/>
      <c r="KVC227" s="54"/>
      <c r="KVD227" s="54"/>
      <c r="KVE227" s="54"/>
      <c r="KVF227" s="54"/>
      <c r="KVG227" s="54"/>
      <c r="KVH227" s="54"/>
      <c r="KVI227" s="54"/>
      <c r="KVJ227" s="54"/>
      <c r="KVK227" s="54"/>
      <c r="KVL227" s="54"/>
      <c r="KVM227" s="54"/>
      <c r="KVN227" s="54"/>
      <c r="KVO227" s="54"/>
      <c r="KVP227" s="54"/>
      <c r="KVQ227" s="54"/>
      <c r="KVR227" s="54"/>
      <c r="KVS227" s="54"/>
      <c r="KVT227" s="54"/>
      <c r="KVU227" s="54"/>
      <c r="KVV227" s="54"/>
      <c r="KVW227" s="54"/>
      <c r="KVX227" s="54"/>
      <c r="KVY227" s="54"/>
      <c r="KVZ227" s="54"/>
      <c r="KWA227" s="54"/>
      <c r="KWB227" s="54"/>
      <c r="KWC227" s="54"/>
      <c r="KWD227" s="54"/>
      <c r="KWE227" s="54"/>
      <c r="KWF227" s="54"/>
      <c r="KWG227" s="54"/>
      <c r="KWH227" s="54"/>
      <c r="KWI227" s="54"/>
      <c r="KWJ227" s="54"/>
      <c r="KWK227" s="54"/>
      <c r="KWL227" s="54"/>
      <c r="KWM227" s="54"/>
      <c r="KWN227" s="54"/>
      <c r="KWO227" s="54"/>
      <c r="KWP227" s="54"/>
      <c r="KWQ227" s="54"/>
      <c r="KWR227" s="54"/>
      <c r="KWS227" s="54"/>
      <c r="KWT227" s="54"/>
      <c r="KWU227" s="54"/>
      <c r="KWV227" s="54"/>
      <c r="KWW227" s="54"/>
      <c r="KWX227" s="54"/>
      <c r="KWY227" s="54"/>
      <c r="KWZ227" s="54"/>
      <c r="KXA227" s="54"/>
      <c r="KXB227" s="54"/>
      <c r="KXC227" s="54"/>
      <c r="KXD227" s="54"/>
      <c r="KXE227" s="54"/>
      <c r="KXF227" s="54"/>
      <c r="KXG227" s="54"/>
      <c r="KXH227" s="54"/>
      <c r="KXI227" s="54"/>
      <c r="KXJ227" s="54"/>
      <c r="KXK227" s="54"/>
      <c r="KXL227" s="54"/>
      <c r="KXM227" s="54"/>
      <c r="KXN227" s="54"/>
      <c r="KXO227" s="54"/>
      <c r="KXP227" s="54"/>
      <c r="KXQ227" s="54"/>
      <c r="KXR227" s="54"/>
      <c r="KXS227" s="54"/>
      <c r="KXT227" s="54"/>
      <c r="KXU227" s="54"/>
      <c r="KXV227" s="54"/>
      <c r="KXW227" s="54"/>
      <c r="KXX227" s="54"/>
      <c r="KXY227" s="54"/>
      <c r="KXZ227" s="54"/>
      <c r="KYA227" s="54"/>
      <c r="KYB227" s="54"/>
      <c r="KYC227" s="54"/>
      <c r="KYD227" s="54"/>
      <c r="KYE227" s="54"/>
      <c r="KYF227" s="54"/>
      <c r="KYG227" s="54"/>
      <c r="KYH227" s="54"/>
      <c r="KYI227" s="54"/>
      <c r="KYJ227" s="54"/>
      <c r="KYK227" s="54"/>
      <c r="KYL227" s="54"/>
      <c r="KYM227" s="54"/>
      <c r="KYN227" s="54"/>
      <c r="KYO227" s="54"/>
      <c r="KYP227" s="54"/>
      <c r="KYQ227" s="54"/>
      <c r="KYR227" s="54"/>
      <c r="KYS227" s="54"/>
      <c r="KYT227" s="54"/>
      <c r="KYU227" s="54"/>
      <c r="KYV227" s="54"/>
      <c r="KYW227" s="54"/>
      <c r="KYX227" s="54"/>
      <c r="KYY227" s="54"/>
      <c r="KYZ227" s="54"/>
      <c r="KZA227" s="54"/>
      <c r="KZB227" s="54"/>
      <c r="KZC227" s="54"/>
      <c r="KZD227" s="54"/>
      <c r="KZE227" s="54"/>
      <c r="KZF227" s="54"/>
      <c r="KZG227" s="54"/>
      <c r="KZH227" s="54"/>
      <c r="KZI227" s="54"/>
      <c r="KZJ227" s="54"/>
      <c r="KZK227" s="54"/>
      <c r="KZL227" s="54"/>
      <c r="KZM227" s="54"/>
      <c r="KZN227" s="54"/>
      <c r="KZO227" s="54"/>
      <c r="KZP227" s="54"/>
      <c r="KZQ227" s="54"/>
      <c r="KZR227" s="54"/>
      <c r="KZS227" s="54"/>
      <c r="KZT227" s="54"/>
      <c r="KZU227" s="54"/>
      <c r="KZV227" s="54"/>
      <c r="KZW227" s="54"/>
      <c r="KZX227" s="54"/>
      <c r="KZY227" s="54"/>
      <c r="KZZ227" s="54"/>
      <c r="LAA227" s="54"/>
      <c r="LAB227" s="54"/>
      <c r="LAC227" s="54"/>
      <c r="LAD227" s="54"/>
      <c r="LAE227" s="54"/>
      <c r="LAF227" s="54"/>
      <c r="LAG227" s="54"/>
      <c r="LAH227" s="54"/>
      <c r="LAI227" s="54"/>
      <c r="LAJ227" s="54"/>
      <c r="LAK227" s="54"/>
      <c r="LAL227" s="54"/>
      <c r="LAM227" s="54"/>
      <c r="LAN227" s="54"/>
      <c r="LAO227" s="54"/>
      <c r="LAP227" s="54"/>
      <c r="LAQ227" s="54"/>
      <c r="LAR227" s="54"/>
      <c r="LAS227" s="54"/>
      <c r="LAT227" s="54"/>
      <c r="LAU227" s="54"/>
      <c r="LAV227" s="54"/>
      <c r="LAW227" s="54"/>
      <c r="LAX227" s="54"/>
      <c r="LAY227" s="54"/>
      <c r="LAZ227" s="54"/>
      <c r="LBA227" s="54"/>
      <c r="LBB227" s="54"/>
      <c r="LBC227" s="54"/>
      <c r="LBD227" s="54"/>
      <c r="LBE227" s="54"/>
      <c r="LBF227" s="54"/>
      <c r="LBG227" s="54"/>
      <c r="LBH227" s="54"/>
      <c r="LBI227" s="54"/>
      <c r="LBJ227" s="54"/>
      <c r="LBK227" s="54"/>
      <c r="LBL227" s="54"/>
      <c r="LBM227" s="54"/>
      <c r="LBN227" s="54"/>
      <c r="LBO227" s="54"/>
      <c r="LBP227" s="54"/>
      <c r="LBQ227" s="54"/>
      <c r="LBR227" s="54"/>
      <c r="LBS227" s="54"/>
      <c r="LBT227" s="54"/>
      <c r="LBU227" s="54"/>
      <c r="LBV227" s="54"/>
      <c r="LBW227" s="54"/>
      <c r="LBX227" s="54"/>
      <c r="LBY227" s="54"/>
      <c r="LBZ227" s="54"/>
      <c r="LCA227" s="54"/>
      <c r="LCB227" s="54"/>
      <c r="LCC227" s="54"/>
      <c r="LCD227" s="54"/>
      <c r="LCE227" s="54"/>
      <c r="LCF227" s="54"/>
      <c r="LCG227" s="54"/>
      <c r="LCH227" s="54"/>
      <c r="LCI227" s="54"/>
      <c r="LCJ227" s="54"/>
      <c r="LCK227" s="54"/>
      <c r="LCL227" s="54"/>
      <c r="LCM227" s="54"/>
      <c r="LCN227" s="54"/>
      <c r="LCO227" s="54"/>
      <c r="LCP227" s="54"/>
      <c r="LCQ227" s="54"/>
      <c r="LCR227" s="54"/>
      <c r="LCS227" s="54"/>
      <c r="LCT227" s="54"/>
      <c r="LCU227" s="54"/>
      <c r="LCV227" s="54"/>
      <c r="LCW227" s="54"/>
      <c r="LCX227" s="54"/>
      <c r="LCY227" s="54"/>
      <c r="LCZ227" s="54"/>
      <c r="LDA227" s="54"/>
      <c r="LDB227" s="54"/>
      <c r="LDC227" s="54"/>
      <c r="LDD227" s="54"/>
      <c r="LDE227" s="54"/>
      <c r="LDF227" s="54"/>
      <c r="LDG227" s="54"/>
      <c r="LDH227" s="54"/>
      <c r="LDI227" s="54"/>
      <c r="LDJ227" s="54"/>
      <c r="LDK227" s="54"/>
      <c r="LDL227" s="54"/>
      <c r="LDM227" s="54"/>
      <c r="LDN227" s="54"/>
      <c r="LDO227" s="54"/>
      <c r="LDP227" s="54"/>
      <c r="LDQ227" s="54"/>
      <c r="LDR227" s="54"/>
      <c r="LDS227" s="54"/>
      <c r="LDT227" s="54"/>
      <c r="LDU227" s="54"/>
      <c r="LDV227" s="54"/>
      <c r="LDW227" s="54"/>
      <c r="LDX227" s="54"/>
      <c r="LDY227" s="54"/>
      <c r="LDZ227" s="54"/>
      <c r="LEA227" s="54"/>
      <c r="LEB227" s="54"/>
      <c r="LEC227" s="54"/>
      <c r="LED227" s="54"/>
      <c r="LEE227" s="54"/>
      <c r="LEF227" s="54"/>
      <c r="LEG227" s="54"/>
      <c r="LEH227" s="54"/>
      <c r="LEI227" s="54"/>
      <c r="LEJ227" s="54"/>
      <c r="LEK227" s="54"/>
      <c r="LEL227" s="54"/>
      <c r="LEM227" s="54"/>
      <c r="LEN227" s="54"/>
      <c r="LEO227" s="54"/>
      <c r="LEP227" s="54"/>
      <c r="LEQ227" s="54"/>
      <c r="LER227" s="54"/>
      <c r="LES227" s="54"/>
      <c r="LET227" s="54"/>
      <c r="LEU227" s="54"/>
      <c r="LEV227" s="54"/>
      <c r="LEW227" s="54"/>
      <c r="LEX227" s="54"/>
      <c r="LEY227" s="54"/>
      <c r="LEZ227" s="54"/>
      <c r="LFA227" s="54"/>
      <c r="LFB227" s="54"/>
      <c r="LFC227" s="54"/>
      <c r="LFD227" s="54"/>
      <c r="LFE227" s="54"/>
      <c r="LFF227" s="54"/>
      <c r="LFG227" s="54"/>
      <c r="LFH227" s="54"/>
      <c r="LFI227" s="54"/>
      <c r="LFJ227" s="54"/>
      <c r="LFK227" s="54"/>
      <c r="LFL227" s="54"/>
      <c r="LFM227" s="54"/>
      <c r="LFN227" s="54"/>
      <c r="LFO227" s="54"/>
      <c r="LFP227" s="54"/>
      <c r="LFQ227" s="54"/>
      <c r="LFR227" s="54"/>
      <c r="LFS227" s="54"/>
      <c r="LFT227" s="54"/>
      <c r="LFU227" s="54"/>
      <c r="LFV227" s="54"/>
      <c r="LFW227" s="54"/>
      <c r="LFX227" s="54"/>
      <c r="LFY227" s="54"/>
      <c r="LFZ227" s="54"/>
      <c r="LGA227" s="54"/>
      <c r="LGB227" s="54"/>
      <c r="LGC227" s="54"/>
      <c r="LGD227" s="54"/>
      <c r="LGE227" s="54"/>
      <c r="LGF227" s="54"/>
      <c r="LGG227" s="54"/>
      <c r="LGH227" s="54"/>
      <c r="LGI227" s="54"/>
      <c r="LGJ227" s="54"/>
      <c r="LGK227" s="54"/>
      <c r="LGL227" s="54"/>
      <c r="LGM227" s="54"/>
      <c r="LGN227" s="54"/>
      <c r="LGO227" s="54"/>
      <c r="LGP227" s="54"/>
      <c r="LGQ227" s="54"/>
      <c r="LGR227" s="54"/>
      <c r="LGS227" s="54"/>
      <c r="LGT227" s="54"/>
      <c r="LGU227" s="54"/>
      <c r="LGV227" s="54"/>
      <c r="LGW227" s="54"/>
      <c r="LGX227" s="54"/>
      <c r="LGY227" s="54"/>
      <c r="LGZ227" s="54"/>
      <c r="LHA227" s="54"/>
      <c r="LHB227" s="54"/>
      <c r="LHC227" s="54"/>
      <c r="LHD227" s="54"/>
      <c r="LHE227" s="54"/>
      <c r="LHF227" s="54"/>
      <c r="LHG227" s="54"/>
      <c r="LHH227" s="54"/>
      <c r="LHI227" s="54"/>
      <c r="LHJ227" s="54"/>
      <c r="LHK227" s="54"/>
      <c r="LHL227" s="54"/>
      <c r="LHM227" s="54"/>
      <c r="LHN227" s="54"/>
      <c r="LHO227" s="54"/>
      <c r="LHP227" s="54"/>
      <c r="LHQ227" s="54"/>
      <c r="LHR227" s="54"/>
      <c r="LHS227" s="54"/>
      <c r="LHT227" s="54"/>
      <c r="LHU227" s="54"/>
      <c r="LHV227" s="54"/>
      <c r="LHW227" s="54"/>
      <c r="LHX227" s="54"/>
      <c r="LHY227" s="54"/>
      <c r="LHZ227" s="54"/>
      <c r="LIA227" s="54"/>
      <c r="LIB227" s="54"/>
      <c r="LIC227" s="54"/>
      <c r="LID227" s="54"/>
      <c r="LIE227" s="54"/>
      <c r="LIF227" s="54"/>
      <c r="LIG227" s="54"/>
      <c r="LIH227" s="54"/>
      <c r="LII227" s="54"/>
      <c r="LIJ227" s="54"/>
      <c r="LIK227" s="54"/>
      <c r="LIL227" s="54"/>
      <c r="LIM227" s="54"/>
      <c r="LIN227" s="54"/>
      <c r="LIO227" s="54"/>
      <c r="LIP227" s="54"/>
      <c r="LIQ227" s="54"/>
      <c r="LIR227" s="54"/>
      <c r="LIS227" s="54"/>
      <c r="LIT227" s="54"/>
      <c r="LIU227" s="54"/>
      <c r="LIV227" s="54"/>
      <c r="LIW227" s="54"/>
      <c r="LIX227" s="54"/>
      <c r="LIY227" s="54"/>
      <c r="LIZ227" s="54"/>
      <c r="LJA227" s="54"/>
      <c r="LJB227" s="54"/>
      <c r="LJC227" s="54"/>
      <c r="LJD227" s="54"/>
      <c r="LJE227" s="54"/>
      <c r="LJF227" s="54"/>
      <c r="LJG227" s="54"/>
      <c r="LJH227" s="54"/>
      <c r="LJI227" s="54"/>
      <c r="LJJ227" s="54"/>
      <c r="LJK227" s="54"/>
      <c r="LJL227" s="54"/>
      <c r="LJM227" s="54"/>
      <c r="LJN227" s="54"/>
      <c r="LJO227" s="54"/>
      <c r="LJP227" s="54"/>
      <c r="LJQ227" s="54"/>
      <c r="LJR227" s="54"/>
      <c r="LJS227" s="54"/>
      <c r="LJT227" s="54"/>
      <c r="LJU227" s="54"/>
      <c r="LJV227" s="54"/>
      <c r="LJW227" s="54"/>
      <c r="LJX227" s="54"/>
      <c r="LJY227" s="54"/>
      <c r="LJZ227" s="54"/>
      <c r="LKA227" s="54"/>
      <c r="LKB227" s="54"/>
      <c r="LKC227" s="54"/>
      <c r="LKD227" s="54"/>
      <c r="LKE227" s="54"/>
      <c r="LKF227" s="54"/>
      <c r="LKG227" s="54"/>
      <c r="LKH227" s="54"/>
      <c r="LKI227" s="54"/>
      <c r="LKJ227" s="54"/>
      <c r="LKK227" s="54"/>
      <c r="LKL227" s="54"/>
      <c r="LKM227" s="54"/>
      <c r="LKN227" s="54"/>
      <c r="LKO227" s="54"/>
      <c r="LKP227" s="54"/>
      <c r="LKQ227" s="54"/>
      <c r="LKR227" s="54"/>
      <c r="LKS227" s="54"/>
      <c r="LKT227" s="54"/>
      <c r="LKU227" s="54"/>
      <c r="LKV227" s="54"/>
      <c r="LKW227" s="54"/>
      <c r="LKX227" s="54"/>
      <c r="LKY227" s="54"/>
      <c r="LKZ227" s="54"/>
      <c r="LLA227" s="54"/>
      <c r="LLB227" s="54"/>
      <c r="LLC227" s="54"/>
      <c r="LLD227" s="54"/>
      <c r="LLE227" s="54"/>
      <c r="LLF227" s="54"/>
      <c r="LLG227" s="54"/>
      <c r="LLH227" s="54"/>
      <c r="LLI227" s="54"/>
      <c r="LLJ227" s="54"/>
      <c r="LLK227" s="54"/>
      <c r="LLL227" s="54"/>
      <c r="LLM227" s="54"/>
      <c r="LLN227" s="54"/>
      <c r="LLO227" s="54"/>
      <c r="LLP227" s="54"/>
      <c r="LLQ227" s="54"/>
      <c r="LLR227" s="54"/>
      <c r="LLS227" s="54"/>
      <c r="LLT227" s="54"/>
      <c r="LLU227" s="54"/>
      <c r="LLV227" s="54"/>
      <c r="LLW227" s="54"/>
      <c r="LLX227" s="54"/>
      <c r="LLY227" s="54"/>
      <c r="LLZ227" s="54"/>
      <c r="LMA227" s="54"/>
      <c r="LMB227" s="54"/>
      <c r="LMC227" s="54"/>
      <c r="LMD227" s="54"/>
      <c r="LME227" s="54"/>
      <c r="LMF227" s="54"/>
      <c r="LMG227" s="54"/>
      <c r="LMH227" s="54"/>
      <c r="LMI227" s="54"/>
      <c r="LMJ227" s="54"/>
      <c r="LMK227" s="54"/>
      <c r="LML227" s="54"/>
      <c r="LMM227" s="54"/>
      <c r="LMN227" s="54"/>
      <c r="LMO227" s="54"/>
      <c r="LMP227" s="54"/>
      <c r="LMQ227" s="54"/>
      <c r="LMR227" s="54"/>
      <c r="LMS227" s="54"/>
      <c r="LMT227" s="54"/>
      <c r="LMU227" s="54"/>
      <c r="LMV227" s="54"/>
      <c r="LMW227" s="54"/>
      <c r="LMX227" s="54"/>
      <c r="LMY227" s="54"/>
      <c r="LMZ227" s="54"/>
      <c r="LNA227" s="54"/>
      <c r="LNB227" s="54"/>
      <c r="LNC227" s="54"/>
      <c r="LND227" s="54"/>
      <c r="LNE227" s="54"/>
      <c r="LNF227" s="54"/>
      <c r="LNG227" s="54"/>
      <c r="LNH227" s="54"/>
      <c r="LNI227" s="54"/>
      <c r="LNJ227" s="54"/>
      <c r="LNK227" s="54"/>
      <c r="LNL227" s="54"/>
      <c r="LNM227" s="54"/>
      <c r="LNN227" s="54"/>
      <c r="LNO227" s="54"/>
      <c r="LNP227" s="54"/>
      <c r="LNQ227" s="54"/>
      <c r="LNR227" s="54"/>
      <c r="LNS227" s="54"/>
      <c r="LNT227" s="54"/>
      <c r="LNU227" s="54"/>
      <c r="LNV227" s="54"/>
      <c r="LNW227" s="54"/>
      <c r="LNX227" s="54"/>
      <c r="LNY227" s="54"/>
      <c r="LNZ227" s="54"/>
      <c r="LOA227" s="54"/>
      <c r="LOB227" s="54"/>
      <c r="LOC227" s="54"/>
      <c r="LOD227" s="54"/>
      <c r="LOE227" s="54"/>
      <c r="LOF227" s="54"/>
      <c r="LOG227" s="54"/>
      <c r="LOH227" s="54"/>
      <c r="LOI227" s="54"/>
      <c r="LOJ227" s="54"/>
      <c r="LOK227" s="54"/>
      <c r="LOL227" s="54"/>
      <c r="LOM227" s="54"/>
      <c r="LON227" s="54"/>
      <c r="LOO227" s="54"/>
      <c r="LOP227" s="54"/>
      <c r="LOQ227" s="54"/>
      <c r="LOR227" s="54"/>
      <c r="LOS227" s="54"/>
      <c r="LOT227" s="54"/>
      <c r="LOU227" s="54"/>
      <c r="LOV227" s="54"/>
      <c r="LOW227" s="54"/>
      <c r="LOX227" s="54"/>
      <c r="LOY227" s="54"/>
      <c r="LOZ227" s="54"/>
      <c r="LPA227" s="54"/>
      <c r="LPB227" s="54"/>
      <c r="LPC227" s="54"/>
      <c r="LPD227" s="54"/>
      <c r="LPE227" s="54"/>
      <c r="LPF227" s="54"/>
      <c r="LPG227" s="54"/>
      <c r="LPH227" s="54"/>
      <c r="LPI227" s="54"/>
      <c r="LPJ227" s="54"/>
      <c r="LPK227" s="54"/>
      <c r="LPL227" s="54"/>
      <c r="LPM227" s="54"/>
      <c r="LPN227" s="54"/>
      <c r="LPO227" s="54"/>
      <c r="LPP227" s="54"/>
      <c r="LPQ227" s="54"/>
      <c r="LPR227" s="54"/>
      <c r="LPS227" s="54"/>
      <c r="LPT227" s="54"/>
      <c r="LPU227" s="54"/>
      <c r="LPV227" s="54"/>
      <c r="LPW227" s="54"/>
      <c r="LPX227" s="54"/>
      <c r="LPY227" s="54"/>
      <c r="LPZ227" s="54"/>
      <c r="LQA227" s="54"/>
      <c r="LQB227" s="54"/>
      <c r="LQC227" s="54"/>
      <c r="LQD227" s="54"/>
      <c r="LQE227" s="54"/>
      <c r="LQF227" s="54"/>
      <c r="LQG227" s="54"/>
      <c r="LQH227" s="54"/>
      <c r="LQI227" s="54"/>
      <c r="LQJ227" s="54"/>
      <c r="LQK227" s="54"/>
      <c r="LQL227" s="54"/>
      <c r="LQM227" s="54"/>
      <c r="LQN227" s="54"/>
      <c r="LQO227" s="54"/>
      <c r="LQP227" s="54"/>
      <c r="LQQ227" s="54"/>
      <c r="LQR227" s="54"/>
      <c r="LQS227" s="54"/>
      <c r="LQT227" s="54"/>
      <c r="LQU227" s="54"/>
      <c r="LQV227" s="54"/>
      <c r="LQW227" s="54"/>
      <c r="LQX227" s="54"/>
      <c r="LQY227" s="54"/>
      <c r="LQZ227" s="54"/>
      <c r="LRA227" s="54"/>
      <c r="LRB227" s="54"/>
      <c r="LRC227" s="54"/>
      <c r="LRD227" s="54"/>
      <c r="LRE227" s="54"/>
      <c r="LRF227" s="54"/>
      <c r="LRG227" s="54"/>
      <c r="LRH227" s="54"/>
      <c r="LRI227" s="54"/>
      <c r="LRJ227" s="54"/>
      <c r="LRK227" s="54"/>
      <c r="LRL227" s="54"/>
      <c r="LRM227" s="54"/>
      <c r="LRN227" s="54"/>
      <c r="LRO227" s="54"/>
      <c r="LRP227" s="54"/>
      <c r="LRQ227" s="54"/>
      <c r="LRR227" s="54"/>
      <c r="LRS227" s="54"/>
      <c r="LRT227" s="54"/>
      <c r="LRU227" s="54"/>
      <c r="LRV227" s="54"/>
      <c r="LRW227" s="54"/>
      <c r="LRX227" s="54"/>
      <c r="LRY227" s="54"/>
      <c r="LRZ227" s="54"/>
      <c r="LSA227" s="54"/>
      <c r="LSB227" s="54"/>
      <c r="LSC227" s="54"/>
      <c r="LSD227" s="54"/>
      <c r="LSE227" s="54"/>
      <c r="LSF227" s="54"/>
      <c r="LSG227" s="54"/>
      <c r="LSH227" s="54"/>
      <c r="LSI227" s="54"/>
      <c r="LSJ227" s="54"/>
      <c r="LSK227" s="54"/>
      <c r="LSL227" s="54"/>
      <c r="LSM227" s="54"/>
      <c r="LSN227" s="54"/>
      <c r="LSO227" s="54"/>
      <c r="LSP227" s="54"/>
      <c r="LSQ227" s="54"/>
      <c r="LSR227" s="54"/>
      <c r="LSS227" s="54"/>
      <c r="LST227" s="54"/>
      <c r="LSU227" s="54"/>
      <c r="LSV227" s="54"/>
      <c r="LSW227" s="54"/>
      <c r="LSX227" s="54"/>
      <c r="LSY227" s="54"/>
      <c r="LSZ227" s="54"/>
      <c r="LTA227" s="54"/>
      <c r="LTB227" s="54"/>
      <c r="LTC227" s="54"/>
      <c r="LTD227" s="54"/>
      <c r="LTE227" s="54"/>
      <c r="LTF227" s="54"/>
      <c r="LTG227" s="54"/>
      <c r="LTH227" s="54"/>
      <c r="LTI227" s="54"/>
      <c r="LTJ227" s="54"/>
      <c r="LTK227" s="54"/>
      <c r="LTL227" s="54"/>
      <c r="LTM227" s="54"/>
      <c r="LTN227" s="54"/>
      <c r="LTO227" s="54"/>
      <c r="LTP227" s="54"/>
      <c r="LTQ227" s="54"/>
      <c r="LTR227" s="54"/>
      <c r="LTS227" s="54"/>
      <c r="LTT227" s="54"/>
      <c r="LTU227" s="54"/>
      <c r="LTV227" s="54"/>
      <c r="LTW227" s="54"/>
      <c r="LTX227" s="54"/>
      <c r="LTY227" s="54"/>
      <c r="LTZ227" s="54"/>
      <c r="LUA227" s="54"/>
      <c r="LUB227" s="54"/>
      <c r="LUC227" s="54"/>
      <c r="LUD227" s="54"/>
      <c r="LUE227" s="54"/>
      <c r="LUF227" s="54"/>
      <c r="LUG227" s="54"/>
      <c r="LUH227" s="54"/>
      <c r="LUI227" s="54"/>
      <c r="LUJ227" s="54"/>
      <c r="LUK227" s="54"/>
      <c r="LUL227" s="54"/>
      <c r="LUM227" s="54"/>
      <c r="LUN227" s="54"/>
      <c r="LUO227" s="54"/>
      <c r="LUP227" s="54"/>
      <c r="LUQ227" s="54"/>
      <c r="LUR227" s="54"/>
      <c r="LUS227" s="54"/>
      <c r="LUT227" s="54"/>
      <c r="LUU227" s="54"/>
      <c r="LUV227" s="54"/>
      <c r="LUW227" s="54"/>
      <c r="LUX227" s="54"/>
      <c r="LUY227" s="54"/>
      <c r="LUZ227" s="54"/>
      <c r="LVA227" s="54"/>
      <c r="LVB227" s="54"/>
      <c r="LVC227" s="54"/>
      <c r="LVD227" s="54"/>
      <c r="LVE227" s="54"/>
      <c r="LVF227" s="54"/>
      <c r="LVG227" s="54"/>
      <c r="LVH227" s="54"/>
      <c r="LVI227" s="54"/>
      <c r="LVJ227" s="54"/>
      <c r="LVK227" s="54"/>
      <c r="LVL227" s="54"/>
      <c r="LVM227" s="54"/>
      <c r="LVN227" s="54"/>
      <c r="LVO227" s="54"/>
      <c r="LVP227" s="54"/>
      <c r="LVQ227" s="54"/>
      <c r="LVR227" s="54"/>
      <c r="LVS227" s="54"/>
      <c r="LVT227" s="54"/>
      <c r="LVU227" s="54"/>
      <c r="LVV227" s="54"/>
      <c r="LVW227" s="54"/>
      <c r="LVX227" s="54"/>
      <c r="LVY227" s="54"/>
      <c r="LVZ227" s="54"/>
      <c r="LWA227" s="54"/>
      <c r="LWB227" s="54"/>
      <c r="LWC227" s="54"/>
      <c r="LWD227" s="54"/>
      <c r="LWE227" s="54"/>
      <c r="LWF227" s="54"/>
      <c r="LWG227" s="54"/>
      <c r="LWH227" s="54"/>
      <c r="LWI227" s="54"/>
      <c r="LWJ227" s="54"/>
      <c r="LWK227" s="54"/>
      <c r="LWL227" s="54"/>
      <c r="LWM227" s="54"/>
      <c r="LWN227" s="54"/>
      <c r="LWO227" s="54"/>
      <c r="LWP227" s="54"/>
      <c r="LWQ227" s="54"/>
      <c r="LWR227" s="54"/>
      <c r="LWS227" s="54"/>
      <c r="LWT227" s="54"/>
      <c r="LWU227" s="54"/>
      <c r="LWV227" s="54"/>
      <c r="LWW227" s="54"/>
      <c r="LWX227" s="54"/>
      <c r="LWY227" s="54"/>
      <c r="LWZ227" s="54"/>
      <c r="LXA227" s="54"/>
      <c r="LXB227" s="54"/>
      <c r="LXC227" s="54"/>
      <c r="LXD227" s="54"/>
      <c r="LXE227" s="54"/>
      <c r="LXF227" s="54"/>
      <c r="LXG227" s="54"/>
      <c r="LXH227" s="54"/>
      <c r="LXI227" s="54"/>
      <c r="LXJ227" s="54"/>
      <c r="LXK227" s="54"/>
      <c r="LXL227" s="54"/>
      <c r="LXM227" s="54"/>
      <c r="LXN227" s="54"/>
      <c r="LXO227" s="54"/>
      <c r="LXP227" s="54"/>
      <c r="LXQ227" s="54"/>
      <c r="LXR227" s="54"/>
      <c r="LXS227" s="54"/>
      <c r="LXT227" s="54"/>
      <c r="LXU227" s="54"/>
      <c r="LXV227" s="54"/>
      <c r="LXW227" s="54"/>
      <c r="LXX227" s="54"/>
      <c r="LXY227" s="54"/>
      <c r="LXZ227" s="54"/>
      <c r="LYA227" s="54"/>
      <c r="LYB227" s="54"/>
      <c r="LYC227" s="54"/>
      <c r="LYD227" s="54"/>
      <c r="LYE227" s="54"/>
      <c r="LYF227" s="54"/>
      <c r="LYG227" s="54"/>
      <c r="LYH227" s="54"/>
      <c r="LYI227" s="54"/>
      <c r="LYJ227" s="54"/>
      <c r="LYK227" s="54"/>
      <c r="LYL227" s="54"/>
      <c r="LYM227" s="54"/>
      <c r="LYN227" s="54"/>
      <c r="LYO227" s="54"/>
      <c r="LYP227" s="54"/>
      <c r="LYQ227" s="54"/>
      <c r="LYR227" s="54"/>
      <c r="LYS227" s="54"/>
      <c r="LYT227" s="54"/>
      <c r="LYU227" s="54"/>
      <c r="LYV227" s="54"/>
      <c r="LYW227" s="54"/>
      <c r="LYX227" s="54"/>
      <c r="LYY227" s="54"/>
      <c r="LYZ227" s="54"/>
      <c r="LZA227" s="54"/>
      <c r="LZB227" s="54"/>
      <c r="LZC227" s="54"/>
      <c r="LZD227" s="54"/>
      <c r="LZE227" s="54"/>
      <c r="LZF227" s="54"/>
      <c r="LZG227" s="54"/>
      <c r="LZH227" s="54"/>
      <c r="LZI227" s="54"/>
      <c r="LZJ227" s="54"/>
      <c r="LZK227" s="54"/>
      <c r="LZL227" s="54"/>
      <c r="LZM227" s="54"/>
      <c r="LZN227" s="54"/>
      <c r="LZO227" s="54"/>
      <c r="LZP227" s="54"/>
      <c r="LZQ227" s="54"/>
      <c r="LZR227" s="54"/>
      <c r="LZS227" s="54"/>
      <c r="LZT227" s="54"/>
      <c r="LZU227" s="54"/>
      <c r="LZV227" s="54"/>
      <c r="LZW227" s="54"/>
      <c r="LZX227" s="54"/>
      <c r="LZY227" s="54"/>
      <c r="LZZ227" s="54"/>
      <c r="MAA227" s="54"/>
      <c r="MAB227" s="54"/>
      <c r="MAC227" s="54"/>
      <c r="MAD227" s="54"/>
      <c r="MAE227" s="54"/>
      <c r="MAF227" s="54"/>
      <c r="MAG227" s="54"/>
      <c r="MAH227" s="54"/>
      <c r="MAI227" s="54"/>
      <c r="MAJ227" s="54"/>
      <c r="MAK227" s="54"/>
      <c r="MAL227" s="54"/>
      <c r="MAM227" s="54"/>
      <c r="MAN227" s="54"/>
      <c r="MAO227" s="54"/>
      <c r="MAP227" s="54"/>
      <c r="MAQ227" s="54"/>
      <c r="MAR227" s="54"/>
      <c r="MAS227" s="54"/>
      <c r="MAT227" s="54"/>
      <c r="MAU227" s="54"/>
      <c r="MAV227" s="54"/>
      <c r="MAW227" s="54"/>
      <c r="MAX227" s="54"/>
      <c r="MAY227" s="54"/>
      <c r="MAZ227" s="54"/>
      <c r="MBA227" s="54"/>
      <c r="MBB227" s="54"/>
      <c r="MBC227" s="54"/>
      <c r="MBD227" s="54"/>
      <c r="MBE227" s="54"/>
      <c r="MBF227" s="54"/>
      <c r="MBG227" s="54"/>
      <c r="MBH227" s="54"/>
      <c r="MBI227" s="54"/>
      <c r="MBJ227" s="54"/>
      <c r="MBK227" s="54"/>
      <c r="MBL227" s="54"/>
      <c r="MBM227" s="54"/>
      <c r="MBN227" s="54"/>
      <c r="MBO227" s="54"/>
      <c r="MBP227" s="54"/>
      <c r="MBQ227" s="54"/>
      <c r="MBR227" s="54"/>
      <c r="MBS227" s="54"/>
      <c r="MBT227" s="54"/>
      <c r="MBU227" s="54"/>
      <c r="MBV227" s="54"/>
      <c r="MBW227" s="54"/>
      <c r="MBX227" s="54"/>
      <c r="MBY227" s="54"/>
      <c r="MBZ227" s="54"/>
      <c r="MCA227" s="54"/>
      <c r="MCB227" s="54"/>
      <c r="MCC227" s="54"/>
      <c r="MCD227" s="54"/>
      <c r="MCE227" s="54"/>
      <c r="MCF227" s="54"/>
      <c r="MCG227" s="54"/>
      <c r="MCH227" s="54"/>
      <c r="MCI227" s="54"/>
      <c r="MCJ227" s="54"/>
      <c r="MCK227" s="54"/>
      <c r="MCL227" s="54"/>
      <c r="MCM227" s="54"/>
      <c r="MCN227" s="54"/>
      <c r="MCO227" s="54"/>
      <c r="MCP227" s="54"/>
      <c r="MCQ227" s="54"/>
      <c r="MCR227" s="54"/>
      <c r="MCS227" s="54"/>
      <c r="MCT227" s="54"/>
      <c r="MCU227" s="54"/>
      <c r="MCV227" s="54"/>
      <c r="MCW227" s="54"/>
      <c r="MCX227" s="54"/>
      <c r="MCY227" s="54"/>
      <c r="MCZ227" s="54"/>
      <c r="MDA227" s="54"/>
      <c r="MDB227" s="54"/>
      <c r="MDC227" s="54"/>
      <c r="MDD227" s="54"/>
      <c r="MDE227" s="54"/>
      <c r="MDF227" s="54"/>
      <c r="MDG227" s="54"/>
      <c r="MDH227" s="54"/>
      <c r="MDI227" s="54"/>
      <c r="MDJ227" s="54"/>
      <c r="MDK227" s="54"/>
      <c r="MDL227" s="54"/>
      <c r="MDM227" s="54"/>
      <c r="MDN227" s="54"/>
      <c r="MDO227" s="54"/>
      <c r="MDP227" s="54"/>
      <c r="MDQ227" s="54"/>
      <c r="MDR227" s="54"/>
      <c r="MDS227" s="54"/>
      <c r="MDT227" s="54"/>
      <c r="MDU227" s="54"/>
      <c r="MDV227" s="54"/>
      <c r="MDW227" s="54"/>
      <c r="MDX227" s="54"/>
      <c r="MDY227" s="54"/>
      <c r="MDZ227" s="54"/>
      <c r="MEA227" s="54"/>
      <c r="MEB227" s="54"/>
      <c r="MEC227" s="54"/>
      <c r="MED227" s="54"/>
      <c r="MEE227" s="54"/>
      <c r="MEF227" s="54"/>
      <c r="MEG227" s="54"/>
      <c r="MEH227" s="54"/>
      <c r="MEI227" s="54"/>
      <c r="MEJ227" s="54"/>
      <c r="MEK227" s="54"/>
      <c r="MEL227" s="54"/>
      <c r="MEM227" s="54"/>
      <c r="MEN227" s="54"/>
      <c r="MEO227" s="54"/>
      <c r="MEP227" s="54"/>
      <c r="MEQ227" s="54"/>
      <c r="MER227" s="54"/>
      <c r="MES227" s="54"/>
      <c r="MET227" s="54"/>
      <c r="MEU227" s="54"/>
      <c r="MEV227" s="54"/>
      <c r="MEW227" s="54"/>
      <c r="MEX227" s="54"/>
      <c r="MEY227" s="54"/>
      <c r="MEZ227" s="54"/>
      <c r="MFA227" s="54"/>
      <c r="MFB227" s="54"/>
      <c r="MFC227" s="54"/>
      <c r="MFD227" s="54"/>
      <c r="MFE227" s="54"/>
      <c r="MFF227" s="54"/>
      <c r="MFG227" s="54"/>
      <c r="MFH227" s="54"/>
      <c r="MFI227" s="54"/>
      <c r="MFJ227" s="54"/>
      <c r="MFK227" s="54"/>
      <c r="MFL227" s="54"/>
      <c r="MFM227" s="54"/>
      <c r="MFN227" s="54"/>
      <c r="MFO227" s="54"/>
      <c r="MFP227" s="54"/>
      <c r="MFQ227" s="54"/>
      <c r="MFR227" s="54"/>
      <c r="MFS227" s="54"/>
      <c r="MFT227" s="54"/>
      <c r="MFU227" s="54"/>
      <c r="MFV227" s="54"/>
      <c r="MFW227" s="54"/>
      <c r="MFX227" s="54"/>
      <c r="MFY227" s="54"/>
      <c r="MFZ227" s="54"/>
      <c r="MGA227" s="54"/>
      <c r="MGB227" s="54"/>
      <c r="MGC227" s="54"/>
      <c r="MGD227" s="54"/>
      <c r="MGE227" s="54"/>
      <c r="MGF227" s="54"/>
      <c r="MGG227" s="54"/>
      <c r="MGH227" s="54"/>
      <c r="MGI227" s="54"/>
      <c r="MGJ227" s="54"/>
      <c r="MGK227" s="54"/>
      <c r="MGL227" s="54"/>
      <c r="MGM227" s="54"/>
      <c r="MGN227" s="54"/>
      <c r="MGO227" s="54"/>
      <c r="MGP227" s="54"/>
      <c r="MGQ227" s="54"/>
      <c r="MGR227" s="54"/>
      <c r="MGS227" s="54"/>
      <c r="MGT227" s="54"/>
      <c r="MGU227" s="54"/>
      <c r="MGV227" s="54"/>
      <c r="MGW227" s="54"/>
      <c r="MGX227" s="54"/>
      <c r="MGY227" s="54"/>
      <c r="MGZ227" s="54"/>
      <c r="MHA227" s="54"/>
      <c r="MHB227" s="54"/>
      <c r="MHC227" s="54"/>
      <c r="MHD227" s="54"/>
      <c r="MHE227" s="54"/>
      <c r="MHF227" s="54"/>
      <c r="MHG227" s="54"/>
      <c r="MHH227" s="54"/>
      <c r="MHI227" s="54"/>
      <c r="MHJ227" s="54"/>
      <c r="MHK227" s="54"/>
      <c r="MHL227" s="54"/>
      <c r="MHM227" s="54"/>
      <c r="MHN227" s="54"/>
      <c r="MHO227" s="54"/>
      <c r="MHP227" s="54"/>
      <c r="MHQ227" s="54"/>
      <c r="MHR227" s="54"/>
      <c r="MHS227" s="54"/>
      <c r="MHT227" s="54"/>
      <c r="MHU227" s="54"/>
      <c r="MHV227" s="54"/>
      <c r="MHW227" s="54"/>
      <c r="MHX227" s="54"/>
      <c r="MHY227" s="54"/>
      <c r="MHZ227" s="54"/>
      <c r="MIA227" s="54"/>
      <c r="MIB227" s="54"/>
      <c r="MIC227" s="54"/>
      <c r="MID227" s="54"/>
      <c r="MIE227" s="54"/>
      <c r="MIF227" s="54"/>
      <c r="MIG227" s="54"/>
      <c r="MIH227" s="54"/>
      <c r="MII227" s="54"/>
      <c r="MIJ227" s="54"/>
      <c r="MIK227" s="54"/>
      <c r="MIL227" s="54"/>
      <c r="MIM227" s="54"/>
      <c r="MIN227" s="54"/>
      <c r="MIO227" s="54"/>
      <c r="MIP227" s="54"/>
      <c r="MIQ227" s="54"/>
      <c r="MIR227" s="54"/>
      <c r="MIS227" s="54"/>
      <c r="MIT227" s="54"/>
      <c r="MIU227" s="54"/>
      <c r="MIV227" s="54"/>
      <c r="MIW227" s="54"/>
      <c r="MIX227" s="54"/>
      <c r="MIY227" s="54"/>
      <c r="MIZ227" s="54"/>
      <c r="MJA227" s="54"/>
      <c r="MJB227" s="54"/>
      <c r="MJC227" s="54"/>
      <c r="MJD227" s="54"/>
      <c r="MJE227" s="54"/>
      <c r="MJF227" s="54"/>
      <c r="MJG227" s="54"/>
      <c r="MJH227" s="54"/>
      <c r="MJI227" s="54"/>
      <c r="MJJ227" s="54"/>
      <c r="MJK227" s="54"/>
      <c r="MJL227" s="54"/>
      <c r="MJM227" s="54"/>
      <c r="MJN227" s="54"/>
      <c r="MJO227" s="54"/>
      <c r="MJP227" s="54"/>
      <c r="MJQ227" s="54"/>
      <c r="MJR227" s="54"/>
      <c r="MJS227" s="54"/>
      <c r="MJT227" s="54"/>
      <c r="MJU227" s="54"/>
      <c r="MJV227" s="54"/>
      <c r="MJW227" s="54"/>
      <c r="MJX227" s="54"/>
      <c r="MJY227" s="54"/>
      <c r="MJZ227" s="54"/>
      <c r="MKA227" s="54"/>
      <c r="MKB227" s="54"/>
      <c r="MKC227" s="54"/>
      <c r="MKD227" s="54"/>
      <c r="MKE227" s="54"/>
      <c r="MKF227" s="54"/>
      <c r="MKG227" s="54"/>
      <c r="MKH227" s="54"/>
      <c r="MKI227" s="54"/>
      <c r="MKJ227" s="54"/>
      <c r="MKK227" s="54"/>
      <c r="MKL227" s="54"/>
      <c r="MKM227" s="54"/>
      <c r="MKN227" s="54"/>
      <c r="MKO227" s="54"/>
      <c r="MKP227" s="54"/>
      <c r="MKQ227" s="54"/>
      <c r="MKR227" s="54"/>
      <c r="MKS227" s="54"/>
      <c r="MKT227" s="54"/>
      <c r="MKU227" s="54"/>
      <c r="MKV227" s="54"/>
      <c r="MKW227" s="54"/>
      <c r="MKX227" s="54"/>
      <c r="MKY227" s="54"/>
      <c r="MKZ227" s="54"/>
      <c r="MLA227" s="54"/>
      <c r="MLB227" s="54"/>
      <c r="MLC227" s="54"/>
      <c r="MLD227" s="54"/>
      <c r="MLE227" s="54"/>
      <c r="MLF227" s="54"/>
      <c r="MLG227" s="54"/>
      <c r="MLH227" s="54"/>
      <c r="MLI227" s="54"/>
      <c r="MLJ227" s="54"/>
      <c r="MLK227" s="54"/>
      <c r="MLL227" s="54"/>
      <c r="MLM227" s="54"/>
      <c r="MLN227" s="54"/>
      <c r="MLO227" s="54"/>
      <c r="MLP227" s="54"/>
      <c r="MLQ227" s="54"/>
      <c r="MLR227" s="54"/>
      <c r="MLS227" s="54"/>
      <c r="MLT227" s="54"/>
      <c r="MLU227" s="54"/>
      <c r="MLV227" s="54"/>
      <c r="MLW227" s="54"/>
      <c r="MLX227" s="54"/>
      <c r="MLY227" s="54"/>
      <c r="MLZ227" s="54"/>
      <c r="MMA227" s="54"/>
      <c r="MMB227" s="54"/>
      <c r="MMC227" s="54"/>
      <c r="MMD227" s="54"/>
      <c r="MME227" s="54"/>
      <c r="MMF227" s="54"/>
      <c r="MMG227" s="54"/>
      <c r="MMH227" s="54"/>
      <c r="MMI227" s="54"/>
      <c r="MMJ227" s="54"/>
      <c r="MMK227" s="54"/>
      <c r="MML227" s="54"/>
      <c r="MMM227" s="54"/>
      <c r="MMN227" s="54"/>
      <c r="MMO227" s="54"/>
      <c r="MMP227" s="54"/>
      <c r="MMQ227" s="54"/>
      <c r="MMR227" s="54"/>
      <c r="MMS227" s="54"/>
      <c r="MMT227" s="54"/>
      <c r="MMU227" s="54"/>
      <c r="MMV227" s="54"/>
      <c r="MMW227" s="54"/>
      <c r="MMX227" s="54"/>
      <c r="MMY227" s="54"/>
      <c r="MMZ227" s="54"/>
      <c r="MNA227" s="54"/>
      <c r="MNB227" s="54"/>
      <c r="MNC227" s="54"/>
      <c r="MND227" s="54"/>
      <c r="MNE227" s="54"/>
      <c r="MNF227" s="54"/>
      <c r="MNG227" s="54"/>
      <c r="MNH227" s="54"/>
      <c r="MNI227" s="54"/>
      <c r="MNJ227" s="54"/>
      <c r="MNK227" s="54"/>
      <c r="MNL227" s="54"/>
      <c r="MNM227" s="54"/>
      <c r="MNN227" s="54"/>
      <c r="MNO227" s="54"/>
      <c r="MNP227" s="54"/>
      <c r="MNQ227" s="54"/>
      <c r="MNR227" s="54"/>
      <c r="MNS227" s="54"/>
      <c r="MNT227" s="54"/>
      <c r="MNU227" s="54"/>
      <c r="MNV227" s="54"/>
      <c r="MNW227" s="54"/>
      <c r="MNX227" s="54"/>
      <c r="MNY227" s="54"/>
      <c r="MNZ227" s="54"/>
      <c r="MOA227" s="54"/>
      <c r="MOB227" s="54"/>
      <c r="MOC227" s="54"/>
      <c r="MOD227" s="54"/>
      <c r="MOE227" s="54"/>
      <c r="MOF227" s="54"/>
      <c r="MOG227" s="54"/>
      <c r="MOH227" s="54"/>
      <c r="MOI227" s="54"/>
      <c r="MOJ227" s="54"/>
      <c r="MOK227" s="54"/>
      <c r="MOL227" s="54"/>
      <c r="MOM227" s="54"/>
      <c r="MON227" s="54"/>
      <c r="MOO227" s="54"/>
      <c r="MOP227" s="54"/>
      <c r="MOQ227" s="54"/>
      <c r="MOR227" s="54"/>
      <c r="MOS227" s="54"/>
      <c r="MOT227" s="54"/>
      <c r="MOU227" s="54"/>
      <c r="MOV227" s="54"/>
      <c r="MOW227" s="54"/>
      <c r="MOX227" s="54"/>
      <c r="MOY227" s="54"/>
      <c r="MOZ227" s="54"/>
      <c r="MPA227" s="54"/>
      <c r="MPB227" s="54"/>
      <c r="MPC227" s="54"/>
      <c r="MPD227" s="54"/>
      <c r="MPE227" s="54"/>
      <c r="MPF227" s="54"/>
      <c r="MPG227" s="54"/>
      <c r="MPH227" s="54"/>
      <c r="MPI227" s="54"/>
      <c r="MPJ227" s="54"/>
      <c r="MPK227" s="54"/>
      <c r="MPL227" s="54"/>
      <c r="MPM227" s="54"/>
      <c r="MPN227" s="54"/>
      <c r="MPO227" s="54"/>
      <c r="MPP227" s="54"/>
      <c r="MPQ227" s="54"/>
      <c r="MPR227" s="54"/>
      <c r="MPS227" s="54"/>
      <c r="MPT227" s="54"/>
      <c r="MPU227" s="54"/>
      <c r="MPV227" s="54"/>
      <c r="MPW227" s="54"/>
      <c r="MPX227" s="54"/>
      <c r="MPY227" s="54"/>
      <c r="MPZ227" s="54"/>
      <c r="MQA227" s="54"/>
      <c r="MQB227" s="54"/>
      <c r="MQC227" s="54"/>
      <c r="MQD227" s="54"/>
      <c r="MQE227" s="54"/>
      <c r="MQF227" s="54"/>
      <c r="MQG227" s="54"/>
      <c r="MQH227" s="54"/>
      <c r="MQI227" s="54"/>
      <c r="MQJ227" s="54"/>
      <c r="MQK227" s="54"/>
      <c r="MQL227" s="54"/>
      <c r="MQM227" s="54"/>
      <c r="MQN227" s="54"/>
      <c r="MQO227" s="54"/>
      <c r="MQP227" s="54"/>
      <c r="MQQ227" s="54"/>
      <c r="MQR227" s="54"/>
      <c r="MQS227" s="54"/>
      <c r="MQT227" s="54"/>
      <c r="MQU227" s="54"/>
      <c r="MQV227" s="54"/>
      <c r="MQW227" s="54"/>
      <c r="MQX227" s="54"/>
      <c r="MQY227" s="54"/>
      <c r="MQZ227" s="54"/>
      <c r="MRA227" s="54"/>
      <c r="MRB227" s="54"/>
      <c r="MRC227" s="54"/>
      <c r="MRD227" s="54"/>
      <c r="MRE227" s="54"/>
      <c r="MRF227" s="54"/>
      <c r="MRG227" s="54"/>
      <c r="MRH227" s="54"/>
      <c r="MRI227" s="54"/>
      <c r="MRJ227" s="54"/>
      <c r="MRK227" s="54"/>
      <c r="MRL227" s="54"/>
      <c r="MRM227" s="54"/>
      <c r="MRN227" s="54"/>
      <c r="MRO227" s="54"/>
      <c r="MRP227" s="54"/>
      <c r="MRQ227" s="54"/>
      <c r="MRR227" s="54"/>
      <c r="MRS227" s="54"/>
      <c r="MRT227" s="54"/>
      <c r="MRU227" s="54"/>
      <c r="MRV227" s="54"/>
      <c r="MRW227" s="54"/>
      <c r="MRX227" s="54"/>
      <c r="MRY227" s="54"/>
      <c r="MRZ227" s="54"/>
      <c r="MSA227" s="54"/>
      <c r="MSB227" s="54"/>
      <c r="MSC227" s="54"/>
      <c r="MSD227" s="54"/>
      <c r="MSE227" s="54"/>
      <c r="MSF227" s="54"/>
      <c r="MSG227" s="54"/>
      <c r="MSH227" s="54"/>
      <c r="MSI227" s="54"/>
      <c r="MSJ227" s="54"/>
      <c r="MSK227" s="54"/>
      <c r="MSL227" s="54"/>
      <c r="MSM227" s="54"/>
      <c r="MSN227" s="54"/>
      <c r="MSO227" s="54"/>
      <c r="MSP227" s="54"/>
      <c r="MSQ227" s="54"/>
      <c r="MSR227" s="54"/>
      <c r="MSS227" s="54"/>
      <c r="MST227" s="54"/>
      <c r="MSU227" s="54"/>
      <c r="MSV227" s="54"/>
      <c r="MSW227" s="54"/>
      <c r="MSX227" s="54"/>
      <c r="MSY227" s="54"/>
      <c r="MSZ227" s="54"/>
      <c r="MTA227" s="54"/>
      <c r="MTB227" s="54"/>
      <c r="MTC227" s="54"/>
      <c r="MTD227" s="54"/>
      <c r="MTE227" s="54"/>
      <c r="MTF227" s="54"/>
      <c r="MTG227" s="54"/>
      <c r="MTH227" s="54"/>
      <c r="MTI227" s="54"/>
      <c r="MTJ227" s="54"/>
      <c r="MTK227" s="54"/>
      <c r="MTL227" s="54"/>
      <c r="MTM227" s="54"/>
      <c r="MTN227" s="54"/>
      <c r="MTO227" s="54"/>
      <c r="MTP227" s="54"/>
      <c r="MTQ227" s="54"/>
      <c r="MTR227" s="54"/>
      <c r="MTS227" s="54"/>
      <c r="MTT227" s="54"/>
      <c r="MTU227" s="54"/>
      <c r="MTV227" s="54"/>
      <c r="MTW227" s="54"/>
      <c r="MTX227" s="54"/>
      <c r="MTY227" s="54"/>
      <c r="MTZ227" s="54"/>
      <c r="MUA227" s="54"/>
      <c r="MUB227" s="54"/>
      <c r="MUC227" s="54"/>
      <c r="MUD227" s="54"/>
      <c r="MUE227" s="54"/>
      <c r="MUF227" s="54"/>
      <c r="MUG227" s="54"/>
      <c r="MUH227" s="54"/>
      <c r="MUI227" s="54"/>
      <c r="MUJ227" s="54"/>
      <c r="MUK227" s="54"/>
      <c r="MUL227" s="54"/>
      <c r="MUM227" s="54"/>
      <c r="MUN227" s="54"/>
      <c r="MUO227" s="54"/>
      <c r="MUP227" s="54"/>
      <c r="MUQ227" s="54"/>
      <c r="MUR227" s="54"/>
      <c r="MUS227" s="54"/>
      <c r="MUT227" s="54"/>
      <c r="MUU227" s="54"/>
      <c r="MUV227" s="54"/>
      <c r="MUW227" s="54"/>
      <c r="MUX227" s="54"/>
      <c r="MUY227" s="54"/>
      <c r="MUZ227" s="54"/>
      <c r="MVA227" s="54"/>
      <c r="MVB227" s="54"/>
      <c r="MVC227" s="54"/>
      <c r="MVD227" s="54"/>
      <c r="MVE227" s="54"/>
      <c r="MVF227" s="54"/>
      <c r="MVG227" s="54"/>
      <c r="MVH227" s="54"/>
      <c r="MVI227" s="54"/>
      <c r="MVJ227" s="54"/>
      <c r="MVK227" s="54"/>
      <c r="MVL227" s="54"/>
      <c r="MVM227" s="54"/>
      <c r="MVN227" s="54"/>
      <c r="MVO227" s="54"/>
      <c r="MVP227" s="54"/>
      <c r="MVQ227" s="54"/>
      <c r="MVR227" s="54"/>
      <c r="MVS227" s="54"/>
      <c r="MVT227" s="54"/>
      <c r="MVU227" s="54"/>
      <c r="MVV227" s="54"/>
      <c r="MVW227" s="54"/>
      <c r="MVX227" s="54"/>
      <c r="MVY227" s="54"/>
      <c r="MVZ227" s="54"/>
      <c r="MWA227" s="54"/>
      <c r="MWB227" s="54"/>
      <c r="MWC227" s="54"/>
      <c r="MWD227" s="54"/>
      <c r="MWE227" s="54"/>
      <c r="MWF227" s="54"/>
      <c r="MWG227" s="54"/>
      <c r="MWH227" s="54"/>
      <c r="MWI227" s="54"/>
      <c r="MWJ227" s="54"/>
      <c r="MWK227" s="54"/>
      <c r="MWL227" s="54"/>
      <c r="MWM227" s="54"/>
      <c r="MWN227" s="54"/>
      <c r="MWO227" s="54"/>
      <c r="MWP227" s="54"/>
      <c r="MWQ227" s="54"/>
      <c r="MWR227" s="54"/>
      <c r="MWS227" s="54"/>
      <c r="MWT227" s="54"/>
      <c r="MWU227" s="54"/>
      <c r="MWV227" s="54"/>
      <c r="MWW227" s="54"/>
      <c r="MWX227" s="54"/>
      <c r="MWY227" s="54"/>
      <c r="MWZ227" s="54"/>
      <c r="MXA227" s="54"/>
      <c r="MXB227" s="54"/>
      <c r="MXC227" s="54"/>
      <c r="MXD227" s="54"/>
      <c r="MXE227" s="54"/>
      <c r="MXF227" s="54"/>
      <c r="MXG227" s="54"/>
      <c r="MXH227" s="54"/>
      <c r="MXI227" s="54"/>
      <c r="MXJ227" s="54"/>
      <c r="MXK227" s="54"/>
      <c r="MXL227" s="54"/>
      <c r="MXM227" s="54"/>
      <c r="MXN227" s="54"/>
      <c r="MXO227" s="54"/>
      <c r="MXP227" s="54"/>
      <c r="MXQ227" s="54"/>
      <c r="MXR227" s="54"/>
      <c r="MXS227" s="54"/>
      <c r="MXT227" s="54"/>
      <c r="MXU227" s="54"/>
      <c r="MXV227" s="54"/>
      <c r="MXW227" s="54"/>
      <c r="MXX227" s="54"/>
      <c r="MXY227" s="54"/>
      <c r="MXZ227" s="54"/>
      <c r="MYA227" s="54"/>
      <c r="MYB227" s="54"/>
      <c r="MYC227" s="54"/>
      <c r="MYD227" s="54"/>
      <c r="MYE227" s="54"/>
      <c r="MYF227" s="54"/>
      <c r="MYG227" s="54"/>
      <c r="MYH227" s="54"/>
      <c r="MYI227" s="54"/>
      <c r="MYJ227" s="54"/>
      <c r="MYK227" s="54"/>
      <c r="MYL227" s="54"/>
      <c r="MYM227" s="54"/>
      <c r="MYN227" s="54"/>
      <c r="MYO227" s="54"/>
      <c r="MYP227" s="54"/>
      <c r="MYQ227" s="54"/>
      <c r="MYR227" s="54"/>
      <c r="MYS227" s="54"/>
      <c r="MYT227" s="54"/>
      <c r="MYU227" s="54"/>
      <c r="MYV227" s="54"/>
      <c r="MYW227" s="54"/>
      <c r="MYX227" s="54"/>
      <c r="MYY227" s="54"/>
      <c r="MYZ227" s="54"/>
      <c r="MZA227" s="54"/>
      <c r="MZB227" s="54"/>
      <c r="MZC227" s="54"/>
      <c r="MZD227" s="54"/>
      <c r="MZE227" s="54"/>
      <c r="MZF227" s="54"/>
      <c r="MZG227" s="54"/>
      <c r="MZH227" s="54"/>
      <c r="MZI227" s="54"/>
      <c r="MZJ227" s="54"/>
      <c r="MZK227" s="54"/>
      <c r="MZL227" s="54"/>
      <c r="MZM227" s="54"/>
      <c r="MZN227" s="54"/>
      <c r="MZO227" s="54"/>
      <c r="MZP227" s="54"/>
      <c r="MZQ227" s="54"/>
      <c r="MZR227" s="54"/>
      <c r="MZS227" s="54"/>
      <c r="MZT227" s="54"/>
      <c r="MZU227" s="54"/>
      <c r="MZV227" s="54"/>
      <c r="MZW227" s="54"/>
      <c r="MZX227" s="54"/>
      <c r="MZY227" s="54"/>
      <c r="MZZ227" s="54"/>
      <c r="NAA227" s="54"/>
      <c r="NAB227" s="54"/>
      <c r="NAC227" s="54"/>
      <c r="NAD227" s="54"/>
      <c r="NAE227" s="54"/>
      <c r="NAF227" s="54"/>
      <c r="NAG227" s="54"/>
      <c r="NAH227" s="54"/>
      <c r="NAI227" s="54"/>
      <c r="NAJ227" s="54"/>
      <c r="NAK227" s="54"/>
      <c r="NAL227" s="54"/>
      <c r="NAM227" s="54"/>
      <c r="NAN227" s="54"/>
      <c r="NAO227" s="54"/>
      <c r="NAP227" s="54"/>
      <c r="NAQ227" s="54"/>
      <c r="NAR227" s="54"/>
      <c r="NAS227" s="54"/>
      <c r="NAT227" s="54"/>
      <c r="NAU227" s="54"/>
      <c r="NAV227" s="54"/>
      <c r="NAW227" s="54"/>
      <c r="NAX227" s="54"/>
      <c r="NAY227" s="54"/>
      <c r="NAZ227" s="54"/>
      <c r="NBA227" s="54"/>
      <c r="NBB227" s="54"/>
      <c r="NBC227" s="54"/>
      <c r="NBD227" s="54"/>
      <c r="NBE227" s="54"/>
      <c r="NBF227" s="54"/>
      <c r="NBG227" s="54"/>
      <c r="NBH227" s="54"/>
      <c r="NBI227" s="54"/>
      <c r="NBJ227" s="54"/>
      <c r="NBK227" s="54"/>
      <c r="NBL227" s="54"/>
      <c r="NBM227" s="54"/>
      <c r="NBN227" s="54"/>
      <c r="NBO227" s="54"/>
      <c r="NBP227" s="54"/>
      <c r="NBQ227" s="54"/>
      <c r="NBR227" s="54"/>
      <c r="NBS227" s="54"/>
      <c r="NBT227" s="54"/>
      <c r="NBU227" s="54"/>
      <c r="NBV227" s="54"/>
      <c r="NBW227" s="54"/>
      <c r="NBX227" s="54"/>
      <c r="NBY227" s="54"/>
      <c r="NBZ227" s="54"/>
      <c r="NCA227" s="54"/>
      <c r="NCB227" s="54"/>
      <c r="NCC227" s="54"/>
      <c r="NCD227" s="54"/>
      <c r="NCE227" s="54"/>
      <c r="NCF227" s="54"/>
      <c r="NCG227" s="54"/>
      <c r="NCH227" s="54"/>
      <c r="NCI227" s="54"/>
      <c r="NCJ227" s="54"/>
      <c r="NCK227" s="54"/>
      <c r="NCL227" s="54"/>
      <c r="NCM227" s="54"/>
      <c r="NCN227" s="54"/>
      <c r="NCO227" s="54"/>
      <c r="NCP227" s="54"/>
      <c r="NCQ227" s="54"/>
      <c r="NCR227" s="54"/>
      <c r="NCS227" s="54"/>
      <c r="NCT227" s="54"/>
      <c r="NCU227" s="54"/>
      <c r="NCV227" s="54"/>
      <c r="NCW227" s="54"/>
      <c r="NCX227" s="54"/>
      <c r="NCY227" s="54"/>
      <c r="NCZ227" s="54"/>
      <c r="NDA227" s="54"/>
      <c r="NDB227" s="54"/>
      <c r="NDC227" s="54"/>
      <c r="NDD227" s="54"/>
      <c r="NDE227" s="54"/>
      <c r="NDF227" s="54"/>
      <c r="NDG227" s="54"/>
      <c r="NDH227" s="54"/>
      <c r="NDI227" s="54"/>
      <c r="NDJ227" s="54"/>
      <c r="NDK227" s="54"/>
      <c r="NDL227" s="54"/>
      <c r="NDM227" s="54"/>
      <c r="NDN227" s="54"/>
      <c r="NDO227" s="54"/>
      <c r="NDP227" s="54"/>
      <c r="NDQ227" s="54"/>
      <c r="NDR227" s="54"/>
      <c r="NDS227" s="54"/>
      <c r="NDT227" s="54"/>
      <c r="NDU227" s="54"/>
      <c r="NDV227" s="54"/>
      <c r="NDW227" s="54"/>
      <c r="NDX227" s="54"/>
      <c r="NDY227" s="54"/>
      <c r="NDZ227" s="54"/>
      <c r="NEA227" s="54"/>
      <c r="NEB227" s="54"/>
      <c r="NEC227" s="54"/>
      <c r="NED227" s="54"/>
      <c r="NEE227" s="54"/>
      <c r="NEF227" s="54"/>
      <c r="NEG227" s="54"/>
      <c r="NEH227" s="54"/>
      <c r="NEI227" s="54"/>
      <c r="NEJ227" s="54"/>
      <c r="NEK227" s="54"/>
      <c r="NEL227" s="54"/>
      <c r="NEM227" s="54"/>
      <c r="NEN227" s="54"/>
      <c r="NEO227" s="54"/>
      <c r="NEP227" s="54"/>
      <c r="NEQ227" s="54"/>
      <c r="NER227" s="54"/>
      <c r="NES227" s="54"/>
      <c r="NET227" s="54"/>
      <c r="NEU227" s="54"/>
      <c r="NEV227" s="54"/>
      <c r="NEW227" s="54"/>
      <c r="NEX227" s="54"/>
      <c r="NEY227" s="54"/>
      <c r="NEZ227" s="54"/>
      <c r="NFA227" s="54"/>
      <c r="NFB227" s="54"/>
      <c r="NFC227" s="54"/>
      <c r="NFD227" s="54"/>
      <c r="NFE227" s="54"/>
      <c r="NFF227" s="54"/>
      <c r="NFG227" s="54"/>
      <c r="NFH227" s="54"/>
      <c r="NFI227" s="54"/>
      <c r="NFJ227" s="54"/>
      <c r="NFK227" s="54"/>
      <c r="NFL227" s="54"/>
      <c r="NFM227" s="54"/>
      <c r="NFN227" s="54"/>
      <c r="NFO227" s="54"/>
      <c r="NFP227" s="54"/>
      <c r="NFQ227" s="54"/>
      <c r="NFR227" s="54"/>
      <c r="NFS227" s="54"/>
      <c r="NFT227" s="54"/>
      <c r="NFU227" s="54"/>
      <c r="NFV227" s="54"/>
      <c r="NFW227" s="54"/>
      <c r="NFX227" s="54"/>
      <c r="NFY227" s="54"/>
      <c r="NFZ227" s="54"/>
      <c r="NGA227" s="54"/>
      <c r="NGB227" s="54"/>
      <c r="NGC227" s="54"/>
      <c r="NGD227" s="54"/>
      <c r="NGE227" s="54"/>
      <c r="NGF227" s="54"/>
      <c r="NGG227" s="54"/>
      <c r="NGH227" s="54"/>
      <c r="NGI227" s="54"/>
      <c r="NGJ227" s="54"/>
      <c r="NGK227" s="54"/>
      <c r="NGL227" s="54"/>
      <c r="NGM227" s="54"/>
      <c r="NGN227" s="54"/>
      <c r="NGO227" s="54"/>
      <c r="NGP227" s="54"/>
      <c r="NGQ227" s="54"/>
      <c r="NGR227" s="54"/>
      <c r="NGS227" s="54"/>
      <c r="NGT227" s="54"/>
      <c r="NGU227" s="54"/>
      <c r="NGV227" s="54"/>
      <c r="NGW227" s="54"/>
      <c r="NGX227" s="54"/>
      <c r="NGY227" s="54"/>
      <c r="NGZ227" s="54"/>
      <c r="NHA227" s="54"/>
      <c r="NHB227" s="54"/>
      <c r="NHC227" s="54"/>
      <c r="NHD227" s="54"/>
      <c r="NHE227" s="54"/>
      <c r="NHF227" s="54"/>
      <c r="NHG227" s="54"/>
      <c r="NHH227" s="54"/>
      <c r="NHI227" s="54"/>
      <c r="NHJ227" s="54"/>
      <c r="NHK227" s="54"/>
      <c r="NHL227" s="54"/>
      <c r="NHM227" s="54"/>
      <c r="NHN227" s="54"/>
      <c r="NHO227" s="54"/>
      <c r="NHP227" s="54"/>
      <c r="NHQ227" s="54"/>
      <c r="NHR227" s="54"/>
      <c r="NHS227" s="54"/>
      <c r="NHT227" s="54"/>
      <c r="NHU227" s="54"/>
      <c r="NHV227" s="54"/>
      <c r="NHW227" s="54"/>
      <c r="NHX227" s="54"/>
      <c r="NHY227" s="54"/>
      <c r="NHZ227" s="54"/>
      <c r="NIA227" s="54"/>
      <c r="NIB227" s="54"/>
      <c r="NIC227" s="54"/>
      <c r="NID227" s="54"/>
      <c r="NIE227" s="54"/>
      <c r="NIF227" s="54"/>
      <c r="NIG227" s="54"/>
      <c r="NIH227" s="54"/>
      <c r="NII227" s="54"/>
      <c r="NIJ227" s="54"/>
      <c r="NIK227" s="54"/>
      <c r="NIL227" s="54"/>
      <c r="NIM227" s="54"/>
      <c r="NIN227" s="54"/>
      <c r="NIO227" s="54"/>
      <c r="NIP227" s="54"/>
      <c r="NIQ227" s="54"/>
      <c r="NIR227" s="54"/>
      <c r="NIS227" s="54"/>
      <c r="NIT227" s="54"/>
      <c r="NIU227" s="54"/>
      <c r="NIV227" s="54"/>
      <c r="NIW227" s="54"/>
      <c r="NIX227" s="54"/>
      <c r="NIY227" s="54"/>
      <c r="NIZ227" s="54"/>
      <c r="NJA227" s="54"/>
      <c r="NJB227" s="54"/>
      <c r="NJC227" s="54"/>
      <c r="NJD227" s="54"/>
      <c r="NJE227" s="54"/>
      <c r="NJF227" s="54"/>
      <c r="NJG227" s="54"/>
      <c r="NJH227" s="54"/>
      <c r="NJI227" s="54"/>
      <c r="NJJ227" s="54"/>
      <c r="NJK227" s="54"/>
      <c r="NJL227" s="54"/>
      <c r="NJM227" s="54"/>
      <c r="NJN227" s="54"/>
      <c r="NJO227" s="54"/>
      <c r="NJP227" s="54"/>
      <c r="NJQ227" s="54"/>
      <c r="NJR227" s="54"/>
      <c r="NJS227" s="54"/>
      <c r="NJT227" s="54"/>
      <c r="NJU227" s="54"/>
      <c r="NJV227" s="54"/>
      <c r="NJW227" s="54"/>
      <c r="NJX227" s="54"/>
      <c r="NJY227" s="54"/>
      <c r="NJZ227" s="54"/>
      <c r="NKA227" s="54"/>
      <c r="NKB227" s="54"/>
      <c r="NKC227" s="54"/>
      <c r="NKD227" s="54"/>
      <c r="NKE227" s="54"/>
      <c r="NKF227" s="54"/>
      <c r="NKG227" s="54"/>
      <c r="NKH227" s="54"/>
      <c r="NKI227" s="54"/>
      <c r="NKJ227" s="54"/>
      <c r="NKK227" s="54"/>
      <c r="NKL227" s="54"/>
      <c r="NKM227" s="54"/>
      <c r="NKN227" s="54"/>
      <c r="NKO227" s="54"/>
      <c r="NKP227" s="54"/>
      <c r="NKQ227" s="54"/>
      <c r="NKR227" s="54"/>
      <c r="NKS227" s="54"/>
      <c r="NKT227" s="54"/>
      <c r="NKU227" s="54"/>
      <c r="NKV227" s="54"/>
      <c r="NKW227" s="54"/>
      <c r="NKX227" s="54"/>
      <c r="NKY227" s="54"/>
      <c r="NKZ227" s="54"/>
      <c r="NLA227" s="54"/>
      <c r="NLB227" s="54"/>
      <c r="NLC227" s="54"/>
      <c r="NLD227" s="54"/>
      <c r="NLE227" s="54"/>
      <c r="NLF227" s="54"/>
      <c r="NLG227" s="54"/>
      <c r="NLH227" s="54"/>
      <c r="NLI227" s="54"/>
      <c r="NLJ227" s="54"/>
      <c r="NLK227" s="54"/>
      <c r="NLL227" s="54"/>
      <c r="NLM227" s="54"/>
      <c r="NLN227" s="54"/>
      <c r="NLO227" s="54"/>
      <c r="NLP227" s="54"/>
      <c r="NLQ227" s="54"/>
      <c r="NLR227" s="54"/>
      <c r="NLS227" s="54"/>
      <c r="NLT227" s="54"/>
      <c r="NLU227" s="54"/>
      <c r="NLV227" s="54"/>
      <c r="NLW227" s="54"/>
      <c r="NLX227" s="54"/>
      <c r="NLY227" s="54"/>
      <c r="NLZ227" s="54"/>
      <c r="NMA227" s="54"/>
      <c r="NMB227" s="54"/>
      <c r="NMC227" s="54"/>
      <c r="NMD227" s="54"/>
      <c r="NME227" s="54"/>
      <c r="NMF227" s="54"/>
      <c r="NMG227" s="54"/>
      <c r="NMH227" s="54"/>
      <c r="NMI227" s="54"/>
      <c r="NMJ227" s="54"/>
      <c r="NMK227" s="54"/>
      <c r="NML227" s="54"/>
      <c r="NMM227" s="54"/>
      <c r="NMN227" s="54"/>
      <c r="NMO227" s="54"/>
      <c r="NMP227" s="54"/>
      <c r="NMQ227" s="54"/>
      <c r="NMR227" s="54"/>
      <c r="NMS227" s="54"/>
      <c r="NMT227" s="54"/>
      <c r="NMU227" s="54"/>
      <c r="NMV227" s="54"/>
      <c r="NMW227" s="54"/>
      <c r="NMX227" s="54"/>
      <c r="NMY227" s="54"/>
      <c r="NMZ227" s="54"/>
      <c r="NNA227" s="54"/>
      <c r="NNB227" s="54"/>
      <c r="NNC227" s="54"/>
      <c r="NND227" s="54"/>
      <c r="NNE227" s="54"/>
      <c r="NNF227" s="54"/>
      <c r="NNG227" s="54"/>
      <c r="NNH227" s="54"/>
      <c r="NNI227" s="54"/>
      <c r="NNJ227" s="54"/>
      <c r="NNK227" s="54"/>
      <c r="NNL227" s="54"/>
      <c r="NNM227" s="54"/>
      <c r="NNN227" s="54"/>
      <c r="NNO227" s="54"/>
      <c r="NNP227" s="54"/>
      <c r="NNQ227" s="54"/>
      <c r="NNR227" s="54"/>
      <c r="NNS227" s="54"/>
      <c r="NNT227" s="54"/>
      <c r="NNU227" s="54"/>
      <c r="NNV227" s="54"/>
      <c r="NNW227" s="54"/>
      <c r="NNX227" s="54"/>
      <c r="NNY227" s="54"/>
      <c r="NNZ227" s="54"/>
      <c r="NOA227" s="54"/>
      <c r="NOB227" s="54"/>
      <c r="NOC227" s="54"/>
      <c r="NOD227" s="54"/>
      <c r="NOE227" s="54"/>
      <c r="NOF227" s="54"/>
      <c r="NOG227" s="54"/>
      <c r="NOH227" s="54"/>
      <c r="NOI227" s="54"/>
      <c r="NOJ227" s="54"/>
      <c r="NOK227" s="54"/>
      <c r="NOL227" s="54"/>
      <c r="NOM227" s="54"/>
      <c r="NON227" s="54"/>
      <c r="NOO227" s="54"/>
      <c r="NOP227" s="54"/>
      <c r="NOQ227" s="54"/>
      <c r="NOR227" s="54"/>
      <c r="NOS227" s="54"/>
      <c r="NOT227" s="54"/>
      <c r="NOU227" s="54"/>
      <c r="NOV227" s="54"/>
      <c r="NOW227" s="54"/>
      <c r="NOX227" s="54"/>
      <c r="NOY227" s="54"/>
      <c r="NOZ227" s="54"/>
      <c r="NPA227" s="54"/>
      <c r="NPB227" s="54"/>
      <c r="NPC227" s="54"/>
      <c r="NPD227" s="54"/>
      <c r="NPE227" s="54"/>
      <c r="NPF227" s="54"/>
      <c r="NPG227" s="54"/>
      <c r="NPH227" s="54"/>
      <c r="NPI227" s="54"/>
      <c r="NPJ227" s="54"/>
      <c r="NPK227" s="54"/>
      <c r="NPL227" s="54"/>
      <c r="NPM227" s="54"/>
      <c r="NPN227" s="54"/>
      <c r="NPO227" s="54"/>
      <c r="NPP227" s="54"/>
      <c r="NPQ227" s="54"/>
      <c r="NPR227" s="54"/>
      <c r="NPS227" s="54"/>
      <c r="NPT227" s="54"/>
      <c r="NPU227" s="54"/>
      <c r="NPV227" s="54"/>
      <c r="NPW227" s="54"/>
      <c r="NPX227" s="54"/>
      <c r="NPY227" s="54"/>
      <c r="NPZ227" s="54"/>
      <c r="NQA227" s="54"/>
      <c r="NQB227" s="54"/>
      <c r="NQC227" s="54"/>
      <c r="NQD227" s="54"/>
      <c r="NQE227" s="54"/>
      <c r="NQF227" s="54"/>
      <c r="NQG227" s="54"/>
      <c r="NQH227" s="54"/>
      <c r="NQI227" s="54"/>
      <c r="NQJ227" s="54"/>
      <c r="NQK227" s="54"/>
      <c r="NQL227" s="54"/>
      <c r="NQM227" s="54"/>
      <c r="NQN227" s="54"/>
      <c r="NQO227" s="54"/>
      <c r="NQP227" s="54"/>
      <c r="NQQ227" s="54"/>
      <c r="NQR227" s="54"/>
      <c r="NQS227" s="54"/>
      <c r="NQT227" s="54"/>
      <c r="NQU227" s="54"/>
      <c r="NQV227" s="54"/>
      <c r="NQW227" s="54"/>
      <c r="NQX227" s="54"/>
      <c r="NQY227" s="54"/>
      <c r="NQZ227" s="54"/>
      <c r="NRA227" s="54"/>
      <c r="NRB227" s="54"/>
      <c r="NRC227" s="54"/>
      <c r="NRD227" s="54"/>
      <c r="NRE227" s="54"/>
      <c r="NRF227" s="54"/>
      <c r="NRG227" s="54"/>
      <c r="NRH227" s="54"/>
      <c r="NRI227" s="54"/>
      <c r="NRJ227" s="54"/>
      <c r="NRK227" s="54"/>
      <c r="NRL227" s="54"/>
      <c r="NRM227" s="54"/>
      <c r="NRN227" s="54"/>
      <c r="NRO227" s="54"/>
      <c r="NRP227" s="54"/>
      <c r="NRQ227" s="54"/>
      <c r="NRR227" s="54"/>
      <c r="NRS227" s="54"/>
      <c r="NRT227" s="54"/>
      <c r="NRU227" s="54"/>
      <c r="NRV227" s="54"/>
      <c r="NRW227" s="54"/>
      <c r="NRX227" s="54"/>
      <c r="NRY227" s="54"/>
      <c r="NRZ227" s="54"/>
      <c r="NSA227" s="54"/>
      <c r="NSB227" s="54"/>
      <c r="NSC227" s="54"/>
      <c r="NSD227" s="54"/>
      <c r="NSE227" s="54"/>
      <c r="NSF227" s="54"/>
      <c r="NSG227" s="54"/>
      <c r="NSH227" s="54"/>
      <c r="NSI227" s="54"/>
      <c r="NSJ227" s="54"/>
      <c r="NSK227" s="54"/>
      <c r="NSL227" s="54"/>
      <c r="NSM227" s="54"/>
      <c r="NSN227" s="54"/>
      <c r="NSO227" s="54"/>
      <c r="NSP227" s="54"/>
      <c r="NSQ227" s="54"/>
      <c r="NSR227" s="54"/>
      <c r="NSS227" s="54"/>
      <c r="NST227" s="54"/>
      <c r="NSU227" s="54"/>
      <c r="NSV227" s="54"/>
      <c r="NSW227" s="54"/>
      <c r="NSX227" s="54"/>
      <c r="NSY227" s="54"/>
      <c r="NSZ227" s="54"/>
      <c r="NTA227" s="54"/>
      <c r="NTB227" s="54"/>
      <c r="NTC227" s="54"/>
      <c r="NTD227" s="54"/>
      <c r="NTE227" s="54"/>
      <c r="NTF227" s="54"/>
      <c r="NTG227" s="54"/>
      <c r="NTH227" s="54"/>
      <c r="NTI227" s="54"/>
      <c r="NTJ227" s="54"/>
      <c r="NTK227" s="54"/>
      <c r="NTL227" s="54"/>
      <c r="NTM227" s="54"/>
      <c r="NTN227" s="54"/>
      <c r="NTO227" s="54"/>
      <c r="NTP227" s="54"/>
      <c r="NTQ227" s="54"/>
      <c r="NTR227" s="54"/>
      <c r="NTS227" s="54"/>
      <c r="NTT227" s="54"/>
      <c r="NTU227" s="54"/>
      <c r="NTV227" s="54"/>
      <c r="NTW227" s="54"/>
      <c r="NTX227" s="54"/>
      <c r="NTY227" s="54"/>
      <c r="NTZ227" s="54"/>
      <c r="NUA227" s="54"/>
      <c r="NUB227" s="54"/>
      <c r="NUC227" s="54"/>
      <c r="NUD227" s="54"/>
      <c r="NUE227" s="54"/>
      <c r="NUF227" s="54"/>
      <c r="NUG227" s="54"/>
      <c r="NUH227" s="54"/>
      <c r="NUI227" s="54"/>
      <c r="NUJ227" s="54"/>
      <c r="NUK227" s="54"/>
      <c r="NUL227" s="54"/>
      <c r="NUM227" s="54"/>
      <c r="NUN227" s="54"/>
      <c r="NUO227" s="54"/>
      <c r="NUP227" s="54"/>
      <c r="NUQ227" s="54"/>
      <c r="NUR227" s="54"/>
      <c r="NUS227" s="54"/>
      <c r="NUT227" s="54"/>
      <c r="NUU227" s="54"/>
      <c r="NUV227" s="54"/>
      <c r="NUW227" s="54"/>
      <c r="NUX227" s="54"/>
      <c r="NUY227" s="54"/>
      <c r="NUZ227" s="54"/>
      <c r="NVA227" s="54"/>
      <c r="NVB227" s="54"/>
      <c r="NVC227" s="54"/>
      <c r="NVD227" s="54"/>
      <c r="NVE227" s="54"/>
      <c r="NVF227" s="54"/>
      <c r="NVG227" s="54"/>
      <c r="NVH227" s="54"/>
      <c r="NVI227" s="54"/>
      <c r="NVJ227" s="54"/>
      <c r="NVK227" s="54"/>
      <c r="NVL227" s="54"/>
      <c r="NVM227" s="54"/>
      <c r="NVN227" s="54"/>
      <c r="NVO227" s="54"/>
      <c r="NVP227" s="54"/>
      <c r="NVQ227" s="54"/>
      <c r="NVR227" s="54"/>
      <c r="NVS227" s="54"/>
      <c r="NVT227" s="54"/>
      <c r="NVU227" s="54"/>
      <c r="NVV227" s="54"/>
      <c r="NVW227" s="54"/>
      <c r="NVX227" s="54"/>
      <c r="NVY227" s="54"/>
      <c r="NVZ227" s="54"/>
      <c r="NWA227" s="54"/>
      <c r="NWB227" s="54"/>
      <c r="NWC227" s="54"/>
      <c r="NWD227" s="54"/>
      <c r="NWE227" s="54"/>
      <c r="NWF227" s="54"/>
      <c r="NWG227" s="54"/>
      <c r="NWH227" s="54"/>
      <c r="NWI227" s="54"/>
      <c r="NWJ227" s="54"/>
      <c r="NWK227" s="54"/>
      <c r="NWL227" s="54"/>
      <c r="NWM227" s="54"/>
      <c r="NWN227" s="54"/>
      <c r="NWO227" s="54"/>
      <c r="NWP227" s="54"/>
      <c r="NWQ227" s="54"/>
      <c r="NWR227" s="54"/>
      <c r="NWS227" s="54"/>
      <c r="NWT227" s="54"/>
      <c r="NWU227" s="54"/>
      <c r="NWV227" s="54"/>
      <c r="NWW227" s="54"/>
      <c r="NWX227" s="54"/>
      <c r="NWY227" s="54"/>
      <c r="NWZ227" s="54"/>
      <c r="NXA227" s="54"/>
      <c r="NXB227" s="54"/>
      <c r="NXC227" s="54"/>
      <c r="NXD227" s="54"/>
      <c r="NXE227" s="54"/>
      <c r="NXF227" s="54"/>
      <c r="NXG227" s="54"/>
      <c r="NXH227" s="54"/>
      <c r="NXI227" s="54"/>
      <c r="NXJ227" s="54"/>
      <c r="NXK227" s="54"/>
      <c r="NXL227" s="54"/>
      <c r="NXM227" s="54"/>
      <c r="NXN227" s="54"/>
      <c r="NXO227" s="54"/>
      <c r="NXP227" s="54"/>
      <c r="NXQ227" s="54"/>
      <c r="NXR227" s="54"/>
      <c r="NXS227" s="54"/>
      <c r="NXT227" s="54"/>
      <c r="NXU227" s="54"/>
      <c r="NXV227" s="54"/>
      <c r="NXW227" s="54"/>
      <c r="NXX227" s="54"/>
      <c r="NXY227" s="54"/>
      <c r="NXZ227" s="54"/>
      <c r="NYA227" s="54"/>
      <c r="NYB227" s="54"/>
      <c r="NYC227" s="54"/>
      <c r="NYD227" s="54"/>
      <c r="NYE227" s="54"/>
      <c r="NYF227" s="54"/>
      <c r="NYG227" s="54"/>
      <c r="NYH227" s="54"/>
      <c r="NYI227" s="54"/>
      <c r="NYJ227" s="54"/>
      <c r="NYK227" s="54"/>
      <c r="NYL227" s="54"/>
      <c r="NYM227" s="54"/>
      <c r="NYN227" s="54"/>
      <c r="NYO227" s="54"/>
      <c r="NYP227" s="54"/>
      <c r="NYQ227" s="54"/>
      <c r="NYR227" s="54"/>
      <c r="NYS227" s="54"/>
      <c r="NYT227" s="54"/>
      <c r="NYU227" s="54"/>
      <c r="NYV227" s="54"/>
      <c r="NYW227" s="54"/>
      <c r="NYX227" s="54"/>
      <c r="NYY227" s="54"/>
      <c r="NYZ227" s="54"/>
      <c r="NZA227" s="54"/>
      <c r="NZB227" s="54"/>
      <c r="NZC227" s="54"/>
      <c r="NZD227" s="54"/>
      <c r="NZE227" s="54"/>
      <c r="NZF227" s="54"/>
      <c r="NZG227" s="54"/>
      <c r="NZH227" s="54"/>
      <c r="NZI227" s="54"/>
      <c r="NZJ227" s="54"/>
      <c r="NZK227" s="54"/>
      <c r="NZL227" s="54"/>
      <c r="NZM227" s="54"/>
      <c r="NZN227" s="54"/>
      <c r="NZO227" s="54"/>
      <c r="NZP227" s="54"/>
      <c r="NZQ227" s="54"/>
      <c r="NZR227" s="54"/>
      <c r="NZS227" s="54"/>
      <c r="NZT227" s="54"/>
      <c r="NZU227" s="54"/>
      <c r="NZV227" s="54"/>
      <c r="NZW227" s="54"/>
      <c r="NZX227" s="54"/>
      <c r="NZY227" s="54"/>
      <c r="NZZ227" s="54"/>
      <c r="OAA227" s="54"/>
      <c r="OAB227" s="54"/>
      <c r="OAC227" s="54"/>
      <c r="OAD227" s="54"/>
      <c r="OAE227" s="54"/>
      <c r="OAF227" s="54"/>
      <c r="OAG227" s="54"/>
      <c r="OAH227" s="54"/>
      <c r="OAI227" s="54"/>
      <c r="OAJ227" s="54"/>
      <c r="OAK227" s="54"/>
      <c r="OAL227" s="54"/>
      <c r="OAM227" s="54"/>
      <c r="OAN227" s="54"/>
      <c r="OAO227" s="54"/>
      <c r="OAP227" s="54"/>
      <c r="OAQ227" s="54"/>
      <c r="OAR227" s="54"/>
      <c r="OAS227" s="54"/>
      <c r="OAT227" s="54"/>
      <c r="OAU227" s="54"/>
      <c r="OAV227" s="54"/>
      <c r="OAW227" s="54"/>
      <c r="OAX227" s="54"/>
      <c r="OAY227" s="54"/>
      <c r="OAZ227" s="54"/>
      <c r="OBA227" s="54"/>
      <c r="OBB227" s="54"/>
      <c r="OBC227" s="54"/>
      <c r="OBD227" s="54"/>
      <c r="OBE227" s="54"/>
      <c r="OBF227" s="54"/>
      <c r="OBG227" s="54"/>
      <c r="OBH227" s="54"/>
      <c r="OBI227" s="54"/>
      <c r="OBJ227" s="54"/>
      <c r="OBK227" s="54"/>
      <c r="OBL227" s="54"/>
      <c r="OBM227" s="54"/>
      <c r="OBN227" s="54"/>
      <c r="OBO227" s="54"/>
      <c r="OBP227" s="54"/>
      <c r="OBQ227" s="54"/>
      <c r="OBR227" s="54"/>
      <c r="OBS227" s="54"/>
      <c r="OBT227" s="54"/>
      <c r="OBU227" s="54"/>
      <c r="OBV227" s="54"/>
      <c r="OBW227" s="54"/>
      <c r="OBX227" s="54"/>
      <c r="OBY227" s="54"/>
      <c r="OBZ227" s="54"/>
      <c r="OCA227" s="54"/>
      <c r="OCB227" s="54"/>
      <c r="OCC227" s="54"/>
      <c r="OCD227" s="54"/>
      <c r="OCE227" s="54"/>
      <c r="OCF227" s="54"/>
      <c r="OCG227" s="54"/>
      <c r="OCH227" s="54"/>
      <c r="OCI227" s="54"/>
      <c r="OCJ227" s="54"/>
      <c r="OCK227" s="54"/>
      <c r="OCL227" s="54"/>
      <c r="OCM227" s="54"/>
      <c r="OCN227" s="54"/>
      <c r="OCO227" s="54"/>
      <c r="OCP227" s="54"/>
      <c r="OCQ227" s="54"/>
      <c r="OCR227" s="54"/>
      <c r="OCS227" s="54"/>
      <c r="OCT227" s="54"/>
      <c r="OCU227" s="54"/>
      <c r="OCV227" s="54"/>
      <c r="OCW227" s="54"/>
      <c r="OCX227" s="54"/>
      <c r="OCY227" s="54"/>
      <c r="OCZ227" s="54"/>
      <c r="ODA227" s="54"/>
      <c r="ODB227" s="54"/>
      <c r="ODC227" s="54"/>
      <c r="ODD227" s="54"/>
      <c r="ODE227" s="54"/>
      <c r="ODF227" s="54"/>
      <c r="ODG227" s="54"/>
      <c r="ODH227" s="54"/>
      <c r="ODI227" s="54"/>
      <c r="ODJ227" s="54"/>
      <c r="ODK227" s="54"/>
      <c r="ODL227" s="54"/>
      <c r="ODM227" s="54"/>
      <c r="ODN227" s="54"/>
      <c r="ODO227" s="54"/>
      <c r="ODP227" s="54"/>
      <c r="ODQ227" s="54"/>
      <c r="ODR227" s="54"/>
      <c r="ODS227" s="54"/>
      <c r="ODT227" s="54"/>
      <c r="ODU227" s="54"/>
      <c r="ODV227" s="54"/>
      <c r="ODW227" s="54"/>
      <c r="ODX227" s="54"/>
      <c r="ODY227" s="54"/>
      <c r="ODZ227" s="54"/>
      <c r="OEA227" s="54"/>
      <c r="OEB227" s="54"/>
      <c r="OEC227" s="54"/>
      <c r="OED227" s="54"/>
      <c r="OEE227" s="54"/>
      <c r="OEF227" s="54"/>
      <c r="OEG227" s="54"/>
      <c r="OEH227" s="54"/>
      <c r="OEI227" s="54"/>
      <c r="OEJ227" s="54"/>
      <c r="OEK227" s="54"/>
      <c r="OEL227" s="54"/>
      <c r="OEM227" s="54"/>
      <c r="OEN227" s="54"/>
      <c r="OEO227" s="54"/>
      <c r="OEP227" s="54"/>
      <c r="OEQ227" s="54"/>
      <c r="OER227" s="54"/>
      <c r="OES227" s="54"/>
      <c r="OET227" s="54"/>
      <c r="OEU227" s="54"/>
      <c r="OEV227" s="54"/>
      <c r="OEW227" s="54"/>
      <c r="OEX227" s="54"/>
      <c r="OEY227" s="54"/>
      <c r="OEZ227" s="54"/>
      <c r="OFA227" s="54"/>
      <c r="OFB227" s="54"/>
      <c r="OFC227" s="54"/>
      <c r="OFD227" s="54"/>
      <c r="OFE227" s="54"/>
      <c r="OFF227" s="54"/>
      <c r="OFG227" s="54"/>
      <c r="OFH227" s="54"/>
      <c r="OFI227" s="54"/>
      <c r="OFJ227" s="54"/>
      <c r="OFK227" s="54"/>
      <c r="OFL227" s="54"/>
      <c r="OFM227" s="54"/>
      <c r="OFN227" s="54"/>
      <c r="OFO227" s="54"/>
      <c r="OFP227" s="54"/>
      <c r="OFQ227" s="54"/>
      <c r="OFR227" s="54"/>
      <c r="OFS227" s="54"/>
      <c r="OFT227" s="54"/>
      <c r="OFU227" s="54"/>
      <c r="OFV227" s="54"/>
      <c r="OFW227" s="54"/>
      <c r="OFX227" s="54"/>
      <c r="OFY227" s="54"/>
      <c r="OFZ227" s="54"/>
      <c r="OGA227" s="54"/>
      <c r="OGB227" s="54"/>
      <c r="OGC227" s="54"/>
      <c r="OGD227" s="54"/>
      <c r="OGE227" s="54"/>
      <c r="OGF227" s="54"/>
      <c r="OGG227" s="54"/>
      <c r="OGH227" s="54"/>
      <c r="OGI227" s="54"/>
      <c r="OGJ227" s="54"/>
      <c r="OGK227" s="54"/>
      <c r="OGL227" s="54"/>
      <c r="OGM227" s="54"/>
      <c r="OGN227" s="54"/>
      <c r="OGO227" s="54"/>
      <c r="OGP227" s="54"/>
      <c r="OGQ227" s="54"/>
      <c r="OGR227" s="54"/>
      <c r="OGS227" s="54"/>
      <c r="OGT227" s="54"/>
      <c r="OGU227" s="54"/>
      <c r="OGV227" s="54"/>
      <c r="OGW227" s="54"/>
      <c r="OGX227" s="54"/>
      <c r="OGY227" s="54"/>
      <c r="OGZ227" s="54"/>
      <c r="OHA227" s="54"/>
      <c r="OHB227" s="54"/>
      <c r="OHC227" s="54"/>
      <c r="OHD227" s="54"/>
      <c r="OHE227" s="54"/>
      <c r="OHF227" s="54"/>
      <c r="OHG227" s="54"/>
      <c r="OHH227" s="54"/>
      <c r="OHI227" s="54"/>
      <c r="OHJ227" s="54"/>
      <c r="OHK227" s="54"/>
      <c r="OHL227" s="54"/>
      <c r="OHM227" s="54"/>
      <c r="OHN227" s="54"/>
      <c r="OHO227" s="54"/>
      <c r="OHP227" s="54"/>
      <c r="OHQ227" s="54"/>
      <c r="OHR227" s="54"/>
      <c r="OHS227" s="54"/>
      <c r="OHT227" s="54"/>
      <c r="OHU227" s="54"/>
      <c r="OHV227" s="54"/>
      <c r="OHW227" s="54"/>
      <c r="OHX227" s="54"/>
      <c r="OHY227" s="54"/>
      <c r="OHZ227" s="54"/>
      <c r="OIA227" s="54"/>
      <c r="OIB227" s="54"/>
      <c r="OIC227" s="54"/>
      <c r="OID227" s="54"/>
      <c r="OIE227" s="54"/>
      <c r="OIF227" s="54"/>
      <c r="OIG227" s="54"/>
      <c r="OIH227" s="54"/>
      <c r="OII227" s="54"/>
      <c r="OIJ227" s="54"/>
      <c r="OIK227" s="54"/>
      <c r="OIL227" s="54"/>
      <c r="OIM227" s="54"/>
      <c r="OIN227" s="54"/>
      <c r="OIO227" s="54"/>
      <c r="OIP227" s="54"/>
      <c r="OIQ227" s="54"/>
      <c r="OIR227" s="54"/>
      <c r="OIS227" s="54"/>
      <c r="OIT227" s="54"/>
      <c r="OIU227" s="54"/>
      <c r="OIV227" s="54"/>
      <c r="OIW227" s="54"/>
      <c r="OIX227" s="54"/>
      <c r="OIY227" s="54"/>
      <c r="OIZ227" s="54"/>
      <c r="OJA227" s="54"/>
      <c r="OJB227" s="54"/>
      <c r="OJC227" s="54"/>
      <c r="OJD227" s="54"/>
      <c r="OJE227" s="54"/>
      <c r="OJF227" s="54"/>
      <c r="OJG227" s="54"/>
      <c r="OJH227" s="54"/>
      <c r="OJI227" s="54"/>
      <c r="OJJ227" s="54"/>
      <c r="OJK227" s="54"/>
      <c r="OJL227" s="54"/>
      <c r="OJM227" s="54"/>
      <c r="OJN227" s="54"/>
      <c r="OJO227" s="54"/>
      <c r="OJP227" s="54"/>
      <c r="OJQ227" s="54"/>
      <c r="OJR227" s="54"/>
      <c r="OJS227" s="54"/>
      <c r="OJT227" s="54"/>
      <c r="OJU227" s="54"/>
      <c r="OJV227" s="54"/>
      <c r="OJW227" s="54"/>
      <c r="OJX227" s="54"/>
      <c r="OJY227" s="54"/>
      <c r="OJZ227" s="54"/>
      <c r="OKA227" s="54"/>
      <c r="OKB227" s="54"/>
      <c r="OKC227" s="54"/>
      <c r="OKD227" s="54"/>
      <c r="OKE227" s="54"/>
      <c r="OKF227" s="54"/>
      <c r="OKG227" s="54"/>
      <c r="OKH227" s="54"/>
      <c r="OKI227" s="54"/>
      <c r="OKJ227" s="54"/>
      <c r="OKK227" s="54"/>
      <c r="OKL227" s="54"/>
      <c r="OKM227" s="54"/>
      <c r="OKN227" s="54"/>
      <c r="OKO227" s="54"/>
      <c r="OKP227" s="54"/>
      <c r="OKQ227" s="54"/>
      <c r="OKR227" s="54"/>
      <c r="OKS227" s="54"/>
      <c r="OKT227" s="54"/>
      <c r="OKU227" s="54"/>
      <c r="OKV227" s="54"/>
      <c r="OKW227" s="54"/>
      <c r="OKX227" s="54"/>
      <c r="OKY227" s="54"/>
      <c r="OKZ227" s="54"/>
      <c r="OLA227" s="54"/>
      <c r="OLB227" s="54"/>
      <c r="OLC227" s="54"/>
      <c r="OLD227" s="54"/>
      <c r="OLE227" s="54"/>
      <c r="OLF227" s="54"/>
      <c r="OLG227" s="54"/>
      <c r="OLH227" s="54"/>
      <c r="OLI227" s="54"/>
      <c r="OLJ227" s="54"/>
      <c r="OLK227" s="54"/>
      <c r="OLL227" s="54"/>
      <c r="OLM227" s="54"/>
      <c r="OLN227" s="54"/>
      <c r="OLO227" s="54"/>
      <c r="OLP227" s="54"/>
      <c r="OLQ227" s="54"/>
      <c r="OLR227" s="54"/>
      <c r="OLS227" s="54"/>
      <c r="OLT227" s="54"/>
      <c r="OLU227" s="54"/>
      <c r="OLV227" s="54"/>
      <c r="OLW227" s="54"/>
      <c r="OLX227" s="54"/>
      <c r="OLY227" s="54"/>
      <c r="OLZ227" s="54"/>
      <c r="OMA227" s="54"/>
      <c r="OMB227" s="54"/>
      <c r="OMC227" s="54"/>
      <c r="OMD227" s="54"/>
      <c r="OME227" s="54"/>
      <c r="OMF227" s="54"/>
      <c r="OMG227" s="54"/>
      <c r="OMH227" s="54"/>
      <c r="OMI227" s="54"/>
      <c r="OMJ227" s="54"/>
      <c r="OMK227" s="54"/>
      <c r="OML227" s="54"/>
      <c r="OMM227" s="54"/>
      <c r="OMN227" s="54"/>
      <c r="OMO227" s="54"/>
      <c r="OMP227" s="54"/>
      <c r="OMQ227" s="54"/>
      <c r="OMR227" s="54"/>
      <c r="OMS227" s="54"/>
      <c r="OMT227" s="54"/>
      <c r="OMU227" s="54"/>
      <c r="OMV227" s="54"/>
      <c r="OMW227" s="54"/>
      <c r="OMX227" s="54"/>
      <c r="OMY227" s="54"/>
      <c r="OMZ227" s="54"/>
      <c r="ONA227" s="54"/>
      <c r="ONB227" s="54"/>
      <c r="ONC227" s="54"/>
      <c r="OND227" s="54"/>
      <c r="ONE227" s="54"/>
      <c r="ONF227" s="54"/>
      <c r="ONG227" s="54"/>
      <c r="ONH227" s="54"/>
      <c r="ONI227" s="54"/>
      <c r="ONJ227" s="54"/>
      <c r="ONK227" s="54"/>
      <c r="ONL227" s="54"/>
      <c r="ONM227" s="54"/>
      <c r="ONN227" s="54"/>
      <c r="ONO227" s="54"/>
      <c r="ONP227" s="54"/>
      <c r="ONQ227" s="54"/>
      <c r="ONR227" s="54"/>
      <c r="ONS227" s="54"/>
      <c r="ONT227" s="54"/>
      <c r="ONU227" s="54"/>
      <c r="ONV227" s="54"/>
      <c r="ONW227" s="54"/>
      <c r="ONX227" s="54"/>
      <c r="ONY227" s="54"/>
      <c r="ONZ227" s="54"/>
      <c r="OOA227" s="54"/>
      <c r="OOB227" s="54"/>
      <c r="OOC227" s="54"/>
      <c r="OOD227" s="54"/>
      <c r="OOE227" s="54"/>
      <c r="OOF227" s="54"/>
      <c r="OOG227" s="54"/>
      <c r="OOH227" s="54"/>
      <c r="OOI227" s="54"/>
      <c r="OOJ227" s="54"/>
      <c r="OOK227" s="54"/>
      <c r="OOL227" s="54"/>
      <c r="OOM227" s="54"/>
      <c r="OON227" s="54"/>
      <c r="OOO227" s="54"/>
      <c r="OOP227" s="54"/>
      <c r="OOQ227" s="54"/>
      <c r="OOR227" s="54"/>
      <c r="OOS227" s="54"/>
      <c r="OOT227" s="54"/>
      <c r="OOU227" s="54"/>
      <c r="OOV227" s="54"/>
      <c r="OOW227" s="54"/>
      <c r="OOX227" s="54"/>
      <c r="OOY227" s="54"/>
      <c r="OOZ227" s="54"/>
      <c r="OPA227" s="54"/>
      <c r="OPB227" s="54"/>
      <c r="OPC227" s="54"/>
      <c r="OPD227" s="54"/>
      <c r="OPE227" s="54"/>
      <c r="OPF227" s="54"/>
      <c r="OPG227" s="54"/>
      <c r="OPH227" s="54"/>
      <c r="OPI227" s="54"/>
      <c r="OPJ227" s="54"/>
      <c r="OPK227" s="54"/>
      <c r="OPL227" s="54"/>
      <c r="OPM227" s="54"/>
      <c r="OPN227" s="54"/>
      <c r="OPO227" s="54"/>
      <c r="OPP227" s="54"/>
      <c r="OPQ227" s="54"/>
      <c r="OPR227" s="54"/>
      <c r="OPS227" s="54"/>
      <c r="OPT227" s="54"/>
      <c r="OPU227" s="54"/>
      <c r="OPV227" s="54"/>
      <c r="OPW227" s="54"/>
      <c r="OPX227" s="54"/>
      <c r="OPY227" s="54"/>
      <c r="OPZ227" s="54"/>
      <c r="OQA227" s="54"/>
      <c r="OQB227" s="54"/>
      <c r="OQC227" s="54"/>
      <c r="OQD227" s="54"/>
      <c r="OQE227" s="54"/>
      <c r="OQF227" s="54"/>
      <c r="OQG227" s="54"/>
      <c r="OQH227" s="54"/>
      <c r="OQI227" s="54"/>
      <c r="OQJ227" s="54"/>
      <c r="OQK227" s="54"/>
      <c r="OQL227" s="54"/>
      <c r="OQM227" s="54"/>
      <c r="OQN227" s="54"/>
      <c r="OQO227" s="54"/>
      <c r="OQP227" s="54"/>
      <c r="OQQ227" s="54"/>
      <c r="OQR227" s="54"/>
      <c r="OQS227" s="54"/>
      <c r="OQT227" s="54"/>
      <c r="OQU227" s="54"/>
      <c r="OQV227" s="54"/>
      <c r="OQW227" s="54"/>
      <c r="OQX227" s="54"/>
      <c r="OQY227" s="54"/>
      <c r="OQZ227" s="54"/>
      <c r="ORA227" s="54"/>
      <c r="ORB227" s="54"/>
      <c r="ORC227" s="54"/>
      <c r="ORD227" s="54"/>
      <c r="ORE227" s="54"/>
      <c r="ORF227" s="54"/>
      <c r="ORG227" s="54"/>
      <c r="ORH227" s="54"/>
      <c r="ORI227" s="54"/>
      <c r="ORJ227" s="54"/>
      <c r="ORK227" s="54"/>
      <c r="ORL227" s="54"/>
      <c r="ORM227" s="54"/>
      <c r="ORN227" s="54"/>
      <c r="ORO227" s="54"/>
      <c r="ORP227" s="54"/>
      <c r="ORQ227" s="54"/>
      <c r="ORR227" s="54"/>
      <c r="ORS227" s="54"/>
      <c r="ORT227" s="54"/>
      <c r="ORU227" s="54"/>
      <c r="ORV227" s="54"/>
      <c r="ORW227" s="54"/>
      <c r="ORX227" s="54"/>
      <c r="ORY227" s="54"/>
      <c r="ORZ227" s="54"/>
      <c r="OSA227" s="54"/>
      <c r="OSB227" s="54"/>
      <c r="OSC227" s="54"/>
      <c r="OSD227" s="54"/>
      <c r="OSE227" s="54"/>
      <c r="OSF227" s="54"/>
      <c r="OSG227" s="54"/>
      <c r="OSH227" s="54"/>
      <c r="OSI227" s="54"/>
      <c r="OSJ227" s="54"/>
      <c r="OSK227" s="54"/>
      <c r="OSL227" s="54"/>
      <c r="OSM227" s="54"/>
      <c r="OSN227" s="54"/>
      <c r="OSO227" s="54"/>
      <c r="OSP227" s="54"/>
      <c r="OSQ227" s="54"/>
      <c r="OSR227" s="54"/>
      <c r="OSS227" s="54"/>
      <c r="OST227" s="54"/>
      <c r="OSU227" s="54"/>
      <c r="OSV227" s="54"/>
      <c r="OSW227" s="54"/>
      <c r="OSX227" s="54"/>
      <c r="OSY227" s="54"/>
      <c r="OSZ227" s="54"/>
      <c r="OTA227" s="54"/>
      <c r="OTB227" s="54"/>
      <c r="OTC227" s="54"/>
      <c r="OTD227" s="54"/>
      <c r="OTE227" s="54"/>
      <c r="OTF227" s="54"/>
      <c r="OTG227" s="54"/>
      <c r="OTH227" s="54"/>
      <c r="OTI227" s="54"/>
      <c r="OTJ227" s="54"/>
      <c r="OTK227" s="54"/>
      <c r="OTL227" s="54"/>
      <c r="OTM227" s="54"/>
      <c r="OTN227" s="54"/>
      <c r="OTO227" s="54"/>
      <c r="OTP227" s="54"/>
      <c r="OTQ227" s="54"/>
      <c r="OTR227" s="54"/>
      <c r="OTS227" s="54"/>
      <c r="OTT227" s="54"/>
      <c r="OTU227" s="54"/>
      <c r="OTV227" s="54"/>
      <c r="OTW227" s="54"/>
      <c r="OTX227" s="54"/>
      <c r="OTY227" s="54"/>
      <c r="OTZ227" s="54"/>
      <c r="OUA227" s="54"/>
      <c r="OUB227" s="54"/>
      <c r="OUC227" s="54"/>
      <c r="OUD227" s="54"/>
      <c r="OUE227" s="54"/>
      <c r="OUF227" s="54"/>
      <c r="OUG227" s="54"/>
      <c r="OUH227" s="54"/>
      <c r="OUI227" s="54"/>
      <c r="OUJ227" s="54"/>
      <c r="OUK227" s="54"/>
      <c r="OUL227" s="54"/>
      <c r="OUM227" s="54"/>
      <c r="OUN227" s="54"/>
      <c r="OUO227" s="54"/>
      <c r="OUP227" s="54"/>
      <c r="OUQ227" s="54"/>
      <c r="OUR227" s="54"/>
      <c r="OUS227" s="54"/>
      <c r="OUT227" s="54"/>
      <c r="OUU227" s="54"/>
      <c r="OUV227" s="54"/>
      <c r="OUW227" s="54"/>
      <c r="OUX227" s="54"/>
      <c r="OUY227" s="54"/>
      <c r="OUZ227" s="54"/>
      <c r="OVA227" s="54"/>
      <c r="OVB227" s="54"/>
      <c r="OVC227" s="54"/>
      <c r="OVD227" s="54"/>
      <c r="OVE227" s="54"/>
      <c r="OVF227" s="54"/>
      <c r="OVG227" s="54"/>
      <c r="OVH227" s="54"/>
      <c r="OVI227" s="54"/>
      <c r="OVJ227" s="54"/>
      <c r="OVK227" s="54"/>
      <c r="OVL227" s="54"/>
      <c r="OVM227" s="54"/>
      <c r="OVN227" s="54"/>
      <c r="OVO227" s="54"/>
      <c r="OVP227" s="54"/>
      <c r="OVQ227" s="54"/>
      <c r="OVR227" s="54"/>
      <c r="OVS227" s="54"/>
      <c r="OVT227" s="54"/>
      <c r="OVU227" s="54"/>
      <c r="OVV227" s="54"/>
      <c r="OVW227" s="54"/>
      <c r="OVX227" s="54"/>
      <c r="OVY227" s="54"/>
      <c r="OVZ227" s="54"/>
      <c r="OWA227" s="54"/>
      <c r="OWB227" s="54"/>
      <c r="OWC227" s="54"/>
      <c r="OWD227" s="54"/>
      <c r="OWE227" s="54"/>
      <c r="OWF227" s="54"/>
      <c r="OWG227" s="54"/>
      <c r="OWH227" s="54"/>
      <c r="OWI227" s="54"/>
      <c r="OWJ227" s="54"/>
      <c r="OWK227" s="54"/>
      <c r="OWL227" s="54"/>
      <c r="OWM227" s="54"/>
      <c r="OWN227" s="54"/>
      <c r="OWO227" s="54"/>
      <c r="OWP227" s="54"/>
      <c r="OWQ227" s="54"/>
      <c r="OWR227" s="54"/>
      <c r="OWS227" s="54"/>
      <c r="OWT227" s="54"/>
      <c r="OWU227" s="54"/>
      <c r="OWV227" s="54"/>
      <c r="OWW227" s="54"/>
      <c r="OWX227" s="54"/>
      <c r="OWY227" s="54"/>
      <c r="OWZ227" s="54"/>
      <c r="OXA227" s="54"/>
      <c r="OXB227" s="54"/>
      <c r="OXC227" s="54"/>
      <c r="OXD227" s="54"/>
      <c r="OXE227" s="54"/>
      <c r="OXF227" s="54"/>
      <c r="OXG227" s="54"/>
      <c r="OXH227" s="54"/>
      <c r="OXI227" s="54"/>
      <c r="OXJ227" s="54"/>
      <c r="OXK227" s="54"/>
      <c r="OXL227" s="54"/>
      <c r="OXM227" s="54"/>
      <c r="OXN227" s="54"/>
      <c r="OXO227" s="54"/>
      <c r="OXP227" s="54"/>
      <c r="OXQ227" s="54"/>
      <c r="OXR227" s="54"/>
      <c r="OXS227" s="54"/>
      <c r="OXT227" s="54"/>
      <c r="OXU227" s="54"/>
      <c r="OXV227" s="54"/>
      <c r="OXW227" s="54"/>
      <c r="OXX227" s="54"/>
      <c r="OXY227" s="54"/>
      <c r="OXZ227" s="54"/>
      <c r="OYA227" s="54"/>
      <c r="OYB227" s="54"/>
      <c r="OYC227" s="54"/>
      <c r="OYD227" s="54"/>
      <c r="OYE227" s="54"/>
      <c r="OYF227" s="54"/>
      <c r="OYG227" s="54"/>
      <c r="OYH227" s="54"/>
      <c r="OYI227" s="54"/>
      <c r="OYJ227" s="54"/>
      <c r="OYK227" s="54"/>
      <c r="OYL227" s="54"/>
      <c r="OYM227" s="54"/>
      <c r="OYN227" s="54"/>
      <c r="OYO227" s="54"/>
      <c r="OYP227" s="54"/>
      <c r="OYQ227" s="54"/>
      <c r="OYR227" s="54"/>
      <c r="OYS227" s="54"/>
      <c r="OYT227" s="54"/>
      <c r="OYU227" s="54"/>
      <c r="OYV227" s="54"/>
      <c r="OYW227" s="54"/>
      <c r="OYX227" s="54"/>
      <c r="OYY227" s="54"/>
      <c r="OYZ227" s="54"/>
      <c r="OZA227" s="54"/>
      <c r="OZB227" s="54"/>
      <c r="OZC227" s="54"/>
      <c r="OZD227" s="54"/>
      <c r="OZE227" s="54"/>
      <c r="OZF227" s="54"/>
      <c r="OZG227" s="54"/>
      <c r="OZH227" s="54"/>
      <c r="OZI227" s="54"/>
      <c r="OZJ227" s="54"/>
      <c r="OZK227" s="54"/>
      <c r="OZL227" s="54"/>
      <c r="OZM227" s="54"/>
      <c r="OZN227" s="54"/>
      <c r="OZO227" s="54"/>
      <c r="OZP227" s="54"/>
      <c r="OZQ227" s="54"/>
      <c r="OZR227" s="54"/>
      <c r="OZS227" s="54"/>
      <c r="OZT227" s="54"/>
      <c r="OZU227" s="54"/>
      <c r="OZV227" s="54"/>
      <c r="OZW227" s="54"/>
      <c r="OZX227" s="54"/>
      <c r="OZY227" s="54"/>
      <c r="OZZ227" s="54"/>
      <c r="PAA227" s="54"/>
      <c r="PAB227" s="54"/>
      <c r="PAC227" s="54"/>
      <c r="PAD227" s="54"/>
      <c r="PAE227" s="54"/>
      <c r="PAF227" s="54"/>
      <c r="PAG227" s="54"/>
      <c r="PAH227" s="54"/>
      <c r="PAI227" s="54"/>
      <c r="PAJ227" s="54"/>
      <c r="PAK227" s="54"/>
      <c r="PAL227" s="54"/>
      <c r="PAM227" s="54"/>
      <c r="PAN227" s="54"/>
      <c r="PAO227" s="54"/>
      <c r="PAP227" s="54"/>
      <c r="PAQ227" s="54"/>
      <c r="PAR227" s="54"/>
      <c r="PAS227" s="54"/>
      <c r="PAT227" s="54"/>
      <c r="PAU227" s="54"/>
      <c r="PAV227" s="54"/>
      <c r="PAW227" s="54"/>
      <c r="PAX227" s="54"/>
      <c r="PAY227" s="54"/>
      <c r="PAZ227" s="54"/>
      <c r="PBA227" s="54"/>
      <c r="PBB227" s="54"/>
      <c r="PBC227" s="54"/>
      <c r="PBD227" s="54"/>
      <c r="PBE227" s="54"/>
      <c r="PBF227" s="54"/>
      <c r="PBG227" s="54"/>
      <c r="PBH227" s="54"/>
      <c r="PBI227" s="54"/>
      <c r="PBJ227" s="54"/>
      <c r="PBK227" s="54"/>
      <c r="PBL227" s="54"/>
      <c r="PBM227" s="54"/>
      <c r="PBN227" s="54"/>
      <c r="PBO227" s="54"/>
      <c r="PBP227" s="54"/>
      <c r="PBQ227" s="54"/>
      <c r="PBR227" s="54"/>
      <c r="PBS227" s="54"/>
      <c r="PBT227" s="54"/>
      <c r="PBU227" s="54"/>
      <c r="PBV227" s="54"/>
      <c r="PBW227" s="54"/>
      <c r="PBX227" s="54"/>
      <c r="PBY227" s="54"/>
      <c r="PBZ227" s="54"/>
      <c r="PCA227" s="54"/>
      <c r="PCB227" s="54"/>
      <c r="PCC227" s="54"/>
      <c r="PCD227" s="54"/>
      <c r="PCE227" s="54"/>
      <c r="PCF227" s="54"/>
      <c r="PCG227" s="54"/>
      <c r="PCH227" s="54"/>
      <c r="PCI227" s="54"/>
      <c r="PCJ227" s="54"/>
      <c r="PCK227" s="54"/>
      <c r="PCL227" s="54"/>
      <c r="PCM227" s="54"/>
      <c r="PCN227" s="54"/>
      <c r="PCO227" s="54"/>
      <c r="PCP227" s="54"/>
      <c r="PCQ227" s="54"/>
      <c r="PCR227" s="54"/>
      <c r="PCS227" s="54"/>
      <c r="PCT227" s="54"/>
      <c r="PCU227" s="54"/>
      <c r="PCV227" s="54"/>
      <c r="PCW227" s="54"/>
      <c r="PCX227" s="54"/>
      <c r="PCY227" s="54"/>
      <c r="PCZ227" s="54"/>
      <c r="PDA227" s="54"/>
      <c r="PDB227" s="54"/>
      <c r="PDC227" s="54"/>
      <c r="PDD227" s="54"/>
      <c r="PDE227" s="54"/>
      <c r="PDF227" s="54"/>
      <c r="PDG227" s="54"/>
      <c r="PDH227" s="54"/>
      <c r="PDI227" s="54"/>
      <c r="PDJ227" s="54"/>
      <c r="PDK227" s="54"/>
      <c r="PDL227" s="54"/>
      <c r="PDM227" s="54"/>
      <c r="PDN227" s="54"/>
      <c r="PDO227" s="54"/>
      <c r="PDP227" s="54"/>
      <c r="PDQ227" s="54"/>
      <c r="PDR227" s="54"/>
      <c r="PDS227" s="54"/>
      <c r="PDT227" s="54"/>
      <c r="PDU227" s="54"/>
      <c r="PDV227" s="54"/>
      <c r="PDW227" s="54"/>
      <c r="PDX227" s="54"/>
      <c r="PDY227" s="54"/>
      <c r="PDZ227" s="54"/>
      <c r="PEA227" s="54"/>
      <c r="PEB227" s="54"/>
      <c r="PEC227" s="54"/>
      <c r="PED227" s="54"/>
      <c r="PEE227" s="54"/>
      <c r="PEF227" s="54"/>
      <c r="PEG227" s="54"/>
      <c r="PEH227" s="54"/>
      <c r="PEI227" s="54"/>
      <c r="PEJ227" s="54"/>
      <c r="PEK227" s="54"/>
      <c r="PEL227" s="54"/>
      <c r="PEM227" s="54"/>
      <c r="PEN227" s="54"/>
      <c r="PEO227" s="54"/>
      <c r="PEP227" s="54"/>
      <c r="PEQ227" s="54"/>
      <c r="PER227" s="54"/>
      <c r="PES227" s="54"/>
      <c r="PET227" s="54"/>
      <c r="PEU227" s="54"/>
      <c r="PEV227" s="54"/>
      <c r="PEW227" s="54"/>
      <c r="PEX227" s="54"/>
      <c r="PEY227" s="54"/>
      <c r="PEZ227" s="54"/>
      <c r="PFA227" s="54"/>
      <c r="PFB227" s="54"/>
      <c r="PFC227" s="54"/>
      <c r="PFD227" s="54"/>
      <c r="PFE227" s="54"/>
      <c r="PFF227" s="54"/>
      <c r="PFG227" s="54"/>
      <c r="PFH227" s="54"/>
      <c r="PFI227" s="54"/>
      <c r="PFJ227" s="54"/>
      <c r="PFK227" s="54"/>
      <c r="PFL227" s="54"/>
      <c r="PFM227" s="54"/>
      <c r="PFN227" s="54"/>
      <c r="PFO227" s="54"/>
      <c r="PFP227" s="54"/>
      <c r="PFQ227" s="54"/>
      <c r="PFR227" s="54"/>
      <c r="PFS227" s="54"/>
      <c r="PFT227" s="54"/>
      <c r="PFU227" s="54"/>
      <c r="PFV227" s="54"/>
      <c r="PFW227" s="54"/>
      <c r="PFX227" s="54"/>
      <c r="PFY227" s="54"/>
      <c r="PFZ227" s="54"/>
      <c r="PGA227" s="54"/>
      <c r="PGB227" s="54"/>
      <c r="PGC227" s="54"/>
      <c r="PGD227" s="54"/>
      <c r="PGE227" s="54"/>
      <c r="PGF227" s="54"/>
      <c r="PGG227" s="54"/>
      <c r="PGH227" s="54"/>
      <c r="PGI227" s="54"/>
      <c r="PGJ227" s="54"/>
      <c r="PGK227" s="54"/>
      <c r="PGL227" s="54"/>
      <c r="PGM227" s="54"/>
      <c r="PGN227" s="54"/>
      <c r="PGO227" s="54"/>
      <c r="PGP227" s="54"/>
      <c r="PGQ227" s="54"/>
      <c r="PGR227" s="54"/>
      <c r="PGS227" s="54"/>
      <c r="PGT227" s="54"/>
      <c r="PGU227" s="54"/>
      <c r="PGV227" s="54"/>
      <c r="PGW227" s="54"/>
      <c r="PGX227" s="54"/>
      <c r="PGY227" s="54"/>
      <c r="PGZ227" s="54"/>
      <c r="PHA227" s="54"/>
      <c r="PHB227" s="54"/>
      <c r="PHC227" s="54"/>
      <c r="PHD227" s="54"/>
      <c r="PHE227" s="54"/>
      <c r="PHF227" s="54"/>
      <c r="PHG227" s="54"/>
      <c r="PHH227" s="54"/>
      <c r="PHI227" s="54"/>
      <c r="PHJ227" s="54"/>
      <c r="PHK227" s="54"/>
      <c r="PHL227" s="54"/>
      <c r="PHM227" s="54"/>
      <c r="PHN227" s="54"/>
      <c r="PHO227" s="54"/>
      <c r="PHP227" s="54"/>
      <c r="PHQ227" s="54"/>
      <c r="PHR227" s="54"/>
      <c r="PHS227" s="54"/>
      <c r="PHT227" s="54"/>
      <c r="PHU227" s="54"/>
      <c r="PHV227" s="54"/>
      <c r="PHW227" s="54"/>
      <c r="PHX227" s="54"/>
      <c r="PHY227" s="54"/>
      <c r="PHZ227" s="54"/>
      <c r="PIA227" s="54"/>
      <c r="PIB227" s="54"/>
      <c r="PIC227" s="54"/>
      <c r="PID227" s="54"/>
      <c r="PIE227" s="54"/>
      <c r="PIF227" s="54"/>
      <c r="PIG227" s="54"/>
      <c r="PIH227" s="54"/>
      <c r="PII227" s="54"/>
      <c r="PIJ227" s="54"/>
      <c r="PIK227" s="54"/>
      <c r="PIL227" s="54"/>
      <c r="PIM227" s="54"/>
      <c r="PIN227" s="54"/>
      <c r="PIO227" s="54"/>
      <c r="PIP227" s="54"/>
      <c r="PIQ227" s="54"/>
      <c r="PIR227" s="54"/>
      <c r="PIS227" s="54"/>
      <c r="PIT227" s="54"/>
      <c r="PIU227" s="54"/>
      <c r="PIV227" s="54"/>
      <c r="PIW227" s="54"/>
      <c r="PIX227" s="54"/>
      <c r="PIY227" s="54"/>
      <c r="PIZ227" s="54"/>
      <c r="PJA227" s="54"/>
      <c r="PJB227" s="54"/>
      <c r="PJC227" s="54"/>
      <c r="PJD227" s="54"/>
      <c r="PJE227" s="54"/>
      <c r="PJF227" s="54"/>
      <c r="PJG227" s="54"/>
      <c r="PJH227" s="54"/>
      <c r="PJI227" s="54"/>
      <c r="PJJ227" s="54"/>
      <c r="PJK227" s="54"/>
      <c r="PJL227" s="54"/>
      <c r="PJM227" s="54"/>
      <c r="PJN227" s="54"/>
      <c r="PJO227" s="54"/>
      <c r="PJP227" s="54"/>
      <c r="PJQ227" s="54"/>
      <c r="PJR227" s="54"/>
      <c r="PJS227" s="54"/>
      <c r="PJT227" s="54"/>
      <c r="PJU227" s="54"/>
      <c r="PJV227" s="54"/>
      <c r="PJW227" s="54"/>
      <c r="PJX227" s="54"/>
      <c r="PJY227" s="54"/>
      <c r="PJZ227" s="54"/>
      <c r="PKA227" s="54"/>
      <c r="PKB227" s="54"/>
      <c r="PKC227" s="54"/>
      <c r="PKD227" s="54"/>
      <c r="PKE227" s="54"/>
      <c r="PKF227" s="54"/>
      <c r="PKG227" s="54"/>
      <c r="PKH227" s="54"/>
      <c r="PKI227" s="54"/>
      <c r="PKJ227" s="54"/>
      <c r="PKK227" s="54"/>
      <c r="PKL227" s="54"/>
      <c r="PKM227" s="54"/>
      <c r="PKN227" s="54"/>
      <c r="PKO227" s="54"/>
      <c r="PKP227" s="54"/>
      <c r="PKQ227" s="54"/>
      <c r="PKR227" s="54"/>
      <c r="PKS227" s="54"/>
      <c r="PKT227" s="54"/>
      <c r="PKU227" s="54"/>
      <c r="PKV227" s="54"/>
      <c r="PKW227" s="54"/>
      <c r="PKX227" s="54"/>
      <c r="PKY227" s="54"/>
      <c r="PKZ227" s="54"/>
      <c r="PLA227" s="54"/>
      <c r="PLB227" s="54"/>
      <c r="PLC227" s="54"/>
      <c r="PLD227" s="54"/>
      <c r="PLE227" s="54"/>
      <c r="PLF227" s="54"/>
      <c r="PLG227" s="54"/>
      <c r="PLH227" s="54"/>
      <c r="PLI227" s="54"/>
      <c r="PLJ227" s="54"/>
      <c r="PLK227" s="54"/>
      <c r="PLL227" s="54"/>
      <c r="PLM227" s="54"/>
      <c r="PLN227" s="54"/>
      <c r="PLO227" s="54"/>
      <c r="PLP227" s="54"/>
      <c r="PLQ227" s="54"/>
      <c r="PLR227" s="54"/>
      <c r="PLS227" s="54"/>
      <c r="PLT227" s="54"/>
      <c r="PLU227" s="54"/>
      <c r="PLV227" s="54"/>
      <c r="PLW227" s="54"/>
      <c r="PLX227" s="54"/>
      <c r="PLY227" s="54"/>
      <c r="PLZ227" s="54"/>
      <c r="PMA227" s="54"/>
      <c r="PMB227" s="54"/>
      <c r="PMC227" s="54"/>
      <c r="PMD227" s="54"/>
      <c r="PME227" s="54"/>
      <c r="PMF227" s="54"/>
      <c r="PMG227" s="54"/>
      <c r="PMH227" s="54"/>
      <c r="PMI227" s="54"/>
      <c r="PMJ227" s="54"/>
      <c r="PMK227" s="54"/>
      <c r="PML227" s="54"/>
      <c r="PMM227" s="54"/>
      <c r="PMN227" s="54"/>
      <c r="PMO227" s="54"/>
      <c r="PMP227" s="54"/>
      <c r="PMQ227" s="54"/>
      <c r="PMR227" s="54"/>
      <c r="PMS227" s="54"/>
      <c r="PMT227" s="54"/>
      <c r="PMU227" s="54"/>
      <c r="PMV227" s="54"/>
      <c r="PMW227" s="54"/>
      <c r="PMX227" s="54"/>
      <c r="PMY227" s="54"/>
      <c r="PMZ227" s="54"/>
      <c r="PNA227" s="54"/>
      <c r="PNB227" s="54"/>
      <c r="PNC227" s="54"/>
      <c r="PND227" s="54"/>
      <c r="PNE227" s="54"/>
      <c r="PNF227" s="54"/>
      <c r="PNG227" s="54"/>
      <c r="PNH227" s="54"/>
      <c r="PNI227" s="54"/>
      <c r="PNJ227" s="54"/>
      <c r="PNK227" s="54"/>
      <c r="PNL227" s="54"/>
      <c r="PNM227" s="54"/>
      <c r="PNN227" s="54"/>
      <c r="PNO227" s="54"/>
      <c r="PNP227" s="54"/>
      <c r="PNQ227" s="54"/>
      <c r="PNR227" s="54"/>
      <c r="PNS227" s="54"/>
      <c r="PNT227" s="54"/>
      <c r="PNU227" s="54"/>
      <c r="PNV227" s="54"/>
      <c r="PNW227" s="54"/>
      <c r="PNX227" s="54"/>
      <c r="PNY227" s="54"/>
      <c r="PNZ227" s="54"/>
      <c r="POA227" s="54"/>
      <c r="POB227" s="54"/>
      <c r="POC227" s="54"/>
      <c r="POD227" s="54"/>
      <c r="POE227" s="54"/>
      <c r="POF227" s="54"/>
      <c r="POG227" s="54"/>
      <c r="POH227" s="54"/>
      <c r="POI227" s="54"/>
      <c r="POJ227" s="54"/>
      <c r="POK227" s="54"/>
      <c r="POL227" s="54"/>
      <c r="POM227" s="54"/>
      <c r="PON227" s="54"/>
      <c r="POO227" s="54"/>
      <c r="POP227" s="54"/>
      <c r="POQ227" s="54"/>
      <c r="POR227" s="54"/>
      <c r="POS227" s="54"/>
      <c r="POT227" s="54"/>
      <c r="POU227" s="54"/>
      <c r="POV227" s="54"/>
      <c r="POW227" s="54"/>
      <c r="POX227" s="54"/>
      <c r="POY227" s="54"/>
      <c r="POZ227" s="54"/>
      <c r="PPA227" s="54"/>
      <c r="PPB227" s="54"/>
      <c r="PPC227" s="54"/>
      <c r="PPD227" s="54"/>
      <c r="PPE227" s="54"/>
      <c r="PPF227" s="54"/>
      <c r="PPG227" s="54"/>
      <c r="PPH227" s="54"/>
      <c r="PPI227" s="54"/>
      <c r="PPJ227" s="54"/>
      <c r="PPK227" s="54"/>
      <c r="PPL227" s="54"/>
      <c r="PPM227" s="54"/>
      <c r="PPN227" s="54"/>
      <c r="PPO227" s="54"/>
      <c r="PPP227" s="54"/>
      <c r="PPQ227" s="54"/>
      <c r="PPR227" s="54"/>
      <c r="PPS227" s="54"/>
      <c r="PPT227" s="54"/>
      <c r="PPU227" s="54"/>
      <c r="PPV227" s="54"/>
      <c r="PPW227" s="54"/>
      <c r="PPX227" s="54"/>
      <c r="PPY227" s="54"/>
      <c r="PPZ227" s="54"/>
      <c r="PQA227" s="54"/>
      <c r="PQB227" s="54"/>
      <c r="PQC227" s="54"/>
      <c r="PQD227" s="54"/>
      <c r="PQE227" s="54"/>
      <c r="PQF227" s="54"/>
      <c r="PQG227" s="54"/>
      <c r="PQH227" s="54"/>
      <c r="PQI227" s="54"/>
      <c r="PQJ227" s="54"/>
      <c r="PQK227" s="54"/>
      <c r="PQL227" s="54"/>
      <c r="PQM227" s="54"/>
      <c r="PQN227" s="54"/>
      <c r="PQO227" s="54"/>
      <c r="PQP227" s="54"/>
      <c r="PQQ227" s="54"/>
      <c r="PQR227" s="54"/>
      <c r="PQS227" s="54"/>
      <c r="PQT227" s="54"/>
      <c r="PQU227" s="54"/>
      <c r="PQV227" s="54"/>
      <c r="PQW227" s="54"/>
      <c r="PQX227" s="54"/>
      <c r="PQY227" s="54"/>
      <c r="PQZ227" s="54"/>
      <c r="PRA227" s="54"/>
      <c r="PRB227" s="54"/>
      <c r="PRC227" s="54"/>
      <c r="PRD227" s="54"/>
      <c r="PRE227" s="54"/>
      <c r="PRF227" s="54"/>
      <c r="PRG227" s="54"/>
      <c r="PRH227" s="54"/>
      <c r="PRI227" s="54"/>
      <c r="PRJ227" s="54"/>
      <c r="PRK227" s="54"/>
      <c r="PRL227" s="54"/>
      <c r="PRM227" s="54"/>
      <c r="PRN227" s="54"/>
      <c r="PRO227" s="54"/>
      <c r="PRP227" s="54"/>
      <c r="PRQ227" s="54"/>
      <c r="PRR227" s="54"/>
      <c r="PRS227" s="54"/>
      <c r="PRT227" s="54"/>
      <c r="PRU227" s="54"/>
      <c r="PRV227" s="54"/>
      <c r="PRW227" s="54"/>
      <c r="PRX227" s="54"/>
      <c r="PRY227" s="54"/>
      <c r="PRZ227" s="54"/>
      <c r="PSA227" s="54"/>
      <c r="PSB227" s="54"/>
      <c r="PSC227" s="54"/>
      <c r="PSD227" s="54"/>
      <c r="PSE227" s="54"/>
      <c r="PSF227" s="54"/>
      <c r="PSG227" s="54"/>
      <c r="PSH227" s="54"/>
      <c r="PSI227" s="54"/>
      <c r="PSJ227" s="54"/>
      <c r="PSK227" s="54"/>
      <c r="PSL227" s="54"/>
      <c r="PSM227" s="54"/>
      <c r="PSN227" s="54"/>
      <c r="PSO227" s="54"/>
      <c r="PSP227" s="54"/>
      <c r="PSQ227" s="54"/>
      <c r="PSR227" s="54"/>
      <c r="PSS227" s="54"/>
      <c r="PST227" s="54"/>
      <c r="PSU227" s="54"/>
      <c r="PSV227" s="54"/>
      <c r="PSW227" s="54"/>
      <c r="PSX227" s="54"/>
      <c r="PSY227" s="54"/>
      <c r="PSZ227" s="54"/>
      <c r="PTA227" s="54"/>
      <c r="PTB227" s="54"/>
      <c r="PTC227" s="54"/>
      <c r="PTD227" s="54"/>
      <c r="PTE227" s="54"/>
      <c r="PTF227" s="54"/>
      <c r="PTG227" s="54"/>
      <c r="PTH227" s="54"/>
      <c r="PTI227" s="54"/>
      <c r="PTJ227" s="54"/>
      <c r="PTK227" s="54"/>
      <c r="PTL227" s="54"/>
      <c r="PTM227" s="54"/>
      <c r="PTN227" s="54"/>
      <c r="PTO227" s="54"/>
      <c r="PTP227" s="54"/>
      <c r="PTQ227" s="54"/>
      <c r="PTR227" s="54"/>
      <c r="PTS227" s="54"/>
      <c r="PTT227" s="54"/>
      <c r="PTU227" s="54"/>
      <c r="PTV227" s="54"/>
      <c r="PTW227" s="54"/>
      <c r="PTX227" s="54"/>
      <c r="PTY227" s="54"/>
      <c r="PTZ227" s="54"/>
      <c r="PUA227" s="54"/>
      <c r="PUB227" s="54"/>
      <c r="PUC227" s="54"/>
      <c r="PUD227" s="54"/>
      <c r="PUE227" s="54"/>
      <c r="PUF227" s="54"/>
      <c r="PUG227" s="54"/>
      <c r="PUH227" s="54"/>
      <c r="PUI227" s="54"/>
      <c r="PUJ227" s="54"/>
      <c r="PUK227" s="54"/>
      <c r="PUL227" s="54"/>
      <c r="PUM227" s="54"/>
      <c r="PUN227" s="54"/>
      <c r="PUO227" s="54"/>
      <c r="PUP227" s="54"/>
      <c r="PUQ227" s="54"/>
      <c r="PUR227" s="54"/>
      <c r="PUS227" s="54"/>
      <c r="PUT227" s="54"/>
      <c r="PUU227" s="54"/>
      <c r="PUV227" s="54"/>
      <c r="PUW227" s="54"/>
      <c r="PUX227" s="54"/>
      <c r="PUY227" s="54"/>
      <c r="PUZ227" s="54"/>
      <c r="PVA227" s="54"/>
      <c r="PVB227" s="54"/>
      <c r="PVC227" s="54"/>
      <c r="PVD227" s="54"/>
      <c r="PVE227" s="54"/>
      <c r="PVF227" s="54"/>
      <c r="PVG227" s="54"/>
      <c r="PVH227" s="54"/>
      <c r="PVI227" s="54"/>
      <c r="PVJ227" s="54"/>
      <c r="PVK227" s="54"/>
      <c r="PVL227" s="54"/>
      <c r="PVM227" s="54"/>
      <c r="PVN227" s="54"/>
      <c r="PVO227" s="54"/>
      <c r="PVP227" s="54"/>
      <c r="PVQ227" s="54"/>
      <c r="PVR227" s="54"/>
      <c r="PVS227" s="54"/>
      <c r="PVT227" s="54"/>
      <c r="PVU227" s="54"/>
      <c r="PVV227" s="54"/>
      <c r="PVW227" s="54"/>
      <c r="PVX227" s="54"/>
      <c r="PVY227" s="54"/>
      <c r="PVZ227" s="54"/>
      <c r="PWA227" s="54"/>
      <c r="PWB227" s="54"/>
      <c r="PWC227" s="54"/>
      <c r="PWD227" s="54"/>
      <c r="PWE227" s="54"/>
      <c r="PWF227" s="54"/>
      <c r="PWG227" s="54"/>
      <c r="PWH227" s="54"/>
      <c r="PWI227" s="54"/>
      <c r="PWJ227" s="54"/>
      <c r="PWK227" s="54"/>
      <c r="PWL227" s="54"/>
      <c r="PWM227" s="54"/>
      <c r="PWN227" s="54"/>
      <c r="PWO227" s="54"/>
      <c r="PWP227" s="54"/>
      <c r="PWQ227" s="54"/>
      <c r="PWR227" s="54"/>
      <c r="PWS227" s="54"/>
      <c r="PWT227" s="54"/>
      <c r="PWU227" s="54"/>
      <c r="PWV227" s="54"/>
      <c r="PWW227" s="54"/>
      <c r="PWX227" s="54"/>
      <c r="PWY227" s="54"/>
      <c r="PWZ227" s="54"/>
      <c r="PXA227" s="54"/>
      <c r="PXB227" s="54"/>
      <c r="PXC227" s="54"/>
      <c r="PXD227" s="54"/>
      <c r="PXE227" s="54"/>
      <c r="PXF227" s="54"/>
      <c r="PXG227" s="54"/>
      <c r="PXH227" s="54"/>
      <c r="PXI227" s="54"/>
      <c r="PXJ227" s="54"/>
      <c r="PXK227" s="54"/>
      <c r="PXL227" s="54"/>
      <c r="PXM227" s="54"/>
      <c r="PXN227" s="54"/>
      <c r="PXO227" s="54"/>
      <c r="PXP227" s="54"/>
      <c r="PXQ227" s="54"/>
      <c r="PXR227" s="54"/>
      <c r="PXS227" s="54"/>
      <c r="PXT227" s="54"/>
      <c r="PXU227" s="54"/>
      <c r="PXV227" s="54"/>
      <c r="PXW227" s="54"/>
      <c r="PXX227" s="54"/>
      <c r="PXY227" s="54"/>
      <c r="PXZ227" s="54"/>
      <c r="PYA227" s="54"/>
      <c r="PYB227" s="54"/>
      <c r="PYC227" s="54"/>
      <c r="PYD227" s="54"/>
      <c r="PYE227" s="54"/>
      <c r="PYF227" s="54"/>
      <c r="PYG227" s="54"/>
      <c r="PYH227" s="54"/>
      <c r="PYI227" s="54"/>
      <c r="PYJ227" s="54"/>
      <c r="PYK227" s="54"/>
      <c r="PYL227" s="54"/>
      <c r="PYM227" s="54"/>
      <c r="PYN227" s="54"/>
      <c r="PYO227" s="54"/>
      <c r="PYP227" s="54"/>
      <c r="PYQ227" s="54"/>
      <c r="PYR227" s="54"/>
      <c r="PYS227" s="54"/>
      <c r="PYT227" s="54"/>
      <c r="PYU227" s="54"/>
      <c r="PYV227" s="54"/>
      <c r="PYW227" s="54"/>
      <c r="PYX227" s="54"/>
      <c r="PYY227" s="54"/>
      <c r="PYZ227" s="54"/>
      <c r="PZA227" s="54"/>
      <c r="PZB227" s="54"/>
      <c r="PZC227" s="54"/>
      <c r="PZD227" s="54"/>
      <c r="PZE227" s="54"/>
      <c r="PZF227" s="54"/>
      <c r="PZG227" s="54"/>
      <c r="PZH227" s="54"/>
      <c r="PZI227" s="54"/>
      <c r="PZJ227" s="54"/>
      <c r="PZK227" s="54"/>
      <c r="PZL227" s="54"/>
      <c r="PZM227" s="54"/>
      <c r="PZN227" s="54"/>
      <c r="PZO227" s="54"/>
      <c r="PZP227" s="54"/>
      <c r="PZQ227" s="54"/>
      <c r="PZR227" s="54"/>
      <c r="PZS227" s="54"/>
      <c r="PZT227" s="54"/>
      <c r="PZU227" s="54"/>
      <c r="PZV227" s="54"/>
      <c r="PZW227" s="54"/>
      <c r="PZX227" s="54"/>
      <c r="PZY227" s="54"/>
      <c r="PZZ227" s="54"/>
      <c r="QAA227" s="54"/>
      <c r="QAB227" s="54"/>
      <c r="QAC227" s="54"/>
      <c r="QAD227" s="54"/>
      <c r="QAE227" s="54"/>
      <c r="QAF227" s="54"/>
      <c r="QAG227" s="54"/>
      <c r="QAH227" s="54"/>
      <c r="QAI227" s="54"/>
      <c r="QAJ227" s="54"/>
      <c r="QAK227" s="54"/>
      <c r="QAL227" s="54"/>
      <c r="QAM227" s="54"/>
      <c r="QAN227" s="54"/>
      <c r="QAO227" s="54"/>
      <c r="QAP227" s="54"/>
      <c r="QAQ227" s="54"/>
      <c r="QAR227" s="54"/>
      <c r="QAS227" s="54"/>
      <c r="QAT227" s="54"/>
      <c r="QAU227" s="54"/>
      <c r="QAV227" s="54"/>
      <c r="QAW227" s="54"/>
      <c r="QAX227" s="54"/>
      <c r="QAY227" s="54"/>
      <c r="QAZ227" s="54"/>
      <c r="QBA227" s="54"/>
      <c r="QBB227" s="54"/>
      <c r="QBC227" s="54"/>
      <c r="QBD227" s="54"/>
      <c r="QBE227" s="54"/>
      <c r="QBF227" s="54"/>
      <c r="QBG227" s="54"/>
      <c r="QBH227" s="54"/>
      <c r="QBI227" s="54"/>
      <c r="QBJ227" s="54"/>
      <c r="QBK227" s="54"/>
      <c r="QBL227" s="54"/>
      <c r="QBM227" s="54"/>
      <c r="QBN227" s="54"/>
      <c r="QBO227" s="54"/>
      <c r="QBP227" s="54"/>
      <c r="QBQ227" s="54"/>
      <c r="QBR227" s="54"/>
      <c r="QBS227" s="54"/>
      <c r="QBT227" s="54"/>
      <c r="QBU227" s="54"/>
      <c r="QBV227" s="54"/>
      <c r="QBW227" s="54"/>
      <c r="QBX227" s="54"/>
      <c r="QBY227" s="54"/>
      <c r="QBZ227" s="54"/>
      <c r="QCA227" s="54"/>
      <c r="QCB227" s="54"/>
      <c r="QCC227" s="54"/>
      <c r="QCD227" s="54"/>
      <c r="QCE227" s="54"/>
      <c r="QCF227" s="54"/>
      <c r="QCG227" s="54"/>
      <c r="QCH227" s="54"/>
      <c r="QCI227" s="54"/>
      <c r="QCJ227" s="54"/>
      <c r="QCK227" s="54"/>
      <c r="QCL227" s="54"/>
      <c r="QCM227" s="54"/>
      <c r="QCN227" s="54"/>
      <c r="QCO227" s="54"/>
      <c r="QCP227" s="54"/>
      <c r="QCQ227" s="54"/>
      <c r="QCR227" s="54"/>
      <c r="QCS227" s="54"/>
      <c r="QCT227" s="54"/>
      <c r="QCU227" s="54"/>
      <c r="QCV227" s="54"/>
      <c r="QCW227" s="54"/>
      <c r="QCX227" s="54"/>
      <c r="QCY227" s="54"/>
      <c r="QCZ227" s="54"/>
      <c r="QDA227" s="54"/>
      <c r="QDB227" s="54"/>
      <c r="QDC227" s="54"/>
      <c r="QDD227" s="54"/>
      <c r="QDE227" s="54"/>
      <c r="QDF227" s="54"/>
      <c r="QDG227" s="54"/>
      <c r="QDH227" s="54"/>
      <c r="QDI227" s="54"/>
      <c r="QDJ227" s="54"/>
      <c r="QDK227" s="54"/>
      <c r="QDL227" s="54"/>
      <c r="QDM227" s="54"/>
      <c r="QDN227" s="54"/>
      <c r="QDO227" s="54"/>
      <c r="QDP227" s="54"/>
      <c r="QDQ227" s="54"/>
      <c r="QDR227" s="54"/>
      <c r="QDS227" s="54"/>
      <c r="QDT227" s="54"/>
      <c r="QDU227" s="54"/>
      <c r="QDV227" s="54"/>
      <c r="QDW227" s="54"/>
      <c r="QDX227" s="54"/>
      <c r="QDY227" s="54"/>
      <c r="QDZ227" s="54"/>
      <c r="QEA227" s="54"/>
      <c r="QEB227" s="54"/>
      <c r="QEC227" s="54"/>
      <c r="QED227" s="54"/>
      <c r="QEE227" s="54"/>
      <c r="QEF227" s="54"/>
      <c r="QEG227" s="54"/>
      <c r="QEH227" s="54"/>
      <c r="QEI227" s="54"/>
      <c r="QEJ227" s="54"/>
      <c r="QEK227" s="54"/>
      <c r="QEL227" s="54"/>
      <c r="QEM227" s="54"/>
      <c r="QEN227" s="54"/>
      <c r="QEO227" s="54"/>
      <c r="QEP227" s="54"/>
      <c r="QEQ227" s="54"/>
      <c r="QER227" s="54"/>
      <c r="QES227" s="54"/>
      <c r="QET227" s="54"/>
      <c r="QEU227" s="54"/>
      <c r="QEV227" s="54"/>
      <c r="QEW227" s="54"/>
      <c r="QEX227" s="54"/>
      <c r="QEY227" s="54"/>
      <c r="QEZ227" s="54"/>
      <c r="QFA227" s="54"/>
      <c r="QFB227" s="54"/>
      <c r="QFC227" s="54"/>
      <c r="QFD227" s="54"/>
      <c r="QFE227" s="54"/>
      <c r="QFF227" s="54"/>
      <c r="QFG227" s="54"/>
      <c r="QFH227" s="54"/>
      <c r="QFI227" s="54"/>
      <c r="QFJ227" s="54"/>
      <c r="QFK227" s="54"/>
      <c r="QFL227" s="54"/>
      <c r="QFM227" s="54"/>
      <c r="QFN227" s="54"/>
      <c r="QFO227" s="54"/>
      <c r="QFP227" s="54"/>
      <c r="QFQ227" s="54"/>
      <c r="QFR227" s="54"/>
      <c r="QFS227" s="54"/>
      <c r="QFT227" s="54"/>
      <c r="QFU227" s="54"/>
      <c r="QFV227" s="54"/>
      <c r="QFW227" s="54"/>
      <c r="QFX227" s="54"/>
      <c r="QFY227" s="54"/>
      <c r="QFZ227" s="54"/>
      <c r="QGA227" s="54"/>
      <c r="QGB227" s="54"/>
      <c r="QGC227" s="54"/>
      <c r="QGD227" s="54"/>
      <c r="QGE227" s="54"/>
      <c r="QGF227" s="54"/>
      <c r="QGG227" s="54"/>
      <c r="QGH227" s="54"/>
      <c r="QGI227" s="54"/>
      <c r="QGJ227" s="54"/>
      <c r="QGK227" s="54"/>
      <c r="QGL227" s="54"/>
      <c r="QGM227" s="54"/>
      <c r="QGN227" s="54"/>
      <c r="QGO227" s="54"/>
      <c r="QGP227" s="54"/>
      <c r="QGQ227" s="54"/>
      <c r="QGR227" s="54"/>
      <c r="QGS227" s="54"/>
      <c r="QGT227" s="54"/>
      <c r="QGU227" s="54"/>
      <c r="QGV227" s="54"/>
      <c r="QGW227" s="54"/>
      <c r="QGX227" s="54"/>
      <c r="QGY227" s="54"/>
      <c r="QGZ227" s="54"/>
      <c r="QHA227" s="54"/>
      <c r="QHB227" s="54"/>
      <c r="QHC227" s="54"/>
      <c r="QHD227" s="54"/>
      <c r="QHE227" s="54"/>
      <c r="QHF227" s="54"/>
      <c r="QHG227" s="54"/>
      <c r="QHH227" s="54"/>
      <c r="QHI227" s="54"/>
      <c r="QHJ227" s="54"/>
      <c r="QHK227" s="54"/>
      <c r="QHL227" s="54"/>
      <c r="QHM227" s="54"/>
      <c r="QHN227" s="54"/>
      <c r="QHO227" s="54"/>
      <c r="QHP227" s="54"/>
      <c r="QHQ227" s="54"/>
      <c r="QHR227" s="54"/>
      <c r="QHS227" s="54"/>
      <c r="QHT227" s="54"/>
      <c r="QHU227" s="54"/>
      <c r="QHV227" s="54"/>
      <c r="QHW227" s="54"/>
      <c r="QHX227" s="54"/>
      <c r="QHY227" s="54"/>
      <c r="QHZ227" s="54"/>
      <c r="QIA227" s="54"/>
      <c r="QIB227" s="54"/>
      <c r="QIC227" s="54"/>
      <c r="QID227" s="54"/>
      <c r="QIE227" s="54"/>
      <c r="QIF227" s="54"/>
      <c r="QIG227" s="54"/>
      <c r="QIH227" s="54"/>
      <c r="QII227" s="54"/>
      <c r="QIJ227" s="54"/>
      <c r="QIK227" s="54"/>
      <c r="QIL227" s="54"/>
      <c r="QIM227" s="54"/>
      <c r="QIN227" s="54"/>
      <c r="QIO227" s="54"/>
      <c r="QIP227" s="54"/>
      <c r="QIQ227" s="54"/>
      <c r="QIR227" s="54"/>
      <c r="QIS227" s="54"/>
      <c r="QIT227" s="54"/>
      <c r="QIU227" s="54"/>
      <c r="QIV227" s="54"/>
      <c r="QIW227" s="54"/>
      <c r="QIX227" s="54"/>
      <c r="QIY227" s="54"/>
      <c r="QIZ227" s="54"/>
      <c r="QJA227" s="54"/>
      <c r="QJB227" s="54"/>
      <c r="QJC227" s="54"/>
      <c r="QJD227" s="54"/>
      <c r="QJE227" s="54"/>
      <c r="QJF227" s="54"/>
      <c r="QJG227" s="54"/>
      <c r="QJH227" s="54"/>
      <c r="QJI227" s="54"/>
      <c r="QJJ227" s="54"/>
      <c r="QJK227" s="54"/>
      <c r="QJL227" s="54"/>
      <c r="QJM227" s="54"/>
      <c r="QJN227" s="54"/>
      <c r="QJO227" s="54"/>
      <c r="QJP227" s="54"/>
      <c r="QJQ227" s="54"/>
      <c r="QJR227" s="54"/>
      <c r="QJS227" s="54"/>
      <c r="QJT227" s="54"/>
      <c r="QJU227" s="54"/>
      <c r="QJV227" s="54"/>
      <c r="QJW227" s="54"/>
      <c r="QJX227" s="54"/>
      <c r="QJY227" s="54"/>
      <c r="QJZ227" s="54"/>
      <c r="QKA227" s="54"/>
      <c r="QKB227" s="54"/>
      <c r="QKC227" s="54"/>
      <c r="QKD227" s="54"/>
      <c r="QKE227" s="54"/>
      <c r="QKF227" s="54"/>
      <c r="QKG227" s="54"/>
      <c r="QKH227" s="54"/>
      <c r="QKI227" s="54"/>
      <c r="QKJ227" s="54"/>
      <c r="QKK227" s="54"/>
      <c r="QKL227" s="54"/>
      <c r="QKM227" s="54"/>
      <c r="QKN227" s="54"/>
      <c r="QKO227" s="54"/>
      <c r="QKP227" s="54"/>
      <c r="QKQ227" s="54"/>
      <c r="QKR227" s="54"/>
      <c r="QKS227" s="54"/>
      <c r="QKT227" s="54"/>
      <c r="QKU227" s="54"/>
      <c r="QKV227" s="54"/>
      <c r="QKW227" s="54"/>
      <c r="QKX227" s="54"/>
      <c r="QKY227" s="54"/>
      <c r="QKZ227" s="54"/>
      <c r="QLA227" s="54"/>
      <c r="QLB227" s="54"/>
      <c r="QLC227" s="54"/>
      <c r="QLD227" s="54"/>
      <c r="QLE227" s="54"/>
      <c r="QLF227" s="54"/>
      <c r="QLG227" s="54"/>
      <c r="QLH227" s="54"/>
      <c r="QLI227" s="54"/>
      <c r="QLJ227" s="54"/>
      <c r="QLK227" s="54"/>
      <c r="QLL227" s="54"/>
      <c r="QLM227" s="54"/>
      <c r="QLN227" s="54"/>
      <c r="QLO227" s="54"/>
      <c r="QLP227" s="54"/>
      <c r="QLQ227" s="54"/>
      <c r="QLR227" s="54"/>
      <c r="QLS227" s="54"/>
      <c r="QLT227" s="54"/>
      <c r="QLU227" s="54"/>
      <c r="QLV227" s="54"/>
      <c r="QLW227" s="54"/>
      <c r="QLX227" s="54"/>
      <c r="QLY227" s="54"/>
      <c r="QLZ227" s="54"/>
      <c r="QMA227" s="54"/>
      <c r="QMB227" s="54"/>
      <c r="QMC227" s="54"/>
      <c r="QMD227" s="54"/>
      <c r="QME227" s="54"/>
      <c r="QMF227" s="54"/>
      <c r="QMG227" s="54"/>
      <c r="QMH227" s="54"/>
      <c r="QMI227" s="54"/>
      <c r="QMJ227" s="54"/>
      <c r="QMK227" s="54"/>
      <c r="QML227" s="54"/>
      <c r="QMM227" s="54"/>
      <c r="QMN227" s="54"/>
      <c r="QMO227" s="54"/>
      <c r="QMP227" s="54"/>
      <c r="QMQ227" s="54"/>
      <c r="QMR227" s="54"/>
      <c r="QMS227" s="54"/>
      <c r="QMT227" s="54"/>
      <c r="QMU227" s="54"/>
      <c r="QMV227" s="54"/>
      <c r="QMW227" s="54"/>
      <c r="QMX227" s="54"/>
      <c r="QMY227" s="54"/>
      <c r="QMZ227" s="54"/>
      <c r="QNA227" s="54"/>
      <c r="QNB227" s="54"/>
      <c r="QNC227" s="54"/>
      <c r="QND227" s="54"/>
      <c r="QNE227" s="54"/>
      <c r="QNF227" s="54"/>
      <c r="QNG227" s="54"/>
      <c r="QNH227" s="54"/>
      <c r="QNI227" s="54"/>
      <c r="QNJ227" s="54"/>
      <c r="QNK227" s="54"/>
      <c r="QNL227" s="54"/>
      <c r="QNM227" s="54"/>
      <c r="QNN227" s="54"/>
      <c r="QNO227" s="54"/>
      <c r="QNP227" s="54"/>
      <c r="QNQ227" s="54"/>
      <c r="QNR227" s="54"/>
      <c r="QNS227" s="54"/>
      <c r="QNT227" s="54"/>
      <c r="QNU227" s="54"/>
      <c r="QNV227" s="54"/>
      <c r="QNW227" s="54"/>
      <c r="QNX227" s="54"/>
      <c r="QNY227" s="54"/>
      <c r="QNZ227" s="54"/>
      <c r="QOA227" s="54"/>
      <c r="QOB227" s="54"/>
      <c r="QOC227" s="54"/>
      <c r="QOD227" s="54"/>
      <c r="QOE227" s="54"/>
      <c r="QOF227" s="54"/>
      <c r="QOG227" s="54"/>
      <c r="QOH227" s="54"/>
      <c r="QOI227" s="54"/>
      <c r="QOJ227" s="54"/>
      <c r="QOK227" s="54"/>
      <c r="QOL227" s="54"/>
      <c r="QOM227" s="54"/>
      <c r="QON227" s="54"/>
      <c r="QOO227" s="54"/>
      <c r="QOP227" s="54"/>
      <c r="QOQ227" s="54"/>
      <c r="QOR227" s="54"/>
      <c r="QOS227" s="54"/>
      <c r="QOT227" s="54"/>
      <c r="QOU227" s="54"/>
      <c r="QOV227" s="54"/>
      <c r="QOW227" s="54"/>
      <c r="QOX227" s="54"/>
      <c r="QOY227" s="54"/>
      <c r="QOZ227" s="54"/>
      <c r="QPA227" s="54"/>
      <c r="QPB227" s="54"/>
      <c r="QPC227" s="54"/>
      <c r="QPD227" s="54"/>
      <c r="QPE227" s="54"/>
      <c r="QPF227" s="54"/>
      <c r="QPG227" s="54"/>
      <c r="QPH227" s="54"/>
      <c r="QPI227" s="54"/>
      <c r="QPJ227" s="54"/>
      <c r="QPK227" s="54"/>
      <c r="QPL227" s="54"/>
      <c r="QPM227" s="54"/>
      <c r="QPN227" s="54"/>
      <c r="QPO227" s="54"/>
      <c r="QPP227" s="54"/>
      <c r="QPQ227" s="54"/>
      <c r="QPR227" s="54"/>
      <c r="QPS227" s="54"/>
      <c r="QPT227" s="54"/>
      <c r="QPU227" s="54"/>
      <c r="QPV227" s="54"/>
      <c r="QPW227" s="54"/>
      <c r="QPX227" s="54"/>
      <c r="QPY227" s="54"/>
      <c r="QPZ227" s="54"/>
      <c r="QQA227" s="54"/>
      <c r="QQB227" s="54"/>
      <c r="QQC227" s="54"/>
      <c r="QQD227" s="54"/>
      <c r="QQE227" s="54"/>
      <c r="QQF227" s="54"/>
      <c r="QQG227" s="54"/>
      <c r="QQH227" s="54"/>
      <c r="QQI227" s="54"/>
      <c r="QQJ227" s="54"/>
      <c r="QQK227" s="54"/>
      <c r="QQL227" s="54"/>
      <c r="QQM227" s="54"/>
      <c r="QQN227" s="54"/>
      <c r="QQO227" s="54"/>
      <c r="QQP227" s="54"/>
      <c r="QQQ227" s="54"/>
      <c r="QQR227" s="54"/>
      <c r="QQS227" s="54"/>
      <c r="QQT227" s="54"/>
      <c r="QQU227" s="54"/>
      <c r="QQV227" s="54"/>
      <c r="QQW227" s="54"/>
      <c r="QQX227" s="54"/>
      <c r="QQY227" s="54"/>
      <c r="QQZ227" s="54"/>
      <c r="QRA227" s="54"/>
      <c r="QRB227" s="54"/>
      <c r="QRC227" s="54"/>
      <c r="QRD227" s="54"/>
      <c r="QRE227" s="54"/>
      <c r="QRF227" s="54"/>
      <c r="QRG227" s="54"/>
      <c r="QRH227" s="54"/>
      <c r="QRI227" s="54"/>
      <c r="QRJ227" s="54"/>
      <c r="QRK227" s="54"/>
      <c r="QRL227" s="54"/>
      <c r="QRM227" s="54"/>
      <c r="QRN227" s="54"/>
      <c r="QRO227" s="54"/>
      <c r="QRP227" s="54"/>
      <c r="QRQ227" s="54"/>
      <c r="QRR227" s="54"/>
      <c r="QRS227" s="54"/>
      <c r="QRT227" s="54"/>
      <c r="QRU227" s="54"/>
      <c r="QRV227" s="54"/>
      <c r="QRW227" s="54"/>
      <c r="QRX227" s="54"/>
      <c r="QRY227" s="54"/>
      <c r="QRZ227" s="54"/>
      <c r="QSA227" s="54"/>
      <c r="QSB227" s="54"/>
      <c r="QSC227" s="54"/>
      <c r="QSD227" s="54"/>
      <c r="QSE227" s="54"/>
      <c r="QSF227" s="54"/>
      <c r="QSG227" s="54"/>
      <c r="QSH227" s="54"/>
      <c r="QSI227" s="54"/>
      <c r="QSJ227" s="54"/>
      <c r="QSK227" s="54"/>
      <c r="QSL227" s="54"/>
      <c r="QSM227" s="54"/>
      <c r="QSN227" s="54"/>
      <c r="QSO227" s="54"/>
      <c r="QSP227" s="54"/>
      <c r="QSQ227" s="54"/>
      <c r="QSR227" s="54"/>
      <c r="QSS227" s="54"/>
      <c r="QST227" s="54"/>
      <c r="QSU227" s="54"/>
      <c r="QSV227" s="54"/>
      <c r="QSW227" s="54"/>
      <c r="QSX227" s="54"/>
      <c r="QSY227" s="54"/>
      <c r="QSZ227" s="54"/>
      <c r="QTA227" s="54"/>
      <c r="QTB227" s="54"/>
      <c r="QTC227" s="54"/>
      <c r="QTD227" s="54"/>
      <c r="QTE227" s="54"/>
      <c r="QTF227" s="54"/>
      <c r="QTG227" s="54"/>
      <c r="QTH227" s="54"/>
      <c r="QTI227" s="54"/>
      <c r="QTJ227" s="54"/>
      <c r="QTK227" s="54"/>
      <c r="QTL227" s="54"/>
      <c r="QTM227" s="54"/>
      <c r="QTN227" s="54"/>
      <c r="QTO227" s="54"/>
      <c r="QTP227" s="54"/>
      <c r="QTQ227" s="54"/>
      <c r="QTR227" s="54"/>
      <c r="QTS227" s="54"/>
      <c r="QTT227" s="54"/>
      <c r="QTU227" s="54"/>
      <c r="QTV227" s="54"/>
      <c r="QTW227" s="54"/>
      <c r="QTX227" s="54"/>
      <c r="QTY227" s="54"/>
      <c r="QTZ227" s="54"/>
      <c r="QUA227" s="54"/>
      <c r="QUB227" s="54"/>
      <c r="QUC227" s="54"/>
      <c r="QUD227" s="54"/>
      <c r="QUE227" s="54"/>
      <c r="QUF227" s="54"/>
      <c r="QUG227" s="54"/>
      <c r="QUH227" s="54"/>
      <c r="QUI227" s="54"/>
      <c r="QUJ227" s="54"/>
      <c r="QUK227" s="54"/>
      <c r="QUL227" s="54"/>
      <c r="QUM227" s="54"/>
      <c r="QUN227" s="54"/>
      <c r="QUO227" s="54"/>
      <c r="QUP227" s="54"/>
      <c r="QUQ227" s="54"/>
      <c r="QUR227" s="54"/>
      <c r="QUS227" s="54"/>
      <c r="QUT227" s="54"/>
      <c r="QUU227" s="54"/>
      <c r="QUV227" s="54"/>
      <c r="QUW227" s="54"/>
      <c r="QUX227" s="54"/>
      <c r="QUY227" s="54"/>
      <c r="QUZ227" s="54"/>
      <c r="QVA227" s="54"/>
      <c r="QVB227" s="54"/>
      <c r="QVC227" s="54"/>
      <c r="QVD227" s="54"/>
      <c r="QVE227" s="54"/>
      <c r="QVF227" s="54"/>
      <c r="QVG227" s="54"/>
      <c r="QVH227" s="54"/>
      <c r="QVI227" s="54"/>
      <c r="QVJ227" s="54"/>
      <c r="QVK227" s="54"/>
      <c r="QVL227" s="54"/>
      <c r="QVM227" s="54"/>
      <c r="QVN227" s="54"/>
      <c r="QVO227" s="54"/>
      <c r="QVP227" s="54"/>
      <c r="QVQ227" s="54"/>
      <c r="QVR227" s="54"/>
      <c r="QVS227" s="54"/>
      <c r="QVT227" s="54"/>
      <c r="QVU227" s="54"/>
      <c r="QVV227" s="54"/>
      <c r="QVW227" s="54"/>
      <c r="QVX227" s="54"/>
      <c r="QVY227" s="54"/>
      <c r="QVZ227" s="54"/>
      <c r="QWA227" s="54"/>
      <c r="QWB227" s="54"/>
      <c r="QWC227" s="54"/>
      <c r="QWD227" s="54"/>
      <c r="QWE227" s="54"/>
      <c r="QWF227" s="54"/>
      <c r="QWG227" s="54"/>
      <c r="QWH227" s="54"/>
      <c r="QWI227" s="54"/>
      <c r="QWJ227" s="54"/>
      <c r="QWK227" s="54"/>
      <c r="QWL227" s="54"/>
      <c r="QWM227" s="54"/>
      <c r="QWN227" s="54"/>
      <c r="QWO227" s="54"/>
      <c r="QWP227" s="54"/>
      <c r="QWQ227" s="54"/>
      <c r="QWR227" s="54"/>
      <c r="QWS227" s="54"/>
      <c r="QWT227" s="54"/>
      <c r="QWU227" s="54"/>
      <c r="QWV227" s="54"/>
      <c r="QWW227" s="54"/>
      <c r="QWX227" s="54"/>
      <c r="QWY227" s="54"/>
      <c r="QWZ227" s="54"/>
      <c r="QXA227" s="54"/>
      <c r="QXB227" s="54"/>
      <c r="QXC227" s="54"/>
      <c r="QXD227" s="54"/>
      <c r="QXE227" s="54"/>
      <c r="QXF227" s="54"/>
      <c r="QXG227" s="54"/>
      <c r="QXH227" s="54"/>
      <c r="QXI227" s="54"/>
      <c r="QXJ227" s="54"/>
      <c r="QXK227" s="54"/>
      <c r="QXL227" s="54"/>
      <c r="QXM227" s="54"/>
      <c r="QXN227" s="54"/>
      <c r="QXO227" s="54"/>
      <c r="QXP227" s="54"/>
      <c r="QXQ227" s="54"/>
      <c r="QXR227" s="54"/>
      <c r="QXS227" s="54"/>
      <c r="QXT227" s="54"/>
      <c r="QXU227" s="54"/>
      <c r="QXV227" s="54"/>
      <c r="QXW227" s="54"/>
      <c r="QXX227" s="54"/>
      <c r="QXY227" s="54"/>
      <c r="QXZ227" s="54"/>
      <c r="QYA227" s="54"/>
      <c r="QYB227" s="54"/>
      <c r="QYC227" s="54"/>
      <c r="QYD227" s="54"/>
      <c r="QYE227" s="54"/>
      <c r="QYF227" s="54"/>
      <c r="QYG227" s="54"/>
      <c r="QYH227" s="54"/>
      <c r="QYI227" s="54"/>
      <c r="QYJ227" s="54"/>
      <c r="QYK227" s="54"/>
      <c r="QYL227" s="54"/>
      <c r="QYM227" s="54"/>
      <c r="QYN227" s="54"/>
      <c r="QYO227" s="54"/>
      <c r="QYP227" s="54"/>
      <c r="QYQ227" s="54"/>
      <c r="QYR227" s="54"/>
      <c r="QYS227" s="54"/>
      <c r="QYT227" s="54"/>
      <c r="QYU227" s="54"/>
      <c r="QYV227" s="54"/>
      <c r="QYW227" s="54"/>
      <c r="QYX227" s="54"/>
      <c r="QYY227" s="54"/>
      <c r="QYZ227" s="54"/>
      <c r="QZA227" s="54"/>
      <c r="QZB227" s="54"/>
      <c r="QZC227" s="54"/>
      <c r="QZD227" s="54"/>
      <c r="QZE227" s="54"/>
      <c r="QZF227" s="54"/>
      <c r="QZG227" s="54"/>
      <c r="QZH227" s="54"/>
      <c r="QZI227" s="54"/>
      <c r="QZJ227" s="54"/>
      <c r="QZK227" s="54"/>
      <c r="QZL227" s="54"/>
      <c r="QZM227" s="54"/>
      <c r="QZN227" s="54"/>
      <c r="QZO227" s="54"/>
      <c r="QZP227" s="54"/>
      <c r="QZQ227" s="54"/>
      <c r="QZR227" s="54"/>
      <c r="QZS227" s="54"/>
      <c r="QZT227" s="54"/>
      <c r="QZU227" s="54"/>
      <c r="QZV227" s="54"/>
      <c r="QZW227" s="54"/>
      <c r="QZX227" s="54"/>
      <c r="QZY227" s="54"/>
      <c r="QZZ227" s="54"/>
      <c r="RAA227" s="54"/>
      <c r="RAB227" s="54"/>
      <c r="RAC227" s="54"/>
      <c r="RAD227" s="54"/>
      <c r="RAE227" s="54"/>
      <c r="RAF227" s="54"/>
      <c r="RAG227" s="54"/>
      <c r="RAH227" s="54"/>
      <c r="RAI227" s="54"/>
      <c r="RAJ227" s="54"/>
      <c r="RAK227" s="54"/>
      <c r="RAL227" s="54"/>
      <c r="RAM227" s="54"/>
      <c r="RAN227" s="54"/>
      <c r="RAO227" s="54"/>
      <c r="RAP227" s="54"/>
      <c r="RAQ227" s="54"/>
      <c r="RAR227" s="54"/>
      <c r="RAS227" s="54"/>
      <c r="RAT227" s="54"/>
      <c r="RAU227" s="54"/>
      <c r="RAV227" s="54"/>
      <c r="RAW227" s="54"/>
      <c r="RAX227" s="54"/>
      <c r="RAY227" s="54"/>
      <c r="RAZ227" s="54"/>
      <c r="RBA227" s="54"/>
      <c r="RBB227" s="54"/>
      <c r="RBC227" s="54"/>
      <c r="RBD227" s="54"/>
      <c r="RBE227" s="54"/>
      <c r="RBF227" s="54"/>
      <c r="RBG227" s="54"/>
      <c r="RBH227" s="54"/>
      <c r="RBI227" s="54"/>
      <c r="RBJ227" s="54"/>
      <c r="RBK227" s="54"/>
      <c r="RBL227" s="54"/>
      <c r="RBM227" s="54"/>
      <c r="RBN227" s="54"/>
      <c r="RBO227" s="54"/>
      <c r="RBP227" s="54"/>
      <c r="RBQ227" s="54"/>
      <c r="RBR227" s="54"/>
      <c r="RBS227" s="54"/>
      <c r="RBT227" s="54"/>
      <c r="RBU227" s="54"/>
      <c r="RBV227" s="54"/>
      <c r="RBW227" s="54"/>
      <c r="RBX227" s="54"/>
      <c r="RBY227" s="54"/>
      <c r="RBZ227" s="54"/>
      <c r="RCA227" s="54"/>
      <c r="RCB227" s="54"/>
      <c r="RCC227" s="54"/>
      <c r="RCD227" s="54"/>
      <c r="RCE227" s="54"/>
      <c r="RCF227" s="54"/>
      <c r="RCG227" s="54"/>
      <c r="RCH227" s="54"/>
      <c r="RCI227" s="54"/>
      <c r="RCJ227" s="54"/>
      <c r="RCK227" s="54"/>
      <c r="RCL227" s="54"/>
      <c r="RCM227" s="54"/>
      <c r="RCN227" s="54"/>
      <c r="RCO227" s="54"/>
      <c r="RCP227" s="54"/>
      <c r="RCQ227" s="54"/>
      <c r="RCR227" s="54"/>
      <c r="RCS227" s="54"/>
      <c r="RCT227" s="54"/>
      <c r="RCU227" s="54"/>
      <c r="RCV227" s="54"/>
      <c r="RCW227" s="54"/>
      <c r="RCX227" s="54"/>
      <c r="RCY227" s="54"/>
      <c r="RCZ227" s="54"/>
      <c r="RDA227" s="54"/>
      <c r="RDB227" s="54"/>
      <c r="RDC227" s="54"/>
      <c r="RDD227" s="54"/>
      <c r="RDE227" s="54"/>
      <c r="RDF227" s="54"/>
      <c r="RDG227" s="54"/>
      <c r="RDH227" s="54"/>
      <c r="RDI227" s="54"/>
      <c r="RDJ227" s="54"/>
      <c r="RDK227" s="54"/>
      <c r="RDL227" s="54"/>
      <c r="RDM227" s="54"/>
      <c r="RDN227" s="54"/>
      <c r="RDO227" s="54"/>
      <c r="RDP227" s="54"/>
      <c r="RDQ227" s="54"/>
      <c r="RDR227" s="54"/>
      <c r="RDS227" s="54"/>
      <c r="RDT227" s="54"/>
      <c r="RDU227" s="54"/>
      <c r="RDV227" s="54"/>
      <c r="RDW227" s="54"/>
      <c r="RDX227" s="54"/>
      <c r="RDY227" s="54"/>
      <c r="RDZ227" s="54"/>
      <c r="REA227" s="54"/>
      <c r="REB227" s="54"/>
      <c r="REC227" s="54"/>
      <c r="RED227" s="54"/>
      <c r="REE227" s="54"/>
      <c r="REF227" s="54"/>
      <c r="REG227" s="54"/>
      <c r="REH227" s="54"/>
      <c r="REI227" s="54"/>
      <c r="REJ227" s="54"/>
      <c r="REK227" s="54"/>
      <c r="REL227" s="54"/>
      <c r="REM227" s="54"/>
      <c r="REN227" s="54"/>
      <c r="REO227" s="54"/>
      <c r="REP227" s="54"/>
      <c r="REQ227" s="54"/>
      <c r="RER227" s="54"/>
      <c r="RES227" s="54"/>
      <c r="RET227" s="54"/>
      <c r="REU227" s="54"/>
      <c r="REV227" s="54"/>
      <c r="REW227" s="54"/>
      <c r="REX227" s="54"/>
      <c r="REY227" s="54"/>
      <c r="REZ227" s="54"/>
      <c r="RFA227" s="54"/>
      <c r="RFB227" s="54"/>
      <c r="RFC227" s="54"/>
      <c r="RFD227" s="54"/>
      <c r="RFE227" s="54"/>
      <c r="RFF227" s="54"/>
      <c r="RFG227" s="54"/>
      <c r="RFH227" s="54"/>
      <c r="RFI227" s="54"/>
      <c r="RFJ227" s="54"/>
      <c r="RFK227" s="54"/>
      <c r="RFL227" s="54"/>
      <c r="RFM227" s="54"/>
      <c r="RFN227" s="54"/>
      <c r="RFO227" s="54"/>
      <c r="RFP227" s="54"/>
      <c r="RFQ227" s="54"/>
      <c r="RFR227" s="54"/>
      <c r="RFS227" s="54"/>
      <c r="RFT227" s="54"/>
      <c r="RFU227" s="54"/>
      <c r="RFV227" s="54"/>
      <c r="RFW227" s="54"/>
      <c r="RFX227" s="54"/>
      <c r="RFY227" s="54"/>
      <c r="RFZ227" s="54"/>
      <c r="RGA227" s="54"/>
      <c r="RGB227" s="54"/>
      <c r="RGC227" s="54"/>
      <c r="RGD227" s="54"/>
      <c r="RGE227" s="54"/>
      <c r="RGF227" s="54"/>
      <c r="RGG227" s="54"/>
      <c r="RGH227" s="54"/>
      <c r="RGI227" s="54"/>
      <c r="RGJ227" s="54"/>
      <c r="RGK227" s="54"/>
      <c r="RGL227" s="54"/>
      <c r="RGM227" s="54"/>
      <c r="RGN227" s="54"/>
      <c r="RGO227" s="54"/>
      <c r="RGP227" s="54"/>
      <c r="RGQ227" s="54"/>
      <c r="RGR227" s="54"/>
      <c r="RGS227" s="54"/>
      <c r="RGT227" s="54"/>
      <c r="RGU227" s="54"/>
      <c r="RGV227" s="54"/>
      <c r="RGW227" s="54"/>
      <c r="RGX227" s="54"/>
      <c r="RGY227" s="54"/>
      <c r="RGZ227" s="54"/>
      <c r="RHA227" s="54"/>
      <c r="RHB227" s="54"/>
      <c r="RHC227" s="54"/>
      <c r="RHD227" s="54"/>
      <c r="RHE227" s="54"/>
      <c r="RHF227" s="54"/>
      <c r="RHG227" s="54"/>
      <c r="RHH227" s="54"/>
      <c r="RHI227" s="54"/>
      <c r="RHJ227" s="54"/>
      <c r="RHK227" s="54"/>
      <c r="RHL227" s="54"/>
      <c r="RHM227" s="54"/>
      <c r="RHN227" s="54"/>
      <c r="RHO227" s="54"/>
      <c r="RHP227" s="54"/>
      <c r="RHQ227" s="54"/>
      <c r="RHR227" s="54"/>
      <c r="RHS227" s="54"/>
      <c r="RHT227" s="54"/>
      <c r="RHU227" s="54"/>
      <c r="RHV227" s="54"/>
      <c r="RHW227" s="54"/>
      <c r="RHX227" s="54"/>
      <c r="RHY227" s="54"/>
      <c r="RHZ227" s="54"/>
      <c r="RIA227" s="54"/>
      <c r="RIB227" s="54"/>
      <c r="RIC227" s="54"/>
      <c r="RID227" s="54"/>
      <c r="RIE227" s="54"/>
      <c r="RIF227" s="54"/>
      <c r="RIG227" s="54"/>
      <c r="RIH227" s="54"/>
      <c r="RII227" s="54"/>
      <c r="RIJ227" s="54"/>
      <c r="RIK227" s="54"/>
      <c r="RIL227" s="54"/>
      <c r="RIM227" s="54"/>
      <c r="RIN227" s="54"/>
      <c r="RIO227" s="54"/>
      <c r="RIP227" s="54"/>
      <c r="RIQ227" s="54"/>
      <c r="RIR227" s="54"/>
      <c r="RIS227" s="54"/>
      <c r="RIT227" s="54"/>
      <c r="RIU227" s="54"/>
      <c r="RIV227" s="54"/>
      <c r="RIW227" s="54"/>
      <c r="RIX227" s="54"/>
      <c r="RIY227" s="54"/>
      <c r="RIZ227" s="54"/>
      <c r="RJA227" s="54"/>
      <c r="RJB227" s="54"/>
      <c r="RJC227" s="54"/>
      <c r="RJD227" s="54"/>
      <c r="RJE227" s="54"/>
      <c r="RJF227" s="54"/>
      <c r="RJG227" s="54"/>
      <c r="RJH227" s="54"/>
      <c r="RJI227" s="54"/>
      <c r="RJJ227" s="54"/>
      <c r="RJK227" s="54"/>
      <c r="RJL227" s="54"/>
      <c r="RJM227" s="54"/>
      <c r="RJN227" s="54"/>
      <c r="RJO227" s="54"/>
      <c r="RJP227" s="54"/>
      <c r="RJQ227" s="54"/>
      <c r="RJR227" s="54"/>
      <c r="RJS227" s="54"/>
      <c r="RJT227" s="54"/>
      <c r="RJU227" s="54"/>
      <c r="RJV227" s="54"/>
      <c r="RJW227" s="54"/>
      <c r="RJX227" s="54"/>
      <c r="RJY227" s="54"/>
      <c r="RJZ227" s="54"/>
      <c r="RKA227" s="54"/>
      <c r="RKB227" s="54"/>
      <c r="RKC227" s="54"/>
      <c r="RKD227" s="54"/>
      <c r="RKE227" s="54"/>
      <c r="RKF227" s="54"/>
      <c r="RKG227" s="54"/>
      <c r="RKH227" s="54"/>
      <c r="RKI227" s="54"/>
      <c r="RKJ227" s="54"/>
      <c r="RKK227" s="54"/>
      <c r="RKL227" s="54"/>
      <c r="RKM227" s="54"/>
      <c r="RKN227" s="54"/>
      <c r="RKO227" s="54"/>
      <c r="RKP227" s="54"/>
      <c r="RKQ227" s="54"/>
      <c r="RKR227" s="54"/>
      <c r="RKS227" s="54"/>
      <c r="RKT227" s="54"/>
      <c r="RKU227" s="54"/>
      <c r="RKV227" s="54"/>
      <c r="RKW227" s="54"/>
      <c r="RKX227" s="54"/>
      <c r="RKY227" s="54"/>
      <c r="RKZ227" s="54"/>
      <c r="RLA227" s="54"/>
      <c r="RLB227" s="54"/>
      <c r="RLC227" s="54"/>
      <c r="RLD227" s="54"/>
      <c r="RLE227" s="54"/>
      <c r="RLF227" s="54"/>
      <c r="RLG227" s="54"/>
      <c r="RLH227" s="54"/>
      <c r="RLI227" s="54"/>
      <c r="RLJ227" s="54"/>
      <c r="RLK227" s="54"/>
      <c r="RLL227" s="54"/>
      <c r="RLM227" s="54"/>
      <c r="RLN227" s="54"/>
      <c r="RLO227" s="54"/>
      <c r="RLP227" s="54"/>
      <c r="RLQ227" s="54"/>
      <c r="RLR227" s="54"/>
      <c r="RLS227" s="54"/>
      <c r="RLT227" s="54"/>
      <c r="RLU227" s="54"/>
      <c r="RLV227" s="54"/>
      <c r="RLW227" s="54"/>
      <c r="RLX227" s="54"/>
      <c r="RLY227" s="54"/>
      <c r="RLZ227" s="54"/>
      <c r="RMA227" s="54"/>
      <c r="RMB227" s="54"/>
      <c r="RMC227" s="54"/>
      <c r="RMD227" s="54"/>
      <c r="RME227" s="54"/>
      <c r="RMF227" s="54"/>
      <c r="RMG227" s="54"/>
      <c r="RMH227" s="54"/>
      <c r="RMI227" s="54"/>
      <c r="RMJ227" s="54"/>
      <c r="RMK227" s="54"/>
      <c r="RML227" s="54"/>
      <c r="RMM227" s="54"/>
      <c r="RMN227" s="54"/>
      <c r="RMO227" s="54"/>
      <c r="RMP227" s="54"/>
      <c r="RMQ227" s="54"/>
      <c r="RMR227" s="54"/>
      <c r="RMS227" s="54"/>
      <c r="RMT227" s="54"/>
      <c r="RMU227" s="54"/>
      <c r="RMV227" s="54"/>
      <c r="RMW227" s="54"/>
      <c r="RMX227" s="54"/>
      <c r="RMY227" s="54"/>
      <c r="RMZ227" s="54"/>
      <c r="RNA227" s="54"/>
      <c r="RNB227" s="54"/>
      <c r="RNC227" s="54"/>
      <c r="RND227" s="54"/>
      <c r="RNE227" s="54"/>
      <c r="RNF227" s="54"/>
      <c r="RNG227" s="54"/>
      <c r="RNH227" s="54"/>
      <c r="RNI227" s="54"/>
      <c r="RNJ227" s="54"/>
      <c r="RNK227" s="54"/>
      <c r="RNL227" s="54"/>
      <c r="RNM227" s="54"/>
      <c r="RNN227" s="54"/>
      <c r="RNO227" s="54"/>
      <c r="RNP227" s="54"/>
      <c r="RNQ227" s="54"/>
      <c r="RNR227" s="54"/>
      <c r="RNS227" s="54"/>
      <c r="RNT227" s="54"/>
      <c r="RNU227" s="54"/>
      <c r="RNV227" s="54"/>
      <c r="RNW227" s="54"/>
      <c r="RNX227" s="54"/>
      <c r="RNY227" s="54"/>
      <c r="RNZ227" s="54"/>
      <c r="ROA227" s="54"/>
      <c r="ROB227" s="54"/>
      <c r="ROC227" s="54"/>
      <c r="ROD227" s="54"/>
      <c r="ROE227" s="54"/>
      <c r="ROF227" s="54"/>
      <c r="ROG227" s="54"/>
      <c r="ROH227" s="54"/>
      <c r="ROI227" s="54"/>
      <c r="ROJ227" s="54"/>
      <c r="ROK227" s="54"/>
      <c r="ROL227" s="54"/>
      <c r="ROM227" s="54"/>
      <c r="RON227" s="54"/>
      <c r="ROO227" s="54"/>
      <c r="ROP227" s="54"/>
      <c r="ROQ227" s="54"/>
      <c r="ROR227" s="54"/>
      <c r="ROS227" s="54"/>
      <c r="ROT227" s="54"/>
      <c r="ROU227" s="54"/>
      <c r="ROV227" s="54"/>
      <c r="ROW227" s="54"/>
      <c r="ROX227" s="54"/>
      <c r="ROY227" s="54"/>
      <c r="ROZ227" s="54"/>
      <c r="RPA227" s="54"/>
      <c r="RPB227" s="54"/>
      <c r="RPC227" s="54"/>
      <c r="RPD227" s="54"/>
      <c r="RPE227" s="54"/>
      <c r="RPF227" s="54"/>
      <c r="RPG227" s="54"/>
      <c r="RPH227" s="54"/>
      <c r="RPI227" s="54"/>
      <c r="RPJ227" s="54"/>
      <c r="RPK227" s="54"/>
      <c r="RPL227" s="54"/>
      <c r="RPM227" s="54"/>
      <c r="RPN227" s="54"/>
      <c r="RPO227" s="54"/>
      <c r="RPP227" s="54"/>
      <c r="RPQ227" s="54"/>
      <c r="RPR227" s="54"/>
      <c r="RPS227" s="54"/>
      <c r="RPT227" s="54"/>
      <c r="RPU227" s="54"/>
      <c r="RPV227" s="54"/>
      <c r="RPW227" s="54"/>
      <c r="RPX227" s="54"/>
      <c r="RPY227" s="54"/>
      <c r="RPZ227" s="54"/>
      <c r="RQA227" s="54"/>
      <c r="RQB227" s="54"/>
      <c r="RQC227" s="54"/>
      <c r="RQD227" s="54"/>
      <c r="RQE227" s="54"/>
      <c r="RQF227" s="54"/>
      <c r="RQG227" s="54"/>
      <c r="RQH227" s="54"/>
      <c r="RQI227" s="54"/>
      <c r="RQJ227" s="54"/>
      <c r="RQK227" s="54"/>
      <c r="RQL227" s="54"/>
      <c r="RQM227" s="54"/>
      <c r="RQN227" s="54"/>
      <c r="RQO227" s="54"/>
      <c r="RQP227" s="54"/>
      <c r="RQQ227" s="54"/>
      <c r="RQR227" s="54"/>
      <c r="RQS227" s="54"/>
      <c r="RQT227" s="54"/>
      <c r="RQU227" s="54"/>
      <c r="RQV227" s="54"/>
      <c r="RQW227" s="54"/>
      <c r="RQX227" s="54"/>
      <c r="RQY227" s="54"/>
      <c r="RQZ227" s="54"/>
      <c r="RRA227" s="54"/>
      <c r="RRB227" s="54"/>
      <c r="RRC227" s="54"/>
      <c r="RRD227" s="54"/>
      <c r="RRE227" s="54"/>
      <c r="RRF227" s="54"/>
      <c r="RRG227" s="54"/>
      <c r="RRH227" s="54"/>
      <c r="RRI227" s="54"/>
      <c r="RRJ227" s="54"/>
      <c r="RRK227" s="54"/>
      <c r="RRL227" s="54"/>
      <c r="RRM227" s="54"/>
      <c r="RRN227" s="54"/>
      <c r="RRO227" s="54"/>
      <c r="RRP227" s="54"/>
      <c r="RRQ227" s="54"/>
      <c r="RRR227" s="54"/>
      <c r="RRS227" s="54"/>
      <c r="RRT227" s="54"/>
      <c r="RRU227" s="54"/>
      <c r="RRV227" s="54"/>
      <c r="RRW227" s="54"/>
      <c r="RRX227" s="54"/>
      <c r="RRY227" s="54"/>
      <c r="RRZ227" s="54"/>
      <c r="RSA227" s="54"/>
      <c r="RSB227" s="54"/>
      <c r="RSC227" s="54"/>
      <c r="RSD227" s="54"/>
      <c r="RSE227" s="54"/>
      <c r="RSF227" s="54"/>
      <c r="RSG227" s="54"/>
      <c r="RSH227" s="54"/>
      <c r="RSI227" s="54"/>
      <c r="RSJ227" s="54"/>
      <c r="RSK227" s="54"/>
      <c r="RSL227" s="54"/>
      <c r="RSM227" s="54"/>
      <c r="RSN227" s="54"/>
      <c r="RSO227" s="54"/>
      <c r="RSP227" s="54"/>
      <c r="RSQ227" s="54"/>
      <c r="RSR227" s="54"/>
      <c r="RSS227" s="54"/>
      <c r="RST227" s="54"/>
      <c r="RSU227" s="54"/>
      <c r="RSV227" s="54"/>
      <c r="RSW227" s="54"/>
      <c r="RSX227" s="54"/>
      <c r="RSY227" s="54"/>
      <c r="RSZ227" s="54"/>
      <c r="RTA227" s="54"/>
      <c r="RTB227" s="54"/>
      <c r="RTC227" s="54"/>
      <c r="RTD227" s="54"/>
      <c r="RTE227" s="54"/>
      <c r="RTF227" s="54"/>
      <c r="RTG227" s="54"/>
      <c r="RTH227" s="54"/>
      <c r="RTI227" s="54"/>
      <c r="RTJ227" s="54"/>
      <c r="RTK227" s="54"/>
      <c r="RTL227" s="54"/>
      <c r="RTM227" s="54"/>
      <c r="RTN227" s="54"/>
      <c r="RTO227" s="54"/>
      <c r="RTP227" s="54"/>
      <c r="RTQ227" s="54"/>
      <c r="RTR227" s="54"/>
      <c r="RTS227" s="54"/>
      <c r="RTT227" s="54"/>
      <c r="RTU227" s="54"/>
      <c r="RTV227" s="54"/>
      <c r="RTW227" s="54"/>
      <c r="RTX227" s="54"/>
      <c r="RTY227" s="54"/>
      <c r="RTZ227" s="54"/>
      <c r="RUA227" s="54"/>
      <c r="RUB227" s="54"/>
      <c r="RUC227" s="54"/>
      <c r="RUD227" s="54"/>
      <c r="RUE227" s="54"/>
      <c r="RUF227" s="54"/>
      <c r="RUG227" s="54"/>
      <c r="RUH227" s="54"/>
      <c r="RUI227" s="54"/>
      <c r="RUJ227" s="54"/>
      <c r="RUK227" s="54"/>
      <c r="RUL227" s="54"/>
      <c r="RUM227" s="54"/>
      <c r="RUN227" s="54"/>
      <c r="RUO227" s="54"/>
      <c r="RUP227" s="54"/>
      <c r="RUQ227" s="54"/>
      <c r="RUR227" s="54"/>
      <c r="RUS227" s="54"/>
      <c r="RUT227" s="54"/>
      <c r="RUU227" s="54"/>
      <c r="RUV227" s="54"/>
      <c r="RUW227" s="54"/>
      <c r="RUX227" s="54"/>
      <c r="RUY227" s="54"/>
      <c r="RUZ227" s="54"/>
      <c r="RVA227" s="54"/>
      <c r="RVB227" s="54"/>
      <c r="RVC227" s="54"/>
      <c r="RVD227" s="54"/>
      <c r="RVE227" s="54"/>
      <c r="RVF227" s="54"/>
      <c r="RVG227" s="54"/>
      <c r="RVH227" s="54"/>
      <c r="RVI227" s="54"/>
      <c r="RVJ227" s="54"/>
      <c r="RVK227" s="54"/>
      <c r="RVL227" s="54"/>
      <c r="RVM227" s="54"/>
      <c r="RVN227" s="54"/>
      <c r="RVO227" s="54"/>
      <c r="RVP227" s="54"/>
      <c r="RVQ227" s="54"/>
      <c r="RVR227" s="54"/>
      <c r="RVS227" s="54"/>
      <c r="RVT227" s="54"/>
      <c r="RVU227" s="54"/>
      <c r="RVV227" s="54"/>
      <c r="RVW227" s="54"/>
      <c r="RVX227" s="54"/>
      <c r="RVY227" s="54"/>
      <c r="RVZ227" s="54"/>
      <c r="RWA227" s="54"/>
      <c r="RWB227" s="54"/>
      <c r="RWC227" s="54"/>
      <c r="RWD227" s="54"/>
      <c r="RWE227" s="54"/>
      <c r="RWF227" s="54"/>
      <c r="RWG227" s="54"/>
      <c r="RWH227" s="54"/>
      <c r="RWI227" s="54"/>
      <c r="RWJ227" s="54"/>
      <c r="RWK227" s="54"/>
      <c r="RWL227" s="54"/>
      <c r="RWM227" s="54"/>
      <c r="RWN227" s="54"/>
      <c r="RWO227" s="54"/>
      <c r="RWP227" s="54"/>
      <c r="RWQ227" s="54"/>
      <c r="RWR227" s="54"/>
      <c r="RWS227" s="54"/>
      <c r="RWT227" s="54"/>
      <c r="RWU227" s="54"/>
      <c r="RWV227" s="54"/>
      <c r="RWW227" s="54"/>
      <c r="RWX227" s="54"/>
      <c r="RWY227" s="54"/>
      <c r="RWZ227" s="54"/>
      <c r="RXA227" s="54"/>
      <c r="RXB227" s="54"/>
      <c r="RXC227" s="54"/>
      <c r="RXD227" s="54"/>
      <c r="RXE227" s="54"/>
      <c r="RXF227" s="54"/>
      <c r="RXG227" s="54"/>
      <c r="RXH227" s="54"/>
      <c r="RXI227" s="54"/>
      <c r="RXJ227" s="54"/>
      <c r="RXK227" s="54"/>
      <c r="RXL227" s="54"/>
      <c r="RXM227" s="54"/>
      <c r="RXN227" s="54"/>
      <c r="RXO227" s="54"/>
      <c r="RXP227" s="54"/>
      <c r="RXQ227" s="54"/>
      <c r="RXR227" s="54"/>
      <c r="RXS227" s="54"/>
      <c r="RXT227" s="54"/>
      <c r="RXU227" s="54"/>
      <c r="RXV227" s="54"/>
      <c r="RXW227" s="54"/>
      <c r="RXX227" s="54"/>
      <c r="RXY227" s="54"/>
      <c r="RXZ227" s="54"/>
      <c r="RYA227" s="54"/>
      <c r="RYB227" s="54"/>
      <c r="RYC227" s="54"/>
      <c r="RYD227" s="54"/>
      <c r="RYE227" s="54"/>
      <c r="RYF227" s="54"/>
      <c r="RYG227" s="54"/>
      <c r="RYH227" s="54"/>
      <c r="RYI227" s="54"/>
      <c r="RYJ227" s="54"/>
      <c r="RYK227" s="54"/>
      <c r="RYL227" s="54"/>
      <c r="RYM227" s="54"/>
      <c r="RYN227" s="54"/>
      <c r="RYO227" s="54"/>
      <c r="RYP227" s="54"/>
      <c r="RYQ227" s="54"/>
      <c r="RYR227" s="54"/>
      <c r="RYS227" s="54"/>
      <c r="RYT227" s="54"/>
      <c r="RYU227" s="54"/>
      <c r="RYV227" s="54"/>
      <c r="RYW227" s="54"/>
      <c r="RYX227" s="54"/>
      <c r="RYY227" s="54"/>
      <c r="RYZ227" s="54"/>
      <c r="RZA227" s="54"/>
      <c r="RZB227" s="54"/>
      <c r="RZC227" s="54"/>
      <c r="RZD227" s="54"/>
      <c r="RZE227" s="54"/>
      <c r="RZF227" s="54"/>
      <c r="RZG227" s="54"/>
      <c r="RZH227" s="54"/>
      <c r="RZI227" s="54"/>
      <c r="RZJ227" s="54"/>
      <c r="RZK227" s="54"/>
      <c r="RZL227" s="54"/>
      <c r="RZM227" s="54"/>
      <c r="RZN227" s="54"/>
      <c r="RZO227" s="54"/>
      <c r="RZP227" s="54"/>
      <c r="RZQ227" s="54"/>
      <c r="RZR227" s="54"/>
      <c r="RZS227" s="54"/>
      <c r="RZT227" s="54"/>
      <c r="RZU227" s="54"/>
      <c r="RZV227" s="54"/>
      <c r="RZW227" s="54"/>
      <c r="RZX227" s="54"/>
      <c r="RZY227" s="54"/>
      <c r="RZZ227" s="54"/>
      <c r="SAA227" s="54"/>
      <c r="SAB227" s="54"/>
      <c r="SAC227" s="54"/>
      <c r="SAD227" s="54"/>
      <c r="SAE227" s="54"/>
      <c r="SAF227" s="54"/>
      <c r="SAG227" s="54"/>
      <c r="SAH227" s="54"/>
      <c r="SAI227" s="54"/>
      <c r="SAJ227" s="54"/>
      <c r="SAK227" s="54"/>
      <c r="SAL227" s="54"/>
      <c r="SAM227" s="54"/>
      <c r="SAN227" s="54"/>
      <c r="SAO227" s="54"/>
      <c r="SAP227" s="54"/>
      <c r="SAQ227" s="54"/>
      <c r="SAR227" s="54"/>
      <c r="SAS227" s="54"/>
      <c r="SAT227" s="54"/>
      <c r="SAU227" s="54"/>
      <c r="SAV227" s="54"/>
      <c r="SAW227" s="54"/>
      <c r="SAX227" s="54"/>
      <c r="SAY227" s="54"/>
      <c r="SAZ227" s="54"/>
      <c r="SBA227" s="54"/>
      <c r="SBB227" s="54"/>
      <c r="SBC227" s="54"/>
      <c r="SBD227" s="54"/>
      <c r="SBE227" s="54"/>
      <c r="SBF227" s="54"/>
      <c r="SBG227" s="54"/>
      <c r="SBH227" s="54"/>
      <c r="SBI227" s="54"/>
      <c r="SBJ227" s="54"/>
      <c r="SBK227" s="54"/>
      <c r="SBL227" s="54"/>
      <c r="SBM227" s="54"/>
      <c r="SBN227" s="54"/>
      <c r="SBO227" s="54"/>
      <c r="SBP227" s="54"/>
      <c r="SBQ227" s="54"/>
      <c r="SBR227" s="54"/>
      <c r="SBS227" s="54"/>
      <c r="SBT227" s="54"/>
      <c r="SBU227" s="54"/>
      <c r="SBV227" s="54"/>
      <c r="SBW227" s="54"/>
      <c r="SBX227" s="54"/>
      <c r="SBY227" s="54"/>
      <c r="SBZ227" s="54"/>
      <c r="SCA227" s="54"/>
      <c r="SCB227" s="54"/>
      <c r="SCC227" s="54"/>
      <c r="SCD227" s="54"/>
      <c r="SCE227" s="54"/>
      <c r="SCF227" s="54"/>
      <c r="SCG227" s="54"/>
      <c r="SCH227" s="54"/>
      <c r="SCI227" s="54"/>
      <c r="SCJ227" s="54"/>
      <c r="SCK227" s="54"/>
      <c r="SCL227" s="54"/>
      <c r="SCM227" s="54"/>
      <c r="SCN227" s="54"/>
      <c r="SCO227" s="54"/>
      <c r="SCP227" s="54"/>
      <c r="SCQ227" s="54"/>
      <c r="SCR227" s="54"/>
      <c r="SCS227" s="54"/>
      <c r="SCT227" s="54"/>
      <c r="SCU227" s="54"/>
      <c r="SCV227" s="54"/>
      <c r="SCW227" s="54"/>
      <c r="SCX227" s="54"/>
      <c r="SCY227" s="54"/>
      <c r="SCZ227" s="54"/>
      <c r="SDA227" s="54"/>
      <c r="SDB227" s="54"/>
      <c r="SDC227" s="54"/>
      <c r="SDD227" s="54"/>
      <c r="SDE227" s="54"/>
      <c r="SDF227" s="54"/>
      <c r="SDG227" s="54"/>
      <c r="SDH227" s="54"/>
      <c r="SDI227" s="54"/>
      <c r="SDJ227" s="54"/>
      <c r="SDK227" s="54"/>
      <c r="SDL227" s="54"/>
      <c r="SDM227" s="54"/>
      <c r="SDN227" s="54"/>
      <c r="SDO227" s="54"/>
      <c r="SDP227" s="54"/>
      <c r="SDQ227" s="54"/>
      <c r="SDR227" s="54"/>
      <c r="SDS227" s="54"/>
      <c r="SDT227" s="54"/>
      <c r="SDU227" s="54"/>
      <c r="SDV227" s="54"/>
      <c r="SDW227" s="54"/>
      <c r="SDX227" s="54"/>
      <c r="SDY227" s="54"/>
      <c r="SDZ227" s="54"/>
      <c r="SEA227" s="54"/>
      <c r="SEB227" s="54"/>
      <c r="SEC227" s="54"/>
      <c r="SED227" s="54"/>
      <c r="SEE227" s="54"/>
      <c r="SEF227" s="54"/>
      <c r="SEG227" s="54"/>
      <c r="SEH227" s="54"/>
      <c r="SEI227" s="54"/>
      <c r="SEJ227" s="54"/>
      <c r="SEK227" s="54"/>
      <c r="SEL227" s="54"/>
      <c r="SEM227" s="54"/>
      <c r="SEN227" s="54"/>
      <c r="SEO227" s="54"/>
      <c r="SEP227" s="54"/>
      <c r="SEQ227" s="54"/>
      <c r="SER227" s="54"/>
      <c r="SES227" s="54"/>
      <c r="SET227" s="54"/>
      <c r="SEU227" s="54"/>
      <c r="SEV227" s="54"/>
      <c r="SEW227" s="54"/>
      <c r="SEX227" s="54"/>
      <c r="SEY227" s="54"/>
      <c r="SEZ227" s="54"/>
      <c r="SFA227" s="54"/>
      <c r="SFB227" s="54"/>
      <c r="SFC227" s="54"/>
      <c r="SFD227" s="54"/>
      <c r="SFE227" s="54"/>
      <c r="SFF227" s="54"/>
      <c r="SFG227" s="54"/>
      <c r="SFH227" s="54"/>
      <c r="SFI227" s="54"/>
      <c r="SFJ227" s="54"/>
      <c r="SFK227" s="54"/>
      <c r="SFL227" s="54"/>
      <c r="SFM227" s="54"/>
      <c r="SFN227" s="54"/>
      <c r="SFO227" s="54"/>
      <c r="SFP227" s="54"/>
      <c r="SFQ227" s="54"/>
      <c r="SFR227" s="54"/>
      <c r="SFS227" s="54"/>
      <c r="SFT227" s="54"/>
      <c r="SFU227" s="54"/>
      <c r="SFV227" s="54"/>
      <c r="SFW227" s="54"/>
      <c r="SFX227" s="54"/>
      <c r="SFY227" s="54"/>
      <c r="SFZ227" s="54"/>
      <c r="SGA227" s="54"/>
      <c r="SGB227" s="54"/>
      <c r="SGC227" s="54"/>
      <c r="SGD227" s="54"/>
      <c r="SGE227" s="54"/>
      <c r="SGF227" s="54"/>
      <c r="SGG227" s="54"/>
      <c r="SGH227" s="54"/>
      <c r="SGI227" s="54"/>
      <c r="SGJ227" s="54"/>
      <c r="SGK227" s="54"/>
      <c r="SGL227" s="54"/>
      <c r="SGM227" s="54"/>
      <c r="SGN227" s="54"/>
      <c r="SGO227" s="54"/>
      <c r="SGP227" s="54"/>
      <c r="SGQ227" s="54"/>
      <c r="SGR227" s="54"/>
      <c r="SGS227" s="54"/>
      <c r="SGT227" s="54"/>
      <c r="SGU227" s="54"/>
      <c r="SGV227" s="54"/>
      <c r="SGW227" s="54"/>
      <c r="SGX227" s="54"/>
      <c r="SGY227" s="54"/>
      <c r="SGZ227" s="54"/>
      <c r="SHA227" s="54"/>
      <c r="SHB227" s="54"/>
      <c r="SHC227" s="54"/>
      <c r="SHD227" s="54"/>
      <c r="SHE227" s="54"/>
      <c r="SHF227" s="54"/>
      <c r="SHG227" s="54"/>
      <c r="SHH227" s="54"/>
      <c r="SHI227" s="54"/>
      <c r="SHJ227" s="54"/>
      <c r="SHK227" s="54"/>
      <c r="SHL227" s="54"/>
      <c r="SHM227" s="54"/>
      <c r="SHN227" s="54"/>
      <c r="SHO227" s="54"/>
      <c r="SHP227" s="54"/>
      <c r="SHQ227" s="54"/>
      <c r="SHR227" s="54"/>
      <c r="SHS227" s="54"/>
      <c r="SHT227" s="54"/>
      <c r="SHU227" s="54"/>
      <c r="SHV227" s="54"/>
      <c r="SHW227" s="54"/>
      <c r="SHX227" s="54"/>
      <c r="SHY227" s="54"/>
      <c r="SHZ227" s="54"/>
      <c r="SIA227" s="54"/>
      <c r="SIB227" s="54"/>
      <c r="SIC227" s="54"/>
      <c r="SID227" s="54"/>
      <c r="SIE227" s="54"/>
      <c r="SIF227" s="54"/>
      <c r="SIG227" s="54"/>
      <c r="SIH227" s="54"/>
      <c r="SII227" s="54"/>
      <c r="SIJ227" s="54"/>
      <c r="SIK227" s="54"/>
      <c r="SIL227" s="54"/>
      <c r="SIM227" s="54"/>
      <c r="SIN227" s="54"/>
      <c r="SIO227" s="54"/>
      <c r="SIP227" s="54"/>
      <c r="SIQ227" s="54"/>
      <c r="SIR227" s="54"/>
      <c r="SIS227" s="54"/>
      <c r="SIT227" s="54"/>
      <c r="SIU227" s="54"/>
      <c r="SIV227" s="54"/>
      <c r="SIW227" s="54"/>
      <c r="SIX227" s="54"/>
      <c r="SIY227" s="54"/>
      <c r="SIZ227" s="54"/>
      <c r="SJA227" s="54"/>
      <c r="SJB227" s="54"/>
      <c r="SJC227" s="54"/>
      <c r="SJD227" s="54"/>
      <c r="SJE227" s="54"/>
      <c r="SJF227" s="54"/>
      <c r="SJG227" s="54"/>
      <c r="SJH227" s="54"/>
      <c r="SJI227" s="54"/>
      <c r="SJJ227" s="54"/>
      <c r="SJK227" s="54"/>
      <c r="SJL227" s="54"/>
      <c r="SJM227" s="54"/>
      <c r="SJN227" s="54"/>
      <c r="SJO227" s="54"/>
      <c r="SJP227" s="54"/>
      <c r="SJQ227" s="54"/>
      <c r="SJR227" s="54"/>
      <c r="SJS227" s="54"/>
      <c r="SJT227" s="54"/>
      <c r="SJU227" s="54"/>
      <c r="SJV227" s="54"/>
      <c r="SJW227" s="54"/>
      <c r="SJX227" s="54"/>
      <c r="SJY227" s="54"/>
      <c r="SJZ227" s="54"/>
      <c r="SKA227" s="54"/>
      <c r="SKB227" s="54"/>
      <c r="SKC227" s="54"/>
      <c r="SKD227" s="54"/>
      <c r="SKE227" s="54"/>
      <c r="SKF227" s="54"/>
      <c r="SKG227" s="54"/>
      <c r="SKH227" s="54"/>
      <c r="SKI227" s="54"/>
      <c r="SKJ227" s="54"/>
      <c r="SKK227" s="54"/>
      <c r="SKL227" s="54"/>
      <c r="SKM227" s="54"/>
      <c r="SKN227" s="54"/>
      <c r="SKO227" s="54"/>
      <c r="SKP227" s="54"/>
      <c r="SKQ227" s="54"/>
      <c r="SKR227" s="54"/>
      <c r="SKS227" s="54"/>
      <c r="SKT227" s="54"/>
      <c r="SKU227" s="54"/>
      <c r="SKV227" s="54"/>
      <c r="SKW227" s="54"/>
      <c r="SKX227" s="54"/>
      <c r="SKY227" s="54"/>
      <c r="SKZ227" s="54"/>
      <c r="SLA227" s="54"/>
      <c r="SLB227" s="54"/>
      <c r="SLC227" s="54"/>
      <c r="SLD227" s="54"/>
      <c r="SLE227" s="54"/>
      <c r="SLF227" s="54"/>
      <c r="SLG227" s="54"/>
      <c r="SLH227" s="54"/>
      <c r="SLI227" s="54"/>
      <c r="SLJ227" s="54"/>
      <c r="SLK227" s="54"/>
      <c r="SLL227" s="54"/>
      <c r="SLM227" s="54"/>
      <c r="SLN227" s="54"/>
      <c r="SLO227" s="54"/>
      <c r="SLP227" s="54"/>
      <c r="SLQ227" s="54"/>
      <c r="SLR227" s="54"/>
      <c r="SLS227" s="54"/>
      <c r="SLT227" s="54"/>
      <c r="SLU227" s="54"/>
      <c r="SLV227" s="54"/>
      <c r="SLW227" s="54"/>
      <c r="SLX227" s="54"/>
      <c r="SLY227" s="54"/>
      <c r="SLZ227" s="54"/>
      <c r="SMA227" s="54"/>
      <c r="SMB227" s="54"/>
      <c r="SMC227" s="54"/>
      <c r="SMD227" s="54"/>
      <c r="SME227" s="54"/>
      <c r="SMF227" s="54"/>
      <c r="SMG227" s="54"/>
      <c r="SMH227" s="54"/>
      <c r="SMI227" s="54"/>
      <c r="SMJ227" s="54"/>
      <c r="SMK227" s="54"/>
      <c r="SML227" s="54"/>
      <c r="SMM227" s="54"/>
      <c r="SMN227" s="54"/>
      <c r="SMO227" s="54"/>
      <c r="SMP227" s="54"/>
      <c r="SMQ227" s="54"/>
      <c r="SMR227" s="54"/>
      <c r="SMS227" s="54"/>
      <c r="SMT227" s="54"/>
      <c r="SMU227" s="54"/>
      <c r="SMV227" s="54"/>
      <c r="SMW227" s="54"/>
      <c r="SMX227" s="54"/>
      <c r="SMY227" s="54"/>
      <c r="SMZ227" s="54"/>
      <c r="SNA227" s="54"/>
      <c r="SNB227" s="54"/>
      <c r="SNC227" s="54"/>
      <c r="SND227" s="54"/>
      <c r="SNE227" s="54"/>
      <c r="SNF227" s="54"/>
      <c r="SNG227" s="54"/>
      <c r="SNH227" s="54"/>
      <c r="SNI227" s="54"/>
      <c r="SNJ227" s="54"/>
      <c r="SNK227" s="54"/>
      <c r="SNL227" s="54"/>
      <c r="SNM227" s="54"/>
      <c r="SNN227" s="54"/>
      <c r="SNO227" s="54"/>
      <c r="SNP227" s="54"/>
      <c r="SNQ227" s="54"/>
      <c r="SNR227" s="54"/>
      <c r="SNS227" s="54"/>
      <c r="SNT227" s="54"/>
      <c r="SNU227" s="54"/>
      <c r="SNV227" s="54"/>
      <c r="SNW227" s="54"/>
      <c r="SNX227" s="54"/>
      <c r="SNY227" s="54"/>
      <c r="SNZ227" s="54"/>
      <c r="SOA227" s="54"/>
      <c r="SOB227" s="54"/>
      <c r="SOC227" s="54"/>
      <c r="SOD227" s="54"/>
      <c r="SOE227" s="54"/>
      <c r="SOF227" s="54"/>
      <c r="SOG227" s="54"/>
      <c r="SOH227" s="54"/>
      <c r="SOI227" s="54"/>
      <c r="SOJ227" s="54"/>
      <c r="SOK227" s="54"/>
      <c r="SOL227" s="54"/>
      <c r="SOM227" s="54"/>
      <c r="SON227" s="54"/>
      <c r="SOO227" s="54"/>
      <c r="SOP227" s="54"/>
      <c r="SOQ227" s="54"/>
      <c r="SOR227" s="54"/>
      <c r="SOS227" s="54"/>
      <c r="SOT227" s="54"/>
      <c r="SOU227" s="54"/>
      <c r="SOV227" s="54"/>
      <c r="SOW227" s="54"/>
      <c r="SOX227" s="54"/>
      <c r="SOY227" s="54"/>
      <c r="SOZ227" s="54"/>
      <c r="SPA227" s="54"/>
      <c r="SPB227" s="54"/>
      <c r="SPC227" s="54"/>
      <c r="SPD227" s="54"/>
      <c r="SPE227" s="54"/>
      <c r="SPF227" s="54"/>
      <c r="SPG227" s="54"/>
      <c r="SPH227" s="54"/>
      <c r="SPI227" s="54"/>
      <c r="SPJ227" s="54"/>
      <c r="SPK227" s="54"/>
      <c r="SPL227" s="54"/>
      <c r="SPM227" s="54"/>
      <c r="SPN227" s="54"/>
      <c r="SPO227" s="54"/>
      <c r="SPP227" s="54"/>
      <c r="SPQ227" s="54"/>
      <c r="SPR227" s="54"/>
      <c r="SPS227" s="54"/>
      <c r="SPT227" s="54"/>
      <c r="SPU227" s="54"/>
      <c r="SPV227" s="54"/>
      <c r="SPW227" s="54"/>
      <c r="SPX227" s="54"/>
      <c r="SPY227" s="54"/>
      <c r="SPZ227" s="54"/>
      <c r="SQA227" s="54"/>
      <c r="SQB227" s="54"/>
      <c r="SQC227" s="54"/>
      <c r="SQD227" s="54"/>
      <c r="SQE227" s="54"/>
      <c r="SQF227" s="54"/>
      <c r="SQG227" s="54"/>
      <c r="SQH227" s="54"/>
      <c r="SQI227" s="54"/>
      <c r="SQJ227" s="54"/>
      <c r="SQK227" s="54"/>
      <c r="SQL227" s="54"/>
      <c r="SQM227" s="54"/>
      <c r="SQN227" s="54"/>
      <c r="SQO227" s="54"/>
      <c r="SQP227" s="54"/>
      <c r="SQQ227" s="54"/>
      <c r="SQR227" s="54"/>
      <c r="SQS227" s="54"/>
      <c r="SQT227" s="54"/>
      <c r="SQU227" s="54"/>
      <c r="SQV227" s="54"/>
      <c r="SQW227" s="54"/>
      <c r="SQX227" s="54"/>
      <c r="SQY227" s="54"/>
      <c r="SQZ227" s="54"/>
      <c r="SRA227" s="54"/>
      <c r="SRB227" s="54"/>
      <c r="SRC227" s="54"/>
      <c r="SRD227" s="54"/>
      <c r="SRE227" s="54"/>
      <c r="SRF227" s="54"/>
      <c r="SRG227" s="54"/>
      <c r="SRH227" s="54"/>
      <c r="SRI227" s="54"/>
      <c r="SRJ227" s="54"/>
      <c r="SRK227" s="54"/>
      <c r="SRL227" s="54"/>
      <c r="SRM227" s="54"/>
      <c r="SRN227" s="54"/>
      <c r="SRO227" s="54"/>
      <c r="SRP227" s="54"/>
      <c r="SRQ227" s="54"/>
      <c r="SRR227" s="54"/>
      <c r="SRS227" s="54"/>
      <c r="SRT227" s="54"/>
      <c r="SRU227" s="54"/>
      <c r="SRV227" s="54"/>
      <c r="SRW227" s="54"/>
      <c r="SRX227" s="54"/>
      <c r="SRY227" s="54"/>
      <c r="SRZ227" s="54"/>
      <c r="SSA227" s="54"/>
      <c r="SSB227" s="54"/>
      <c r="SSC227" s="54"/>
      <c r="SSD227" s="54"/>
      <c r="SSE227" s="54"/>
      <c r="SSF227" s="54"/>
      <c r="SSG227" s="54"/>
      <c r="SSH227" s="54"/>
      <c r="SSI227" s="54"/>
      <c r="SSJ227" s="54"/>
      <c r="SSK227" s="54"/>
      <c r="SSL227" s="54"/>
      <c r="SSM227" s="54"/>
      <c r="SSN227" s="54"/>
      <c r="SSO227" s="54"/>
      <c r="SSP227" s="54"/>
      <c r="SSQ227" s="54"/>
      <c r="SSR227" s="54"/>
      <c r="SSS227" s="54"/>
      <c r="SST227" s="54"/>
      <c r="SSU227" s="54"/>
      <c r="SSV227" s="54"/>
      <c r="SSW227" s="54"/>
      <c r="SSX227" s="54"/>
      <c r="SSY227" s="54"/>
      <c r="SSZ227" s="54"/>
      <c r="STA227" s="54"/>
      <c r="STB227" s="54"/>
      <c r="STC227" s="54"/>
      <c r="STD227" s="54"/>
      <c r="STE227" s="54"/>
      <c r="STF227" s="54"/>
      <c r="STG227" s="54"/>
      <c r="STH227" s="54"/>
      <c r="STI227" s="54"/>
      <c r="STJ227" s="54"/>
      <c r="STK227" s="54"/>
      <c r="STL227" s="54"/>
      <c r="STM227" s="54"/>
      <c r="STN227" s="54"/>
      <c r="STO227" s="54"/>
      <c r="STP227" s="54"/>
      <c r="STQ227" s="54"/>
      <c r="STR227" s="54"/>
      <c r="STS227" s="54"/>
      <c r="STT227" s="54"/>
      <c r="STU227" s="54"/>
      <c r="STV227" s="54"/>
      <c r="STW227" s="54"/>
      <c r="STX227" s="54"/>
      <c r="STY227" s="54"/>
      <c r="STZ227" s="54"/>
      <c r="SUA227" s="54"/>
      <c r="SUB227" s="54"/>
      <c r="SUC227" s="54"/>
      <c r="SUD227" s="54"/>
      <c r="SUE227" s="54"/>
      <c r="SUF227" s="54"/>
      <c r="SUG227" s="54"/>
      <c r="SUH227" s="54"/>
      <c r="SUI227" s="54"/>
      <c r="SUJ227" s="54"/>
      <c r="SUK227" s="54"/>
      <c r="SUL227" s="54"/>
      <c r="SUM227" s="54"/>
      <c r="SUN227" s="54"/>
      <c r="SUO227" s="54"/>
      <c r="SUP227" s="54"/>
      <c r="SUQ227" s="54"/>
      <c r="SUR227" s="54"/>
      <c r="SUS227" s="54"/>
      <c r="SUT227" s="54"/>
      <c r="SUU227" s="54"/>
      <c r="SUV227" s="54"/>
      <c r="SUW227" s="54"/>
      <c r="SUX227" s="54"/>
      <c r="SUY227" s="54"/>
      <c r="SUZ227" s="54"/>
      <c r="SVA227" s="54"/>
      <c r="SVB227" s="54"/>
      <c r="SVC227" s="54"/>
      <c r="SVD227" s="54"/>
      <c r="SVE227" s="54"/>
      <c r="SVF227" s="54"/>
      <c r="SVG227" s="54"/>
      <c r="SVH227" s="54"/>
      <c r="SVI227" s="54"/>
      <c r="SVJ227" s="54"/>
      <c r="SVK227" s="54"/>
      <c r="SVL227" s="54"/>
      <c r="SVM227" s="54"/>
      <c r="SVN227" s="54"/>
      <c r="SVO227" s="54"/>
      <c r="SVP227" s="54"/>
      <c r="SVQ227" s="54"/>
      <c r="SVR227" s="54"/>
      <c r="SVS227" s="54"/>
      <c r="SVT227" s="54"/>
      <c r="SVU227" s="54"/>
      <c r="SVV227" s="54"/>
      <c r="SVW227" s="54"/>
      <c r="SVX227" s="54"/>
      <c r="SVY227" s="54"/>
      <c r="SVZ227" s="54"/>
      <c r="SWA227" s="54"/>
      <c r="SWB227" s="54"/>
      <c r="SWC227" s="54"/>
      <c r="SWD227" s="54"/>
      <c r="SWE227" s="54"/>
      <c r="SWF227" s="54"/>
      <c r="SWG227" s="54"/>
      <c r="SWH227" s="54"/>
      <c r="SWI227" s="54"/>
      <c r="SWJ227" s="54"/>
      <c r="SWK227" s="54"/>
      <c r="SWL227" s="54"/>
      <c r="SWM227" s="54"/>
      <c r="SWN227" s="54"/>
      <c r="SWO227" s="54"/>
      <c r="SWP227" s="54"/>
      <c r="SWQ227" s="54"/>
      <c r="SWR227" s="54"/>
      <c r="SWS227" s="54"/>
      <c r="SWT227" s="54"/>
      <c r="SWU227" s="54"/>
      <c r="SWV227" s="54"/>
      <c r="SWW227" s="54"/>
      <c r="SWX227" s="54"/>
      <c r="SWY227" s="54"/>
      <c r="SWZ227" s="54"/>
      <c r="SXA227" s="54"/>
      <c r="SXB227" s="54"/>
      <c r="SXC227" s="54"/>
      <c r="SXD227" s="54"/>
      <c r="SXE227" s="54"/>
      <c r="SXF227" s="54"/>
      <c r="SXG227" s="54"/>
      <c r="SXH227" s="54"/>
      <c r="SXI227" s="54"/>
      <c r="SXJ227" s="54"/>
      <c r="SXK227" s="54"/>
      <c r="SXL227" s="54"/>
      <c r="SXM227" s="54"/>
      <c r="SXN227" s="54"/>
      <c r="SXO227" s="54"/>
      <c r="SXP227" s="54"/>
      <c r="SXQ227" s="54"/>
      <c r="SXR227" s="54"/>
      <c r="SXS227" s="54"/>
      <c r="SXT227" s="54"/>
      <c r="SXU227" s="54"/>
      <c r="SXV227" s="54"/>
      <c r="SXW227" s="54"/>
      <c r="SXX227" s="54"/>
      <c r="SXY227" s="54"/>
      <c r="SXZ227" s="54"/>
      <c r="SYA227" s="54"/>
      <c r="SYB227" s="54"/>
      <c r="SYC227" s="54"/>
      <c r="SYD227" s="54"/>
      <c r="SYE227" s="54"/>
      <c r="SYF227" s="54"/>
      <c r="SYG227" s="54"/>
      <c r="SYH227" s="54"/>
      <c r="SYI227" s="54"/>
      <c r="SYJ227" s="54"/>
      <c r="SYK227" s="54"/>
      <c r="SYL227" s="54"/>
      <c r="SYM227" s="54"/>
      <c r="SYN227" s="54"/>
      <c r="SYO227" s="54"/>
      <c r="SYP227" s="54"/>
      <c r="SYQ227" s="54"/>
      <c r="SYR227" s="54"/>
      <c r="SYS227" s="54"/>
      <c r="SYT227" s="54"/>
      <c r="SYU227" s="54"/>
      <c r="SYV227" s="54"/>
      <c r="SYW227" s="54"/>
      <c r="SYX227" s="54"/>
      <c r="SYY227" s="54"/>
      <c r="SYZ227" s="54"/>
      <c r="SZA227" s="54"/>
      <c r="SZB227" s="54"/>
      <c r="SZC227" s="54"/>
      <c r="SZD227" s="54"/>
      <c r="SZE227" s="54"/>
      <c r="SZF227" s="54"/>
      <c r="SZG227" s="54"/>
      <c r="SZH227" s="54"/>
      <c r="SZI227" s="54"/>
      <c r="SZJ227" s="54"/>
      <c r="SZK227" s="54"/>
      <c r="SZL227" s="54"/>
      <c r="SZM227" s="54"/>
      <c r="SZN227" s="54"/>
      <c r="SZO227" s="54"/>
      <c r="SZP227" s="54"/>
      <c r="SZQ227" s="54"/>
      <c r="SZR227" s="54"/>
      <c r="SZS227" s="54"/>
      <c r="SZT227" s="54"/>
      <c r="SZU227" s="54"/>
      <c r="SZV227" s="54"/>
      <c r="SZW227" s="54"/>
      <c r="SZX227" s="54"/>
      <c r="SZY227" s="54"/>
      <c r="SZZ227" s="54"/>
      <c r="TAA227" s="54"/>
      <c r="TAB227" s="54"/>
      <c r="TAC227" s="54"/>
      <c r="TAD227" s="54"/>
      <c r="TAE227" s="54"/>
      <c r="TAF227" s="54"/>
      <c r="TAG227" s="54"/>
      <c r="TAH227" s="54"/>
      <c r="TAI227" s="54"/>
      <c r="TAJ227" s="54"/>
      <c r="TAK227" s="54"/>
      <c r="TAL227" s="54"/>
      <c r="TAM227" s="54"/>
      <c r="TAN227" s="54"/>
      <c r="TAO227" s="54"/>
      <c r="TAP227" s="54"/>
      <c r="TAQ227" s="54"/>
      <c r="TAR227" s="54"/>
      <c r="TAS227" s="54"/>
      <c r="TAT227" s="54"/>
      <c r="TAU227" s="54"/>
      <c r="TAV227" s="54"/>
      <c r="TAW227" s="54"/>
      <c r="TAX227" s="54"/>
      <c r="TAY227" s="54"/>
      <c r="TAZ227" s="54"/>
      <c r="TBA227" s="54"/>
      <c r="TBB227" s="54"/>
      <c r="TBC227" s="54"/>
      <c r="TBD227" s="54"/>
      <c r="TBE227" s="54"/>
      <c r="TBF227" s="54"/>
      <c r="TBG227" s="54"/>
      <c r="TBH227" s="54"/>
      <c r="TBI227" s="54"/>
      <c r="TBJ227" s="54"/>
      <c r="TBK227" s="54"/>
      <c r="TBL227" s="54"/>
      <c r="TBM227" s="54"/>
      <c r="TBN227" s="54"/>
      <c r="TBO227" s="54"/>
      <c r="TBP227" s="54"/>
      <c r="TBQ227" s="54"/>
      <c r="TBR227" s="54"/>
      <c r="TBS227" s="54"/>
      <c r="TBT227" s="54"/>
      <c r="TBU227" s="54"/>
      <c r="TBV227" s="54"/>
      <c r="TBW227" s="54"/>
      <c r="TBX227" s="54"/>
      <c r="TBY227" s="54"/>
      <c r="TBZ227" s="54"/>
      <c r="TCA227" s="54"/>
      <c r="TCB227" s="54"/>
      <c r="TCC227" s="54"/>
      <c r="TCD227" s="54"/>
      <c r="TCE227" s="54"/>
      <c r="TCF227" s="54"/>
      <c r="TCG227" s="54"/>
      <c r="TCH227" s="54"/>
      <c r="TCI227" s="54"/>
      <c r="TCJ227" s="54"/>
      <c r="TCK227" s="54"/>
      <c r="TCL227" s="54"/>
      <c r="TCM227" s="54"/>
      <c r="TCN227" s="54"/>
      <c r="TCO227" s="54"/>
      <c r="TCP227" s="54"/>
      <c r="TCQ227" s="54"/>
      <c r="TCR227" s="54"/>
      <c r="TCS227" s="54"/>
      <c r="TCT227" s="54"/>
      <c r="TCU227" s="54"/>
      <c r="TCV227" s="54"/>
      <c r="TCW227" s="54"/>
      <c r="TCX227" s="54"/>
      <c r="TCY227" s="54"/>
      <c r="TCZ227" s="54"/>
      <c r="TDA227" s="54"/>
      <c r="TDB227" s="54"/>
      <c r="TDC227" s="54"/>
      <c r="TDD227" s="54"/>
      <c r="TDE227" s="54"/>
      <c r="TDF227" s="54"/>
      <c r="TDG227" s="54"/>
      <c r="TDH227" s="54"/>
      <c r="TDI227" s="54"/>
      <c r="TDJ227" s="54"/>
      <c r="TDK227" s="54"/>
      <c r="TDL227" s="54"/>
      <c r="TDM227" s="54"/>
      <c r="TDN227" s="54"/>
      <c r="TDO227" s="54"/>
      <c r="TDP227" s="54"/>
      <c r="TDQ227" s="54"/>
      <c r="TDR227" s="54"/>
      <c r="TDS227" s="54"/>
      <c r="TDT227" s="54"/>
      <c r="TDU227" s="54"/>
      <c r="TDV227" s="54"/>
      <c r="TDW227" s="54"/>
      <c r="TDX227" s="54"/>
      <c r="TDY227" s="54"/>
      <c r="TDZ227" s="54"/>
      <c r="TEA227" s="54"/>
      <c r="TEB227" s="54"/>
      <c r="TEC227" s="54"/>
      <c r="TED227" s="54"/>
      <c r="TEE227" s="54"/>
      <c r="TEF227" s="54"/>
      <c r="TEG227" s="54"/>
      <c r="TEH227" s="54"/>
      <c r="TEI227" s="54"/>
      <c r="TEJ227" s="54"/>
      <c r="TEK227" s="54"/>
      <c r="TEL227" s="54"/>
      <c r="TEM227" s="54"/>
      <c r="TEN227" s="54"/>
      <c r="TEO227" s="54"/>
      <c r="TEP227" s="54"/>
      <c r="TEQ227" s="54"/>
      <c r="TER227" s="54"/>
      <c r="TES227" s="54"/>
      <c r="TET227" s="54"/>
      <c r="TEU227" s="54"/>
      <c r="TEV227" s="54"/>
      <c r="TEW227" s="54"/>
      <c r="TEX227" s="54"/>
      <c r="TEY227" s="54"/>
      <c r="TEZ227" s="54"/>
      <c r="TFA227" s="54"/>
      <c r="TFB227" s="54"/>
      <c r="TFC227" s="54"/>
      <c r="TFD227" s="54"/>
      <c r="TFE227" s="54"/>
      <c r="TFF227" s="54"/>
      <c r="TFG227" s="54"/>
      <c r="TFH227" s="54"/>
      <c r="TFI227" s="54"/>
      <c r="TFJ227" s="54"/>
      <c r="TFK227" s="54"/>
      <c r="TFL227" s="54"/>
      <c r="TFM227" s="54"/>
      <c r="TFN227" s="54"/>
      <c r="TFO227" s="54"/>
      <c r="TFP227" s="54"/>
      <c r="TFQ227" s="54"/>
      <c r="TFR227" s="54"/>
      <c r="TFS227" s="54"/>
      <c r="TFT227" s="54"/>
      <c r="TFU227" s="54"/>
      <c r="TFV227" s="54"/>
      <c r="TFW227" s="54"/>
      <c r="TFX227" s="54"/>
      <c r="TFY227" s="54"/>
      <c r="TFZ227" s="54"/>
      <c r="TGA227" s="54"/>
      <c r="TGB227" s="54"/>
      <c r="TGC227" s="54"/>
      <c r="TGD227" s="54"/>
      <c r="TGE227" s="54"/>
      <c r="TGF227" s="54"/>
      <c r="TGG227" s="54"/>
      <c r="TGH227" s="54"/>
      <c r="TGI227" s="54"/>
      <c r="TGJ227" s="54"/>
      <c r="TGK227" s="54"/>
      <c r="TGL227" s="54"/>
      <c r="TGM227" s="54"/>
      <c r="TGN227" s="54"/>
      <c r="TGO227" s="54"/>
      <c r="TGP227" s="54"/>
      <c r="TGQ227" s="54"/>
      <c r="TGR227" s="54"/>
      <c r="TGS227" s="54"/>
      <c r="TGT227" s="54"/>
      <c r="TGU227" s="54"/>
      <c r="TGV227" s="54"/>
      <c r="TGW227" s="54"/>
      <c r="TGX227" s="54"/>
      <c r="TGY227" s="54"/>
      <c r="TGZ227" s="54"/>
      <c r="THA227" s="54"/>
      <c r="THB227" s="54"/>
      <c r="THC227" s="54"/>
      <c r="THD227" s="54"/>
      <c r="THE227" s="54"/>
      <c r="THF227" s="54"/>
      <c r="THG227" s="54"/>
      <c r="THH227" s="54"/>
      <c r="THI227" s="54"/>
      <c r="THJ227" s="54"/>
      <c r="THK227" s="54"/>
      <c r="THL227" s="54"/>
      <c r="THM227" s="54"/>
      <c r="THN227" s="54"/>
      <c r="THO227" s="54"/>
      <c r="THP227" s="54"/>
      <c r="THQ227" s="54"/>
      <c r="THR227" s="54"/>
      <c r="THS227" s="54"/>
      <c r="THT227" s="54"/>
      <c r="THU227" s="54"/>
      <c r="THV227" s="54"/>
      <c r="THW227" s="54"/>
      <c r="THX227" s="54"/>
      <c r="THY227" s="54"/>
      <c r="THZ227" s="54"/>
      <c r="TIA227" s="54"/>
      <c r="TIB227" s="54"/>
      <c r="TIC227" s="54"/>
      <c r="TID227" s="54"/>
      <c r="TIE227" s="54"/>
      <c r="TIF227" s="54"/>
      <c r="TIG227" s="54"/>
      <c r="TIH227" s="54"/>
      <c r="TII227" s="54"/>
      <c r="TIJ227" s="54"/>
      <c r="TIK227" s="54"/>
      <c r="TIL227" s="54"/>
      <c r="TIM227" s="54"/>
      <c r="TIN227" s="54"/>
      <c r="TIO227" s="54"/>
      <c r="TIP227" s="54"/>
      <c r="TIQ227" s="54"/>
      <c r="TIR227" s="54"/>
      <c r="TIS227" s="54"/>
      <c r="TIT227" s="54"/>
      <c r="TIU227" s="54"/>
      <c r="TIV227" s="54"/>
      <c r="TIW227" s="54"/>
      <c r="TIX227" s="54"/>
      <c r="TIY227" s="54"/>
      <c r="TIZ227" s="54"/>
      <c r="TJA227" s="54"/>
      <c r="TJB227" s="54"/>
      <c r="TJC227" s="54"/>
      <c r="TJD227" s="54"/>
      <c r="TJE227" s="54"/>
      <c r="TJF227" s="54"/>
      <c r="TJG227" s="54"/>
      <c r="TJH227" s="54"/>
      <c r="TJI227" s="54"/>
      <c r="TJJ227" s="54"/>
      <c r="TJK227" s="54"/>
      <c r="TJL227" s="54"/>
      <c r="TJM227" s="54"/>
      <c r="TJN227" s="54"/>
      <c r="TJO227" s="54"/>
      <c r="TJP227" s="54"/>
      <c r="TJQ227" s="54"/>
      <c r="TJR227" s="54"/>
      <c r="TJS227" s="54"/>
      <c r="TJT227" s="54"/>
      <c r="TJU227" s="54"/>
      <c r="TJV227" s="54"/>
      <c r="TJW227" s="54"/>
      <c r="TJX227" s="54"/>
      <c r="TJY227" s="54"/>
      <c r="TJZ227" s="54"/>
      <c r="TKA227" s="54"/>
      <c r="TKB227" s="54"/>
      <c r="TKC227" s="54"/>
      <c r="TKD227" s="54"/>
      <c r="TKE227" s="54"/>
      <c r="TKF227" s="54"/>
      <c r="TKG227" s="54"/>
      <c r="TKH227" s="54"/>
      <c r="TKI227" s="54"/>
      <c r="TKJ227" s="54"/>
      <c r="TKK227" s="54"/>
      <c r="TKL227" s="54"/>
      <c r="TKM227" s="54"/>
      <c r="TKN227" s="54"/>
      <c r="TKO227" s="54"/>
      <c r="TKP227" s="54"/>
      <c r="TKQ227" s="54"/>
      <c r="TKR227" s="54"/>
      <c r="TKS227" s="54"/>
      <c r="TKT227" s="54"/>
      <c r="TKU227" s="54"/>
      <c r="TKV227" s="54"/>
      <c r="TKW227" s="54"/>
      <c r="TKX227" s="54"/>
      <c r="TKY227" s="54"/>
      <c r="TKZ227" s="54"/>
      <c r="TLA227" s="54"/>
      <c r="TLB227" s="54"/>
      <c r="TLC227" s="54"/>
      <c r="TLD227" s="54"/>
      <c r="TLE227" s="54"/>
      <c r="TLF227" s="54"/>
      <c r="TLG227" s="54"/>
      <c r="TLH227" s="54"/>
      <c r="TLI227" s="54"/>
      <c r="TLJ227" s="54"/>
      <c r="TLK227" s="54"/>
      <c r="TLL227" s="54"/>
      <c r="TLM227" s="54"/>
      <c r="TLN227" s="54"/>
      <c r="TLO227" s="54"/>
      <c r="TLP227" s="54"/>
      <c r="TLQ227" s="54"/>
      <c r="TLR227" s="54"/>
      <c r="TLS227" s="54"/>
      <c r="TLT227" s="54"/>
      <c r="TLU227" s="54"/>
      <c r="TLV227" s="54"/>
      <c r="TLW227" s="54"/>
      <c r="TLX227" s="54"/>
      <c r="TLY227" s="54"/>
      <c r="TLZ227" s="54"/>
      <c r="TMA227" s="54"/>
      <c r="TMB227" s="54"/>
      <c r="TMC227" s="54"/>
      <c r="TMD227" s="54"/>
      <c r="TME227" s="54"/>
      <c r="TMF227" s="54"/>
      <c r="TMG227" s="54"/>
      <c r="TMH227" s="54"/>
      <c r="TMI227" s="54"/>
      <c r="TMJ227" s="54"/>
      <c r="TMK227" s="54"/>
      <c r="TML227" s="54"/>
      <c r="TMM227" s="54"/>
      <c r="TMN227" s="54"/>
      <c r="TMO227" s="54"/>
      <c r="TMP227" s="54"/>
      <c r="TMQ227" s="54"/>
      <c r="TMR227" s="54"/>
      <c r="TMS227" s="54"/>
      <c r="TMT227" s="54"/>
      <c r="TMU227" s="54"/>
      <c r="TMV227" s="54"/>
      <c r="TMW227" s="54"/>
      <c r="TMX227" s="54"/>
      <c r="TMY227" s="54"/>
      <c r="TMZ227" s="54"/>
      <c r="TNA227" s="54"/>
      <c r="TNB227" s="54"/>
      <c r="TNC227" s="54"/>
      <c r="TND227" s="54"/>
      <c r="TNE227" s="54"/>
      <c r="TNF227" s="54"/>
      <c r="TNG227" s="54"/>
      <c r="TNH227" s="54"/>
      <c r="TNI227" s="54"/>
      <c r="TNJ227" s="54"/>
      <c r="TNK227" s="54"/>
      <c r="TNL227" s="54"/>
      <c r="TNM227" s="54"/>
      <c r="TNN227" s="54"/>
      <c r="TNO227" s="54"/>
      <c r="TNP227" s="54"/>
      <c r="TNQ227" s="54"/>
      <c r="TNR227" s="54"/>
      <c r="TNS227" s="54"/>
      <c r="TNT227" s="54"/>
      <c r="TNU227" s="54"/>
      <c r="TNV227" s="54"/>
      <c r="TNW227" s="54"/>
      <c r="TNX227" s="54"/>
      <c r="TNY227" s="54"/>
      <c r="TNZ227" s="54"/>
      <c r="TOA227" s="54"/>
      <c r="TOB227" s="54"/>
      <c r="TOC227" s="54"/>
      <c r="TOD227" s="54"/>
      <c r="TOE227" s="54"/>
      <c r="TOF227" s="54"/>
      <c r="TOG227" s="54"/>
      <c r="TOH227" s="54"/>
      <c r="TOI227" s="54"/>
      <c r="TOJ227" s="54"/>
      <c r="TOK227" s="54"/>
      <c r="TOL227" s="54"/>
      <c r="TOM227" s="54"/>
      <c r="TON227" s="54"/>
      <c r="TOO227" s="54"/>
      <c r="TOP227" s="54"/>
      <c r="TOQ227" s="54"/>
      <c r="TOR227" s="54"/>
      <c r="TOS227" s="54"/>
      <c r="TOT227" s="54"/>
      <c r="TOU227" s="54"/>
      <c r="TOV227" s="54"/>
      <c r="TOW227" s="54"/>
      <c r="TOX227" s="54"/>
      <c r="TOY227" s="54"/>
      <c r="TOZ227" s="54"/>
      <c r="TPA227" s="54"/>
      <c r="TPB227" s="54"/>
      <c r="TPC227" s="54"/>
      <c r="TPD227" s="54"/>
      <c r="TPE227" s="54"/>
      <c r="TPF227" s="54"/>
      <c r="TPG227" s="54"/>
      <c r="TPH227" s="54"/>
      <c r="TPI227" s="54"/>
      <c r="TPJ227" s="54"/>
      <c r="TPK227" s="54"/>
      <c r="TPL227" s="54"/>
      <c r="TPM227" s="54"/>
      <c r="TPN227" s="54"/>
      <c r="TPO227" s="54"/>
      <c r="TPP227" s="54"/>
      <c r="TPQ227" s="54"/>
      <c r="TPR227" s="54"/>
      <c r="TPS227" s="54"/>
      <c r="TPT227" s="54"/>
      <c r="TPU227" s="54"/>
      <c r="TPV227" s="54"/>
      <c r="TPW227" s="54"/>
      <c r="TPX227" s="54"/>
      <c r="TPY227" s="54"/>
      <c r="TPZ227" s="54"/>
      <c r="TQA227" s="54"/>
      <c r="TQB227" s="54"/>
      <c r="TQC227" s="54"/>
      <c r="TQD227" s="54"/>
      <c r="TQE227" s="54"/>
      <c r="TQF227" s="54"/>
      <c r="TQG227" s="54"/>
      <c r="TQH227" s="54"/>
      <c r="TQI227" s="54"/>
      <c r="TQJ227" s="54"/>
      <c r="TQK227" s="54"/>
      <c r="TQL227" s="54"/>
      <c r="TQM227" s="54"/>
      <c r="TQN227" s="54"/>
      <c r="TQO227" s="54"/>
      <c r="TQP227" s="54"/>
      <c r="TQQ227" s="54"/>
      <c r="TQR227" s="54"/>
      <c r="TQS227" s="54"/>
      <c r="TQT227" s="54"/>
      <c r="TQU227" s="54"/>
      <c r="TQV227" s="54"/>
      <c r="TQW227" s="54"/>
      <c r="TQX227" s="54"/>
      <c r="TQY227" s="54"/>
      <c r="TQZ227" s="54"/>
      <c r="TRA227" s="54"/>
      <c r="TRB227" s="54"/>
      <c r="TRC227" s="54"/>
      <c r="TRD227" s="54"/>
      <c r="TRE227" s="54"/>
      <c r="TRF227" s="54"/>
      <c r="TRG227" s="54"/>
      <c r="TRH227" s="54"/>
      <c r="TRI227" s="54"/>
      <c r="TRJ227" s="54"/>
      <c r="TRK227" s="54"/>
      <c r="TRL227" s="54"/>
      <c r="TRM227" s="54"/>
      <c r="TRN227" s="54"/>
      <c r="TRO227" s="54"/>
      <c r="TRP227" s="54"/>
      <c r="TRQ227" s="54"/>
      <c r="TRR227" s="54"/>
      <c r="TRS227" s="54"/>
      <c r="TRT227" s="54"/>
      <c r="TRU227" s="54"/>
      <c r="TRV227" s="54"/>
      <c r="TRW227" s="54"/>
      <c r="TRX227" s="54"/>
      <c r="TRY227" s="54"/>
      <c r="TRZ227" s="54"/>
      <c r="TSA227" s="54"/>
      <c r="TSB227" s="54"/>
      <c r="TSC227" s="54"/>
      <c r="TSD227" s="54"/>
      <c r="TSE227" s="54"/>
      <c r="TSF227" s="54"/>
      <c r="TSG227" s="54"/>
      <c r="TSH227" s="54"/>
      <c r="TSI227" s="54"/>
      <c r="TSJ227" s="54"/>
      <c r="TSK227" s="54"/>
      <c r="TSL227" s="54"/>
      <c r="TSM227" s="54"/>
      <c r="TSN227" s="54"/>
      <c r="TSO227" s="54"/>
      <c r="TSP227" s="54"/>
      <c r="TSQ227" s="54"/>
      <c r="TSR227" s="54"/>
      <c r="TSS227" s="54"/>
      <c r="TST227" s="54"/>
      <c r="TSU227" s="54"/>
      <c r="TSV227" s="54"/>
      <c r="TSW227" s="54"/>
      <c r="TSX227" s="54"/>
      <c r="TSY227" s="54"/>
      <c r="TSZ227" s="54"/>
      <c r="TTA227" s="54"/>
      <c r="TTB227" s="54"/>
      <c r="TTC227" s="54"/>
      <c r="TTD227" s="54"/>
      <c r="TTE227" s="54"/>
      <c r="TTF227" s="54"/>
      <c r="TTG227" s="54"/>
      <c r="TTH227" s="54"/>
      <c r="TTI227" s="54"/>
      <c r="TTJ227" s="54"/>
      <c r="TTK227" s="54"/>
      <c r="TTL227" s="54"/>
      <c r="TTM227" s="54"/>
      <c r="TTN227" s="54"/>
      <c r="TTO227" s="54"/>
      <c r="TTP227" s="54"/>
      <c r="TTQ227" s="54"/>
      <c r="TTR227" s="54"/>
      <c r="TTS227" s="54"/>
      <c r="TTT227" s="54"/>
      <c r="TTU227" s="54"/>
      <c r="TTV227" s="54"/>
      <c r="TTW227" s="54"/>
      <c r="TTX227" s="54"/>
      <c r="TTY227" s="54"/>
      <c r="TTZ227" s="54"/>
      <c r="TUA227" s="54"/>
      <c r="TUB227" s="54"/>
      <c r="TUC227" s="54"/>
      <c r="TUD227" s="54"/>
      <c r="TUE227" s="54"/>
      <c r="TUF227" s="54"/>
      <c r="TUG227" s="54"/>
      <c r="TUH227" s="54"/>
      <c r="TUI227" s="54"/>
      <c r="TUJ227" s="54"/>
      <c r="TUK227" s="54"/>
      <c r="TUL227" s="54"/>
      <c r="TUM227" s="54"/>
      <c r="TUN227" s="54"/>
      <c r="TUO227" s="54"/>
      <c r="TUP227" s="54"/>
      <c r="TUQ227" s="54"/>
      <c r="TUR227" s="54"/>
      <c r="TUS227" s="54"/>
      <c r="TUT227" s="54"/>
      <c r="TUU227" s="54"/>
      <c r="TUV227" s="54"/>
      <c r="TUW227" s="54"/>
      <c r="TUX227" s="54"/>
      <c r="TUY227" s="54"/>
      <c r="TUZ227" s="54"/>
      <c r="TVA227" s="54"/>
      <c r="TVB227" s="54"/>
      <c r="TVC227" s="54"/>
      <c r="TVD227" s="54"/>
      <c r="TVE227" s="54"/>
      <c r="TVF227" s="54"/>
      <c r="TVG227" s="54"/>
      <c r="TVH227" s="54"/>
      <c r="TVI227" s="54"/>
      <c r="TVJ227" s="54"/>
      <c r="TVK227" s="54"/>
      <c r="TVL227" s="54"/>
      <c r="TVM227" s="54"/>
      <c r="TVN227" s="54"/>
      <c r="TVO227" s="54"/>
      <c r="TVP227" s="54"/>
      <c r="TVQ227" s="54"/>
      <c r="TVR227" s="54"/>
      <c r="TVS227" s="54"/>
      <c r="TVT227" s="54"/>
      <c r="TVU227" s="54"/>
      <c r="TVV227" s="54"/>
      <c r="TVW227" s="54"/>
      <c r="TVX227" s="54"/>
      <c r="TVY227" s="54"/>
      <c r="TVZ227" s="54"/>
      <c r="TWA227" s="54"/>
      <c r="TWB227" s="54"/>
      <c r="TWC227" s="54"/>
      <c r="TWD227" s="54"/>
      <c r="TWE227" s="54"/>
      <c r="TWF227" s="54"/>
      <c r="TWG227" s="54"/>
      <c r="TWH227" s="54"/>
      <c r="TWI227" s="54"/>
      <c r="TWJ227" s="54"/>
      <c r="TWK227" s="54"/>
      <c r="TWL227" s="54"/>
      <c r="TWM227" s="54"/>
      <c r="TWN227" s="54"/>
      <c r="TWO227" s="54"/>
      <c r="TWP227" s="54"/>
      <c r="TWQ227" s="54"/>
      <c r="TWR227" s="54"/>
      <c r="TWS227" s="54"/>
      <c r="TWT227" s="54"/>
      <c r="TWU227" s="54"/>
      <c r="TWV227" s="54"/>
      <c r="TWW227" s="54"/>
      <c r="TWX227" s="54"/>
      <c r="TWY227" s="54"/>
      <c r="TWZ227" s="54"/>
      <c r="TXA227" s="54"/>
      <c r="TXB227" s="54"/>
      <c r="TXC227" s="54"/>
      <c r="TXD227" s="54"/>
      <c r="TXE227" s="54"/>
      <c r="TXF227" s="54"/>
      <c r="TXG227" s="54"/>
      <c r="TXH227" s="54"/>
      <c r="TXI227" s="54"/>
      <c r="TXJ227" s="54"/>
      <c r="TXK227" s="54"/>
      <c r="TXL227" s="54"/>
      <c r="TXM227" s="54"/>
      <c r="TXN227" s="54"/>
      <c r="TXO227" s="54"/>
      <c r="TXP227" s="54"/>
      <c r="TXQ227" s="54"/>
      <c r="TXR227" s="54"/>
      <c r="TXS227" s="54"/>
      <c r="TXT227" s="54"/>
      <c r="TXU227" s="54"/>
      <c r="TXV227" s="54"/>
      <c r="TXW227" s="54"/>
      <c r="TXX227" s="54"/>
      <c r="TXY227" s="54"/>
      <c r="TXZ227" s="54"/>
      <c r="TYA227" s="54"/>
      <c r="TYB227" s="54"/>
      <c r="TYC227" s="54"/>
      <c r="TYD227" s="54"/>
      <c r="TYE227" s="54"/>
      <c r="TYF227" s="54"/>
      <c r="TYG227" s="54"/>
      <c r="TYH227" s="54"/>
      <c r="TYI227" s="54"/>
      <c r="TYJ227" s="54"/>
      <c r="TYK227" s="54"/>
      <c r="TYL227" s="54"/>
      <c r="TYM227" s="54"/>
      <c r="TYN227" s="54"/>
      <c r="TYO227" s="54"/>
      <c r="TYP227" s="54"/>
      <c r="TYQ227" s="54"/>
      <c r="TYR227" s="54"/>
      <c r="TYS227" s="54"/>
      <c r="TYT227" s="54"/>
      <c r="TYU227" s="54"/>
      <c r="TYV227" s="54"/>
      <c r="TYW227" s="54"/>
      <c r="TYX227" s="54"/>
      <c r="TYY227" s="54"/>
      <c r="TYZ227" s="54"/>
      <c r="TZA227" s="54"/>
      <c r="TZB227" s="54"/>
      <c r="TZC227" s="54"/>
      <c r="TZD227" s="54"/>
      <c r="TZE227" s="54"/>
      <c r="TZF227" s="54"/>
      <c r="TZG227" s="54"/>
      <c r="TZH227" s="54"/>
      <c r="TZI227" s="54"/>
      <c r="TZJ227" s="54"/>
      <c r="TZK227" s="54"/>
      <c r="TZL227" s="54"/>
      <c r="TZM227" s="54"/>
      <c r="TZN227" s="54"/>
      <c r="TZO227" s="54"/>
      <c r="TZP227" s="54"/>
      <c r="TZQ227" s="54"/>
      <c r="TZR227" s="54"/>
      <c r="TZS227" s="54"/>
      <c r="TZT227" s="54"/>
      <c r="TZU227" s="54"/>
      <c r="TZV227" s="54"/>
      <c r="TZW227" s="54"/>
      <c r="TZX227" s="54"/>
      <c r="TZY227" s="54"/>
      <c r="TZZ227" s="54"/>
      <c r="UAA227" s="54"/>
      <c r="UAB227" s="54"/>
      <c r="UAC227" s="54"/>
      <c r="UAD227" s="54"/>
      <c r="UAE227" s="54"/>
      <c r="UAF227" s="54"/>
      <c r="UAG227" s="54"/>
      <c r="UAH227" s="54"/>
      <c r="UAI227" s="54"/>
      <c r="UAJ227" s="54"/>
      <c r="UAK227" s="54"/>
      <c r="UAL227" s="54"/>
      <c r="UAM227" s="54"/>
      <c r="UAN227" s="54"/>
      <c r="UAO227" s="54"/>
      <c r="UAP227" s="54"/>
      <c r="UAQ227" s="54"/>
      <c r="UAR227" s="54"/>
      <c r="UAS227" s="54"/>
      <c r="UAT227" s="54"/>
      <c r="UAU227" s="54"/>
      <c r="UAV227" s="54"/>
      <c r="UAW227" s="54"/>
      <c r="UAX227" s="54"/>
      <c r="UAY227" s="54"/>
      <c r="UAZ227" s="54"/>
      <c r="UBA227" s="54"/>
      <c r="UBB227" s="54"/>
      <c r="UBC227" s="54"/>
      <c r="UBD227" s="54"/>
      <c r="UBE227" s="54"/>
      <c r="UBF227" s="54"/>
      <c r="UBG227" s="54"/>
      <c r="UBH227" s="54"/>
      <c r="UBI227" s="54"/>
      <c r="UBJ227" s="54"/>
      <c r="UBK227" s="54"/>
      <c r="UBL227" s="54"/>
      <c r="UBM227" s="54"/>
      <c r="UBN227" s="54"/>
      <c r="UBO227" s="54"/>
      <c r="UBP227" s="54"/>
      <c r="UBQ227" s="54"/>
      <c r="UBR227" s="54"/>
      <c r="UBS227" s="54"/>
      <c r="UBT227" s="54"/>
      <c r="UBU227" s="54"/>
      <c r="UBV227" s="54"/>
      <c r="UBW227" s="54"/>
      <c r="UBX227" s="54"/>
      <c r="UBY227" s="54"/>
      <c r="UBZ227" s="54"/>
      <c r="UCA227" s="54"/>
      <c r="UCB227" s="54"/>
      <c r="UCC227" s="54"/>
      <c r="UCD227" s="54"/>
      <c r="UCE227" s="54"/>
      <c r="UCF227" s="54"/>
      <c r="UCG227" s="54"/>
      <c r="UCH227" s="54"/>
      <c r="UCI227" s="54"/>
      <c r="UCJ227" s="54"/>
      <c r="UCK227" s="54"/>
      <c r="UCL227" s="54"/>
      <c r="UCM227" s="54"/>
      <c r="UCN227" s="54"/>
      <c r="UCO227" s="54"/>
      <c r="UCP227" s="54"/>
      <c r="UCQ227" s="54"/>
      <c r="UCR227" s="54"/>
      <c r="UCS227" s="54"/>
      <c r="UCT227" s="54"/>
      <c r="UCU227" s="54"/>
      <c r="UCV227" s="54"/>
      <c r="UCW227" s="54"/>
      <c r="UCX227" s="54"/>
      <c r="UCY227" s="54"/>
      <c r="UCZ227" s="54"/>
      <c r="UDA227" s="54"/>
      <c r="UDB227" s="54"/>
      <c r="UDC227" s="54"/>
      <c r="UDD227" s="54"/>
      <c r="UDE227" s="54"/>
      <c r="UDF227" s="54"/>
      <c r="UDG227" s="54"/>
      <c r="UDH227" s="54"/>
      <c r="UDI227" s="54"/>
      <c r="UDJ227" s="54"/>
      <c r="UDK227" s="54"/>
      <c r="UDL227" s="54"/>
      <c r="UDM227" s="54"/>
      <c r="UDN227" s="54"/>
      <c r="UDO227" s="54"/>
      <c r="UDP227" s="54"/>
      <c r="UDQ227" s="54"/>
      <c r="UDR227" s="54"/>
      <c r="UDS227" s="54"/>
      <c r="UDT227" s="54"/>
      <c r="UDU227" s="54"/>
      <c r="UDV227" s="54"/>
      <c r="UDW227" s="54"/>
      <c r="UDX227" s="54"/>
      <c r="UDY227" s="54"/>
      <c r="UDZ227" s="54"/>
      <c r="UEA227" s="54"/>
      <c r="UEB227" s="54"/>
      <c r="UEC227" s="54"/>
      <c r="UED227" s="54"/>
      <c r="UEE227" s="54"/>
      <c r="UEF227" s="54"/>
      <c r="UEG227" s="54"/>
      <c r="UEH227" s="54"/>
      <c r="UEI227" s="54"/>
      <c r="UEJ227" s="54"/>
      <c r="UEK227" s="54"/>
      <c r="UEL227" s="54"/>
      <c r="UEM227" s="54"/>
      <c r="UEN227" s="54"/>
      <c r="UEO227" s="54"/>
      <c r="UEP227" s="54"/>
      <c r="UEQ227" s="54"/>
      <c r="UER227" s="54"/>
      <c r="UES227" s="54"/>
      <c r="UET227" s="54"/>
      <c r="UEU227" s="54"/>
      <c r="UEV227" s="54"/>
      <c r="UEW227" s="54"/>
      <c r="UEX227" s="54"/>
      <c r="UEY227" s="54"/>
      <c r="UEZ227" s="54"/>
      <c r="UFA227" s="54"/>
      <c r="UFB227" s="54"/>
      <c r="UFC227" s="54"/>
      <c r="UFD227" s="54"/>
      <c r="UFE227" s="54"/>
      <c r="UFF227" s="54"/>
      <c r="UFG227" s="54"/>
      <c r="UFH227" s="54"/>
      <c r="UFI227" s="54"/>
      <c r="UFJ227" s="54"/>
      <c r="UFK227" s="54"/>
      <c r="UFL227" s="54"/>
      <c r="UFM227" s="54"/>
      <c r="UFN227" s="54"/>
      <c r="UFO227" s="54"/>
      <c r="UFP227" s="54"/>
      <c r="UFQ227" s="54"/>
      <c r="UFR227" s="54"/>
      <c r="UFS227" s="54"/>
      <c r="UFT227" s="54"/>
      <c r="UFU227" s="54"/>
      <c r="UFV227" s="54"/>
      <c r="UFW227" s="54"/>
      <c r="UFX227" s="54"/>
      <c r="UFY227" s="54"/>
      <c r="UFZ227" s="54"/>
      <c r="UGA227" s="54"/>
      <c r="UGB227" s="54"/>
      <c r="UGC227" s="54"/>
      <c r="UGD227" s="54"/>
      <c r="UGE227" s="54"/>
      <c r="UGF227" s="54"/>
      <c r="UGG227" s="54"/>
      <c r="UGH227" s="54"/>
      <c r="UGI227" s="54"/>
      <c r="UGJ227" s="54"/>
      <c r="UGK227" s="54"/>
      <c r="UGL227" s="54"/>
      <c r="UGM227" s="54"/>
      <c r="UGN227" s="54"/>
      <c r="UGO227" s="54"/>
      <c r="UGP227" s="54"/>
      <c r="UGQ227" s="54"/>
      <c r="UGR227" s="54"/>
      <c r="UGS227" s="54"/>
      <c r="UGT227" s="54"/>
      <c r="UGU227" s="54"/>
      <c r="UGV227" s="54"/>
      <c r="UGW227" s="54"/>
      <c r="UGX227" s="54"/>
      <c r="UGY227" s="54"/>
      <c r="UGZ227" s="54"/>
      <c r="UHA227" s="54"/>
      <c r="UHB227" s="54"/>
      <c r="UHC227" s="54"/>
      <c r="UHD227" s="54"/>
      <c r="UHE227" s="54"/>
      <c r="UHF227" s="54"/>
      <c r="UHG227" s="54"/>
      <c r="UHH227" s="54"/>
      <c r="UHI227" s="54"/>
      <c r="UHJ227" s="54"/>
      <c r="UHK227" s="54"/>
      <c r="UHL227" s="54"/>
      <c r="UHM227" s="54"/>
      <c r="UHN227" s="54"/>
      <c r="UHO227" s="54"/>
      <c r="UHP227" s="54"/>
      <c r="UHQ227" s="54"/>
      <c r="UHR227" s="54"/>
      <c r="UHS227" s="54"/>
      <c r="UHT227" s="54"/>
      <c r="UHU227" s="54"/>
      <c r="UHV227" s="54"/>
      <c r="UHW227" s="54"/>
      <c r="UHX227" s="54"/>
      <c r="UHY227" s="54"/>
      <c r="UHZ227" s="54"/>
      <c r="UIA227" s="54"/>
      <c r="UIB227" s="54"/>
      <c r="UIC227" s="54"/>
      <c r="UID227" s="54"/>
      <c r="UIE227" s="54"/>
      <c r="UIF227" s="54"/>
      <c r="UIG227" s="54"/>
      <c r="UIH227" s="54"/>
      <c r="UII227" s="54"/>
      <c r="UIJ227" s="54"/>
      <c r="UIK227" s="54"/>
      <c r="UIL227" s="54"/>
      <c r="UIM227" s="54"/>
      <c r="UIN227" s="54"/>
      <c r="UIO227" s="54"/>
      <c r="UIP227" s="54"/>
      <c r="UIQ227" s="54"/>
      <c r="UIR227" s="54"/>
      <c r="UIS227" s="54"/>
      <c r="UIT227" s="54"/>
      <c r="UIU227" s="54"/>
      <c r="UIV227" s="54"/>
      <c r="UIW227" s="54"/>
      <c r="UIX227" s="54"/>
      <c r="UIY227" s="54"/>
      <c r="UIZ227" s="54"/>
      <c r="UJA227" s="54"/>
      <c r="UJB227" s="54"/>
      <c r="UJC227" s="54"/>
      <c r="UJD227" s="54"/>
      <c r="UJE227" s="54"/>
      <c r="UJF227" s="54"/>
      <c r="UJG227" s="54"/>
      <c r="UJH227" s="54"/>
      <c r="UJI227" s="54"/>
      <c r="UJJ227" s="54"/>
      <c r="UJK227" s="54"/>
      <c r="UJL227" s="54"/>
      <c r="UJM227" s="54"/>
      <c r="UJN227" s="54"/>
      <c r="UJO227" s="54"/>
      <c r="UJP227" s="54"/>
      <c r="UJQ227" s="54"/>
      <c r="UJR227" s="54"/>
      <c r="UJS227" s="54"/>
      <c r="UJT227" s="54"/>
      <c r="UJU227" s="54"/>
      <c r="UJV227" s="54"/>
      <c r="UJW227" s="54"/>
      <c r="UJX227" s="54"/>
      <c r="UJY227" s="54"/>
      <c r="UJZ227" s="54"/>
      <c r="UKA227" s="54"/>
      <c r="UKB227" s="54"/>
      <c r="UKC227" s="54"/>
      <c r="UKD227" s="54"/>
      <c r="UKE227" s="54"/>
      <c r="UKF227" s="54"/>
      <c r="UKG227" s="54"/>
      <c r="UKH227" s="54"/>
      <c r="UKI227" s="54"/>
      <c r="UKJ227" s="54"/>
      <c r="UKK227" s="54"/>
      <c r="UKL227" s="54"/>
      <c r="UKM227" s="54"/>
      <c r="UKN227" s="54"/>
      <c r="UKO227" s="54"/>
      <c r="UKP227" s="54"/>
      <c r="UKQ227" s="54"/>
      <c r="UKR227" s="54"/>
      <c r="UKS227" s="54"/>
      <c r="UKT227" s="54"/>
      <c r="UKU227" s="54"/>
      <c r="UKV227" s="54"/>
      <c r="UKW227" s="54"/>
      <c r="UKX227" s="54"/>
      <c r="UKY227" s="54"/>
      <c r="UKZ227" s="54"/>
      <c r="ULA227" s="54"/>
      <c r="ULB227" s="54"/>
      <c r="ULC227" s="54"/>
      <c r="ULD227" s="54"/>
      <c r="ULE227" s="54"/>
      <c r="ULF227" s="54"/>
      <c r="ULG227" s="54"/>
      <c r="ULH227" s="54"/>
      <c r="ULI227" s="54"/>
      <c r="ULJ227" s="54"/>
      <c r="ULK227" s="54"/>
      <c r="ULL227" s="54"/>
      <c r="ULM227" s="54"/>
      <c r="ULN227" s="54"/>
      <c r="ULO227" s="54"/>
      <c r="ULP227" s="54"/>
      <c r="ULQ227" s="54"/>
      <c r="ULR227" s="54"/>
      <c r="ULS227" s="54"/>
      <c r="ULT227" s="54"/>
      <c r="ULU227" s="54"/>
      <c r="ULV227" s="54"/>
      <c r="ULW227" s="54"/>
      <c r="ULX227" s="54"/>
      <c r="ULY227" s="54"/>
      <c r="ULZ227" s="54"/>
      <c r="UMA227" s="54"/>
      <c r="UMB227" s="54"/>
      <c r="UMC227" s="54"/>
      <c r="UMD227" s="54"/>
      <c r="UME227" s="54"/>
      <c r="UMF227" s="54"/>
      <c r="UMG227" s="54"/>
      <c r="UMH227" s="54"/>
      <c r="UMI227" s="54"/>
      <c r="UMJ227" s="54"/>
      <c r="UMK227" s="54"/>
      <c r="UML227" s="54"/>
      <c r="UMM227" s="54"/>
      <c r="UMN227" s="54"/>
      <c r="UMO227" s="54"/>
      <c r="UMP227" s="54"/>
      <c r="UMQ227" s="54"/>
      <c r="UMR227" s="54"/>
      <c r="UMS227" s="54"/>
      <c r="UMT227" s="54"/>
      <c r="UMU227" s="54"/>
      <c r="UMV227" s="54"/>
      <c r="UMW227" s="54"/>
      <c r="UMX227" s="54"/>
      <c r="UMY227" s="54"/>
      <c r="UMZ227" s="54"/>
      <c r="UNA227" s="54"/>
      <c r="UNB227" s="54"/>
      <c r="UNC227" s="54"/>
      <c r="UND227" s="54"/>
      <c r="UNE227" s="54"/>
      <c r="UNF227" s="54"/>
      <c r="UNG227" s="54"/>
      <c r="UNH227" s="54"/>
      <c r="UNI227" s="54"/>
      <c r="UNJ227" s="54"/>
      <c r="UNK227" s="54"/>
      <c r="UNL227" s="54"/>
      <c r="UNM227" s="54"/>
      <c r="UNN227" s="54"/>
      <c r="UNO227" s="54"/>
      <c r="UNP227" s="54"/>
      <c r="UNQ227" s="54"/>
      <c r="UNR227" s="54"/>
      <c r="UNS227" s="54"/>
      <c r="UNT227" s="54"/>
      <c r="UNU227" s="54"/>
      <c r="UNV227" s="54"/>
      <c r="UNW227" s="54"/>
      <c r="UNX227" s="54"/>
      <c r="UNY227" s="54"/>
      <c r="UNZ227" s="54"/>
      <c r="UOA227" s="54"/>
      <c r="UOB227" s="54"/>
      <c r="UOC227" s="54"/>
      <c r="UOD227" s="54"/>
      <c r="UOE227" s="54"/>
      <c r="UOF227" s="54"/>
      <c r="UOG227" s="54"/>
      <c r="UOH227" s="54"/>
      <c r="UOI227" s="54"/>
      <c r="UOJ227" s="54"/>
      <c r="UOK227" s="54"/>
      <c r="UOL227" s="54"/>
      <c r="UOM227" s="54"/>
      <c r="UON227" s="54"/>
      <c r="UOO227" s="54"/>
      <c r="UOP227" s="54"/>
      <c r="UOQ227" s="54"/>
      <c r="UOR227" s="54"/>
      <c r="UOS227" s="54"/>
      <c r="UOT227" s="54"/>
      <c r="UOU227" s="54"/>
      <c r="UOV227" s="54"/>
      <c r="UOW227" s="54"/>
      <c r="UOX227" s="54"/>
      <c r="UOY227" s="54"/>
      <c r="UOZ227" s="54"/>
      <c r="UPA227" s="54"/>
      <c r="UPB227" s="54"/>
      <c r="UPC227" s="54"/>
      <c r="UPD227" s="54"/>
      <c r="UPE227" s="54"/>
      <c r="UPF227" s="54"/>
      <c r="UPG227" s="54"/>
      <c r="UPH227" s="54"/>
      <c r="UPI227" s="54"/>
      <c r="UPJ227" s="54"/>
      <c r="UPK227" s="54"/>
      <c r="UPL227" s="54"/>
      <c r="UPM227" s="54"/>
      <c r="UPN227" s="54"/>
      <c r="UPO227" s="54"/>
      <c r="UPP227" s="54"/>
      <c r="UPQ227" s="54"/>
      <c r="UPR227" s="54"/>
      <c r="UPS227" s="54"/>
      <c r="UPT227" s="54"/>
      <c r="UPU227" s="54"/>
      <c r="UPV227" s="54"/>
      <c r="UPW227" s="54"/>
      <c r="UPX227" s="54"/>
      <c r="UPY227" s="54"/>
      <c r="UPZ227" s="54"/>
      <c r="UQA227" s="54"/>
      <c r="UQB227" s="54"/>
      <c r="UQC227" s="54"/>
      <c r="UQD227" s="54"/>
      <c r="UQE227" s="54"/>
      <c r="UQF227" s="54"/>
      <c r="UQG227" s="54"/>
      <c r="UQH227" s="54"/>
      <c r="UQI227" s="54"/>
      <c r="UQJ227" s="54"/>
      <c r="UQK227" s="54"/>
      <c r="UQL227" s="54"/>
      <c r="UQM227" s="54"/>
      <c r="UQN227" s="54"/>
      <c r="UQO227" s="54"/>
      <c r="UQP227" s="54"/>
      <c r="UQQ227" s="54"/>
      <c r="UQR227" s="54"/>
      <c r="UQS227" s="54"/>
      <c r="UQT227" s="54"/>
      <c r="UQU227" s="54"/>
      <c r="UQV227" s="54"/>
      <c r="UQW227" s="54"/>
      <c r="UQX227" s="54"/>
      <c r="UQY227" s="54"/>
      <c r="UQZ227" s="54"/>
      <c r="URA227" s="54"/>
      <c r="URB227" s="54"/>
      <c r="URC227" s="54"/>
      <c r="URD227" s="54"/>
      <c r="URE227" s="54"/>
      <c r="URF227" s="54"/>
      <c r="URG227" s="54"/>
      <c r="URH227" s="54"/>
      <c r="URI227" s="54"/>
      <c r="URJ227" s="54"/>
      <c r="URK227" s="54"/>
      <c r="URL227" s="54"/>
      <c r="URM227" s="54"/>
      <c r="URN227" s="54"/>
      <c r="URO227" s="54"/>
      <c r="URP227" s="54"/>
      <c r="URQ227" s="54"/>
      <c r="URR227" s="54"/>
      <c r="URS227" s="54"/>
      <c r="URT227" s="54"/>
      <c r="URU227" s="54"/>
      <c r="URV227" s="54"/>
      <c r="URW227" s="54"/>
      <c r="URX227" s="54"/>
      <c r="URY227" s="54"/>
      <c r="URZ227" s="54"/>
      <c r="USA227" s="54"/>
      <c r="USB227" s="54"/>
      <c r="USC227" s="54"/>
      <c r="USD227" s="54"/>
      <c r="USE227" s="54"/>
      <c r="USF227" s="54"/>
      <c r="USG227" s="54"/>
      <c r="USH227" s="54"/>
      <c r="USI227" s="54"/>
      <c r="USJ227" s="54"/>
      <c r="USK227" s="54"/>
      <c r="USL227" s="54"/>
      <c r="USM227" s="54"/>
      <c r="USN227" s="54"/>
      <c r="USO227" s="54"/>
      <c r="USP227" s="54"/>
      <c r="USQ227" s="54"/>
      <c r="USR227" s="54"/>
      <c r="USS227" s="54"/>
      <c r="UST227" s="54"/>
      <c r="USU227" s="54"/>
      <c r="USV227" s="54"/>
      <c r="USW227" s="54"/>
      <c r="USX227" s="54"/>
      <c r="USY227" s="54"/>
      <c r="USZ227" s="54"/>
      <c r="UTA227" s="54"/>
      <c r="UTB227" s="54"/>
      <c r="UTC227" s="54"/>
      <c r="UTD227" s="54"/>
      <c r="UTE227" s="54"/>
      <c r="UTF227" s="54"/>
      <c r="UTG227" s="54"/>
      <c r="UTH227" s="54"/>
      <c r="UTI227" s="54"/>
      <c r="UTJ227" s="54"/>
      <c r="UTK227" s="54"/>
      <c r="UTL227" s="54"/>
      <c r="UTM227" s="54"/>
      <c r="UTN227" s="54"/>
      <c r="UTO227" s="54"/>
      <c r="UTP227" s="54"/>
      <c r="UTQ227" s="54"/>
      <c r="UTR227" s="54"/>
      <c r="UTS227" s="54"/>
      <c r="UTT227" s="54"/>
      <c r="UTU227" s="54"/>
      <c r="UTV227" s="54"/>
      <c r="UTW227" s="54"/>
      <c r="UTX227" s="54"/>
      <c r="UTY227" s="54"/>
      <c r="UTZ227" s="54"/>
      <c r="UUA227" s="54"/>
      <c r="UUB227" s="54"/>
      <c r="UUC227" s="54"/>
      <c r="UUD227" s="54"/>
      <c r="UUE227" s="54"/>
      <c r="UUF227" s="54"/>
      <c r="UUG227" s="54"/>
      <c r="UUH227" s="54"/>
      <c r="UUI227" s="54"/>
      <c r="UUJ227" s="54"/>
      <c r="UUK227" s="54"/>
      <c r="UUL227" s="54"/>
      <c r="UUM227" s="54"/>
      <c r="UUN227" s="54"/>
      <c r="UUO227" s="54"/>
      <c r="UUP227" s="54"/>
      <c r="UUQ227" s="54"/>
      <c r="UUR227" s="54"/>
      <c r="UUS227" s="54"/>
      <c r="UUT227" s="54"/>
      <c r="UUU227" s="54"/>
      <c r="UUV227" s="54"/>
      <c r="UUW227" s="54"/>
      <c r="UUX227" s="54"/>
      <c r="UUY227" s="54"/>
      <c r="UUZ227" s="54"/>
      <c r="UVA227" s="54"/>
      <c r="UVB227" s="54"/>
      <c r="UVC227" s="54"/>
      <c r="UVD227" s="54"/>
      <c r="UVE227" s="54"/>
      <c r="UVF227" s="54"/>
      <c r="UVG227" s="54"/>
      <c r="UVH227" s="54"/>
      <c r="UVI227" s="54"/>
      <c r="UVJ227" s="54"/>
      <c r="UVK227" s="54"/>
      <c r="UVL227" s="54"/>
      <c r="UVM227" s="54"/>
      <c r="UVN227" s="54"/>
      <c r="UVO227" s="54"/>
      <c r="UVP227" s="54"/>
      <c r="UVQ227" s="54"/>
      <c r="UVR227" s="54"/>
      <c r="UVS227" s="54"/>
      <c r="UVT227" s="54"/>
      <c r="UVU227" s="54"/>
      <c r="UVV227" s="54"/>
      <c r="UVW227" s="54"/>
      <c r="UVX227" s="54"/>
      <c r="UVY227" s="54"/>
      <c r="UVZ227" s="54"/>
      <c r="UWA227" s="54"/>
      <c r="UWB227" s="54"/>
      <c r="UWC227" s="54"/>
      <c r="UWD227" s="54"/>
      <c r="UWE227" s="54"/>
      <c r="UWF227" s="54"/>
      <c r="UWG227" s="54"/>
      <c r="UWH227" s="54"/>
      <c r="UWI227" s="54"/>
      <c r="UWJ227" s="54"/>
      <c r="UWK227" s="54"/>
      <c r="UWL227" s="54"/>
      <c r="UWM227" s="54"/>
      <c r="UWN227" s="54"/>
      <c r="UWO227" s="54"/>
      <c r="UWP227" s="54"/>
      <c r="UWQ227" s="54"/>
      <c r="UWR227" s="54"/>
      <c r="UWS227" s="54"/>
      <c r="UWT227" s="54"/>
      <c r="UWU227" s="54"/>
      <c r="UWV227" s="54"/>
      <c r="UWW227" s="54"/>
      <c r="UWX227" s="54"/>
      <c r="UWY227" s="54"/>
      <c r="UWZ227" s="54"/>
      <c r="UXA227" s="54"/>
      <c r="UXB227" s="54"/>
      <c r="UXC227" s="54"/>
      <c r="UXD227" s="54"/>
      <c r="UXE227" s="54"/>
      <c r="UXF227" s="54"/>
      <c r="UXG227" s="54"/>
      <c r="UXH227" s="54"/>
      <c r="UXI227" s="54"/>
      <c r="UXJ227" s="54"/>
      <c r="UXK227" s="54"/>
      <c r="UXL227" s="54"/>
      <c r="UXM227" s="54"/>
      <c r="UXN227" s="54"/>
      <c r="UXO227" s="54"/>
      <c r="UXP227" s="54"/>
      <c r="UXQ227" s="54"/>
      <c r="UXR227" s="54"/>
      <c r="UXS227" s="54"/>
      <c r="UXT227" s="54"/>
      <c r="UXU227" s="54"/>
      <c r="UXV227" s="54"/>
      <c r="UXW227" s="54"/>
      <c r="UXX227" s="54"/>
      <c r="UXY227" s="54"/>
      <c r="UXZ227" s="54"/>
      <c r="UYA227" s="54"/>
      <c r="UYB227" s="54"/>
      <c r="UYC227" s="54"/>
      <c r="UYD227" s="54"/>
      <c r="UYE227" s="54"/>
      <c r="UYF227" s="54"/>
      <c r="UYG227" s="54"/>
      <c r="UYH227" s="54"/>
      <c r="UYI227" s="54"/>
      <c r="UYJ227" s="54"/>
      <c r="UYK227" s="54"/>
      <c r="UYL227" s="54"/>
      <c r="UYM227" s="54"/>
      <c r="UYN227" s="54"/>
      <c r="UYO227" s="54"/>
      <c r="UYP227" s="54"/>
      <c r="UYQ227" s="54"/>
      <c r="UYR227" s="54"/>
      <c r="UYS227" s="54"/>
      <c r="UYT227" s="54"/>
      <c r="UYU227" s="54"/>
      <c r="UYV227" s="54"/>
      <c r="UYW227" s="54"/>
      <c r="UYX227" s="54"/>
      <c r="UYY227" s="54"/>
      <c r="UYZ227" s="54"/>
      <c r="UZA227" s="54"/>
      <c r="UZB227" s="54"/>
      <c r="UZC227" s="54"/>
      <c r="UZD227" s="54"/>
      <c r="UZE227" s="54"/>
      <c r="UZF227" s="54"/>
      <c r="UZG227" s="54"/>
      <c r="UZH227" s="54"/>
      <c r="UZI227" s="54"/>
      <c r="UZJ227" s="54"/>
      <c r="UZK227" s="54"/>
      <c r="UZL227" s="54"/>
      <c r="UZM227" s="54"/>
      <c r="UZN227" s="54"/>
      <c r="UZO227" s="54"/>
      <c r="UZP227" s="54"/>
      <c r="UZQ227" s="54"/>
      <c r="UZR227" s="54"/>
      <c r="UZS227" s="54"/>
      <c r="UZT227" s="54"/>
      <c r="UZU227" s="54"/>
      <c r="UZV227" s="54"/>
      <c r="UZW227" s="54"/>
      <c r="UZX227" s="54"/>
      <c r="UZY227" s="54"/>
      <c r="UZZ227" s="54"/>
      <c r="VAA227" s="54"/>
      <c r="VAB227" s="54"/>
      <c r="VAC227" s="54"/>
      <c r="VAD227" s="54"/>
      <c r="VAE227" s="54"/>
      <c r="VAF227" s="54"/>
      <c r="VAG227" s="54"/>
      <c r="VAH227" s="54"/>
      <c r="VAI227" s="54"/>
      <c r="VAJ227" s="54"/>
      <c r="VAK227" s="54"/>
      <c r="VAL227" s="54"/>
      <c r="VAM227" s="54"/>
      <c r="VAN227" s="54"/>
      <c r="VAO227" s="54"/>
      <c r="VAP227" s="54"/>
      <c r="VAQ227" s="54"/>
      <c r="VAR227" s="54"/>
      <c r="VAS227" s="54"/>
      <c r="VAT227" s="54"/>
      <c r="VAU227" s="54"/>
      <c r="VAV227" s="54"/>
      <c r="VAW227" s="54"/>
      <c r="VAX227" s="54"/>
      <c r="VAY227" s="54"/>
      <c r="VAZ227" s="54"/>
      <c r="VBA227" s="54"/>
      <c r="VBB227" s="54"/>
      <c r="VBC227" s="54"/>
      <c r="VBD227" s="54"/>
      <c r="VBE227" s="54"/>
      <c r="VBF227" s="54"/>
      <c r="VBG227" s="54"/>
      <c r="VBH227" s="54"/>
      <c r="VBI227" s="54"/>
      <c r="VBJ227" s="54"/>
      <c r="VBK227" s="54"/>
      <c r="VBL227" s="54"/>
      <c r="VBM227" s="54"/>
      <c r="VBN227" s="54"/>
      <c r="VBO227" s="54"/>
      <c r="VBP227" s="54"/>
      <c r="VBQ227" s="54"/>
      <c r="VBR227" s="54"/>
      <c r="VBS227" s="54"/>
      <c r="VBT227" s="54"/>
      <c r="VBU227" s="54"/>
      <c r="VBV227" s="54"/>
      <c r="VBW227" s="54"/>
      <c r="VBX227" s="54"/>
      <c r="VBY227" s="54"/>
      <c r="VBZ227" s="54"/>
      <c r="VCA227" s="54"/>
      <c r="VCB227" s="54"/>
      <c r="VCC227" s="54"/>
      <c r="VCD227" s="54"/>
      <c r="VCE227" s="54"/>
      <c r="VCF227" s="54"/>
      <c r="VCG227" s="54"/>
      <c r="VCH227" s="54"/>
      <c r="VCI227" s="54"/>
      <c r="VCJ227" s="54"/>
      <c r="VCK227" s="54"/>
      <c r="VCL227" s="54"/>
      <c r="VCM227" s="54"/>
      <c r="VCN227" s="54"/>
      <c r="VCO227" s="54"/>
      <c r="VCP227" s="54"/>
      <c r="VCQ227" s="54"/>
      <c r="VCR227" s="54"/>
      <c r="VCS227" s="54"/>
      <c r="VCT227" s="54"/>
      <c r="VCU227" s="54"/>
      <c r="VCV227" s="54"/>
      <c r="VCW227" s="54"/>
      <c r="VCX227" s="54"/>
      <c r="VCY227" s="54"/>
      <c r="VCZ227" s="54"/>
      <c r="VDA227" s="54"/>
      <c r="VDB227" s="54"/>
      <c r="VDC227" s="54"/>
      <c r="VDD227" s="54"/>
      <c r="VDE227" s="54"/>
      <c r="VDF227" s="54"/>
      <c r="VDG227" s="54"/>
      <c r="VDH227" s="54"/>
      <c r="VDI227" s="54"/>
      <c r="VDJ227" s="54"/>
      <c r="VDK227" s="54"/>
      <c r="VDL227" s="54"/>
      <c r="VDM227" s="54"/>
      <c r="VDN227" s="54"/>
      <c r="VDO227" s="54"/>
      <c r="VDP227" s="54"/>
      <c r="VDQ227" s="54"/>
      <c r="VDR227" s="54"/>
      <c r="VDS227" s="54"/>
      <c r="VDT227" s="54"/>
      <c r="VDU227" s="54"/>
      <c r="VDV227" s="54"/>
      <c r="VDW227" s="54"/>
      <c r="VDX227" s="54"/>
      <c r="VDY227" s="54"/>
      <c r="VDZ227" s="54"/>
      <c r="VEA227" s="54"/>
      <c r="VEB227" s="54"/>
      <c r="VEC227" s="54"/>
      <c r="VED227" s="54"/>
      <c r="VEE227" s="54"/>
      <c r="VEF227" s="54"/>
      <c r="VEG227" s="54"/>
      <c r="VEH227" s="54"/>
      <c r="VEI227" s="54"/>
      <c r="VEJ227" s="54"/>
      <c r="VEK227" s="54"/>
      <c r="VEL227" s="54"/>
      <c r="VEM227" s="54"/>
      <c r="VEN227" s="54"/>
      <c r="VEO227" s="54"/>
      <c r="VEP227" s="54"/>
      <c r="VEQ227" s="54"/>
      <c r="VER227" s="54"/>
      <c r="VES227" s="54"/>
      <c r="VET227" s="54"/>
      <c r="VEU227" s="54"/>
      <c r="VEV227" s="54"/>
      <c r="VEW227" s="54"/>
      <c r="VEX227" s="54"/>
      <c r="VEY227" s="54"/>
      <c r="VEZ227" s="54"/>
      <c r="VFA227" s="54"/>
      <c r="VFB227" s="54"/>
      <c r="VFC227" s="54"/>
      <c r="VFD227" s="54"/>
      <c r="VFE227" s="54"/>
      <c r="VFF227" s="54"/>
      <c r="VFG227" s="54"/>
      <c r="VFH227" s="54"/>
      <c r="VFI227" s="54"/>
      <c r="VFJ227" s="54"/>
      <c r="VFK227" s="54"/>
      <c r="VFL227" s="54"/>
      <c r="VFM227" s="54"/>
      <c r="VFN227" s="54"/>
      <c r="VFO227" s="54"/>
      <c r="VFP227" s="54"/>
      <c r="VFQ227" s="54"/>
      <c r="VFR227" s="54"/>
      <c r="VFS227" s="54"/>
      <c r="VFT227" s="54"/>
      <c r="VFU227" s="54"/>
      <c r="VFV227" s="54"/>
      <c r="VFW227" s="54"/>
      <c r="VFX227" s="54"/>
      <c r="VFY227" s="54"/>
      <c r="VFZ227" s="54"/>
      <c r="VGA227" s="54"/>
      <c r="VGB227" s="54"/>
      <c r="VGC227" s="54"/>
      <c r="VGD227" s="54"/>
      <c r="VGE227" s="54"/>
      <c r="VGF227" s="54"/>
      <c r="VGG227" s="54"/>
      <c r="VGH227" s="54"/>
      <c r="VGI227" s="54"/>
      <c r="VGJ227" s="54"/>
      <c r="VGK227" s="54"/>
      <c r="VGL227" s="54"/>
      <c r="VGM227" s="54"/>
      <c r="VGN227" s="54"/>
      <c r="VGO227" s="54"/>
      <c r="VGP227" s="54"/>
      <c r="VGQ227" s="54"/>
      <c r="VGR227" s="54"/>
      <c r="VGS227" s="54"/>
      <c r="VGT227" s="54"/>
      <c r="VGU227" s="54"/>
      <c r="VGV227" s="54"/>
      <c r="VGW227" s="54"/>
      <c r="VGX227" s="54"/>
      <c r="VGY227" s="54"/>
      <c r="VGZ227" s="54"/>
      <c r="VHA227" s="54"/>
      <c r="VHB227" s="54"/>
      <c r="VHC227" s="54"/>
      <c r="VHD227" s="54"/>
      <c r="VHE227" s="54"/>
      <c r="VHF227" s="54"/>
      <c r="VHG227" s="54"/>
      <c r="VHH227" s="54"/>
      <c r="VHI227" s="54"/>
      <c r="VHJ227" s="54"/>
      <c r="VHK227" s="54"/>
      <c r="VHL227" s="54"/>
      <c r="VHM227" s="54"/>
      <c r="VHN227" s="54"/>
      <c r="VHO227" s="54"/>
      <c r="VHP227" s="54"/>
      <c r="VHQ227" s="54"/>
      <c r="VHR227" s="54"/>
      <c r="VHS227" s="54"/>
      <c r="VHT227" s="54"/>
      <c r="VHU227" s="54"/>
      <c r="VHV227" s="54"/>
      <c r="VHW227" s="54"/>
      <c r="VHX227" s="54"/>
      <c r="VHY227" s="54"/>
      <c r="VHZ227" s="54"/>
      <c r="VIA227" s="54"/>
      <c r="VIB227" s="54"/>
      <c r="VIC227" s="54"/>
      <c r="VID227" s="54"/>
      <c r="VIE227" s="54"/>
      <c r="VIF227" s="54"/>
      <c r="VIG227" s="54"/>
      <c r="VIH227" s="54"/>
      <c r="VII227" s="54"/>
      <c r="VIJ227" s="54"/>
      <c r="VIK227" s="54"/>
      <c r="VIL227" s="54"/>
      <c r="VIM227" s="54"/>
      <c r="VIN227" s="54"/>
      <c r="VIO227" s="54"/>
      <c r="VIP227" s="54"/>
      <c r="VIQ227" s="54"/>
      <c r="VIR227" s="54"/>
      <c r="VIS227" s="54"/>
      <c r="VIT227" s="54"/>
      <c r="VIU227" s="54"/>
      <c r="VIV227" s="54"/>
      <c r="VIW227" s="54"/>
      <c r="VIX227" s="54"/>
      <c r="VIY227" s="54"/>
      <c r="VIZ227" s="54"/>
      <c r="VJA227" s="54"/>
      <c r="VJB227" s="54"/>
      <c r="VJC227" s="54"/>
      <c r="VJD227" s="54"/>
      <c r="VJE227" s="54"/>
      <c r="VJF227" s="54"/>
      <c r="VJG227" s="54"/>
      <c r="VJH227" s="54"/>
      <c r="VJI227" s="54"/>
      <c r="VJJ227" s="54"/>
      <c r="VJK227" s="54"/>
      <c r="VJL227" s="54"/>
      <c r="VJM227" s="54"/>
      <c r="VJN227" s="54"/>
      <c r="VJO227" s="54"/>
      <c r="VJP227" s="54"/>
      <c r="VJQ227" s="54"/>
      <c r="VJR227" s="54"/>
      <c r="VJS227" s="54"/>
      <c r="VJT227" s="54"/>
      <c r="VJU227" s="54"/>
      <c r="VJV227" s="54"/>
      <c r="VJW227" s="54"/>
      <c r="VJX227" s="54"/>
      <c r="VJY227" s="54"/>
      <c r="VJZ227" s="54"/>
      <c r="VKA227" s="54"/>
      <c r="VKB227" s="54"/>
      <c r="VKC227" s="54"/>
      <c r="VKD227" s="54"/>
      <c r="VKE227" s="54"/>
      <c r="VKF227" s="54"/>
      <c r="VKG227" s="54"/>
      <c r="VKH227" s="54"/>
      <c r="VKI227" s="54"/>
      <c r="VKJ227" s="54"/>
      <c r="VKK227" s="54"/>
      <c r="VKL227" s="54"/>
      <c r="VKM227" s="54"/>
      <c r="VKN227" s="54"/>
      <c r="VKO227" s="54"/>
      <c r="VKP227" s="54"/>
      <c r="VKQ227" s="54"/>
      <c r="VKR227" s="54"/>
      <c r="VKS227" s="54"/>
      <c r="VKT227" s="54"/>
      <c r="VKU227" s="54"/>
      <c r="VKV227" s="54"/>
      <c r="VKW227" s="54"/>
      <c r="VKX227" s="54"/>
      <c r="VKY227" s="54"/>
      <c r="VKZ227" s="54"/>
      <c r="VLA227" s="54"/>
      <c r="VLB227" s="54"/>
      <c r="VLC227" s="54"/>
      <c r="VLD227" s="54"/>
      <c r="VLE227" s="54"/>
      <c r="VLF227" s="54"/>
      <c r="VLG227" s="54"/>
      <c r="VLH227" s="54"/>
      <c r="VLI227" s="54"/>
      <c r="VLJ227" s="54"/>
      <c r="VLK227" s="54"/>
      <c r="VLL227" s="54"/>
      <c r="VLM227" s="54"/>
      <c r="VLN227" s="54"/>
      <c r="VLO227" s="54"/>
      <c r="VLP227" s="54"/>
      <c r="VLQ227" s="54"/>
      <c r="VLR227" s="54"/>
      <c r="VLS227" s="54"/>
      <c r="VLT227" s="54"/>
      <c r="VLU227" s="54"/>
      <c r="VLV227" s="54"/>
      <c r="VLW227" s="54"/>
      <c r="VLX227" s="54"/>
      <c r="VLY227" s="54"/>
      <c r="VLZ227" s="54"/>
      <c r="VMA227" s="54"/>
      <c r="VMB227" s="54"/>
      <c r="VMC227" s="54"/>
      <c r="VMD227" s="54"/>
      <c r="VME227" s="54"/>
      <c r="VMF227" s="54"/>
      <c r="VMG227" s="54"/>
      <c r="VMH227" s="54"/>
      <c r="VMI227" s="54"/>
      <c r="VMJ227" s="54"/>
      <c r="VMK227" s="54"/>
      <c r="VML227" s="54"/>
      <c r="VMM227" s="54"/>
      <c r="VMN227" s="54"/>
      <c r="VMO227" s="54"/>
      <c r="VMP227" s="54"/>
      <c r="VMQ227" s="54"/>
      <c r="VMR227" s="54"/>
      <c r="VMS227" s="54"/>
      <c r="VMT227" s="54"/>
      <c r="VMU227" s="54"/>
      <c r="VMV227" s="54"/>
      <c r="VMW227" s="54"/>
      <c r="VMX227" s="54"/>
      <c r="VMY227" s="54"/>
      <c r="VMZ227" s="54"/>
      <c r="VNA227" s="54"/>
      <c r="VNB227" s="54"/>
      <c r="VNC227" s="54"/>
      <c r="VND227" s="54"/>
      <c r="VNE227" s="54"/>
      <c r="VNF227" s="54"/>
      <c r="VNG227" s="54"/>
      <c r="VNH227" s="54"/>
      <c r="VNI227" s="54"/>
      <c r="VNJ227" s="54"/>
      <c r="VNK227" s="54"/>
      <c r="VNL227" s="54"/>
      <c r="VNM227" s="54"/>
      <c r="VNN227" s="54"/>
      <c r="VNO227" s="54"/>
      <c r="VNP227" s="54"/>
      <c r="VNQ227" s="54"/>
      <c r="VNR227" s="54"/>
      <c r="VNS227" s="54"/>
      <c r="VNT227" s="54"/>
      <c r="VNU227" s="54"/>
      <c r="VNV227" s="54"/>
      <c r="VNW227" s="54"/>
      <c r="VNX227" s="54"/>
      <c r="VNY227" s="54"/>
      <c r="VNZ227" s="54"/>
      <c r="VOA227" s="54"/>
      <c r="VOB227" s="54"/>
      <c r="VOC227" s="54"/>
      <c r="VOD227" s="54"/>
      <c r="VOE227" s="54"/>
      <c r="VOF227" s="54"/>
      <c r="VOG227" s="54"/>
      <c r="VOH227" s="54"/>
      <c r="VOI227" s="54"/>
      <c r="VOJ227" s="54"/>
      <c r="VOK227" s="54"/>
      <c r="VOL227" s="54"/>
      <c r="VOM227" s="54"/>
      <c r="VON227" s="54"/>
      <c r="VOO227" s="54"/>
      <c r="VOP227" s="54"/>
      <c r="VOQ227" s="54"/>
      <c r="VOR227" s="54"/>
      <c r="VOS227" s="54"/>
      <c r="VOT227" s="54"/>
      <c r="VOU227" s="54"/>
      <c r="VOV227" s="54"/>
      <c r="VOW227" s="54"/>
      <c r="VOX227" s="54"/>
      <c r="VOY227" s="54"/>
      <c r="VOZ227" s="54"/>
      <c r="VPA227" s="54"/>
      <c r="VPB227" s="54"/>
      <c r="VPC227" s="54"/>
      <c r="VPD227" s="54"/>
      <c r="VPE227" s="54"/>
      <c r="VPF227" s="54"/>
      <c r="VPG227" s="54"/>
      <c r="VPH227" s="54"/>
      <c r="VPI227" s="54"/>
      <c r="VPJ227" s="54"/>
      <c r="VPK227" s="54"/>
      <c r="VPL227" s="54"/>
      <c r="VPM227" s="54"/>
      <c r="VPN227" s="54"/>
      <c r="VPO227" s="54"/>
      <c r="VPP227" s="54"/>
      <c r="VPQ227" s="54"/>
      <c r="VPR227" s="54"/>
      <c r="VPS227" s="54"/>
      <c r="VPT227" s="54"/>
      <c r="VPU227" s="54"/>
      <c r="VPV227" s="54"/>
      <c r="VPW227" s="54"/>
      <c r="VPX227" s="54"/>
      <c r="VPY227" s="54"/>
      <c r="VPZ227" s="54"/>
      <c r="VQA227" s="54"/>
      <c r="VQB227" s="54"/>
      <c r="VQC227" s="54"/>
      <c r="VQD227" s="54"/>
      <c r="VQE227" s="54"/>
      <c r="VQF227" s="54"/>
      <c r="VQG227" s="54"/>
      <c r="VQH227" s="54"/>
      <c r="VQI227" s="54"/>
      <c r="VQJ227" s="54"/>
      <c r="VQK227" s="54"/>
      <c r="VQL227" s="54"/>
      <c r="VQM227" s="54"/>
      <c r="VQN227" s="54"/>
      <c r="VQO227" s="54"/>
      <c r="VQP227" s="54"/>
      <c r="VQQ227" s="54"/>
      <c r="VQR227" s="54"/>
      <c r="VQS227" s="54"/>
      <c r="VQT227" s="54"/>
      <c r="VQU227" s="54"/>
      <c r="VQV227" s="54"/>
      <c r="VQW227" s="54"/>
      <c r="VQX227" s="54"/>
      <c r="VQY227" s="54"/>
      <c r="VQZ227" s="54"/>
      <c r="VRA227" s="54"/>
      <c r="VRB227" s="54"/>
      <c r="VRC227" s="54"/>
      <c r="VRD227" s="54"/>
      <c r="VRE227" s="54"/>
      <c r="VRF227" s="54"/>
      <c r="VRG227" s="54"/>
      <c r="VRH227" s="54"/>
      <c r="VRI227" s="54"/>
      <c r="VRJ227" s="54"/>
      <c r="VRK227" s="54"/>
      <c r="VRL227" s="54"/>
      <c r="VRM227" s="54"/>
      <c r="VRN227" s="54"/>
      <c r="VRO227" s="54"/>
      <c r="VRP227" s="54"/>
      <c r="VRQ227" s="54"/>
      <c r="VRR227" s="54"/>
      <c r="VRS227" s="54"/>
      <c r="VRT227" s="54"/>
      <c r="VRU227" s="54"/>
      <c r="VRV227" s="54"/>
      <c r="VRW227" s="54"/>
      <c r="VRX227" s="54"/>
      <c r="VRY227" s="54"/>
      <c r="VRZ227" s="54"/>
      <c r="VSA227" s="54"/>
      <c r="VSB227" s="54"/>
      <c r="VSC227" s="54"/>
      <c r="VSD227" s="54"/>
      <c r="VSE227" s="54"/>
      <c r="VSF227" s="54"/>
      <c r="VSG227" s="54"/>
      <c r="VSH227" s="54"/>
      <c r="VSI227" s="54"/>
      <c r="VSJ227" s="54"/>
      <c r="VSK227" s="54"/>
      <c r="VSL227" s="54"/>
      <c r="VSM227" s="54"/>
      <c r="VSN227" s="54"/>
      <c r="VSO227" s="54"/>
      <c r="VSP227" s="54"/>
      <c r="VSQ227" s="54"/>
      <c r="VSR227" s="54"/>
      <c r="VSS227" s="54"/>
      <c r="VST227" s="54"/>
      <c r="VSU227" s="54"/>
      <c r="VSV227" s="54"/>
      <c r="VSW227" s="54"/>
      <c r="VSX227" s="54"/>
      <c r="VSY227" s="54"/>
      <c r="VSZ227" s="54"/>
      <c r="VTA227" s="54"/>
      <c r="VTB227" s="54"/>
      <c r="VTC227" s="54"/>
      <c r="VTD227" s="54"/>
      <c r="VTE227" s="54"/>
      <c r="VTF227" s="54"/>
      <c r="VTG227" s="54"/>
      <c r="VTH227" s="54"/>
      <c r="VTI227" s="54"/>
      <c r="VTJ227" s="54"/>
      <c r="VTK227" s="54"/>
      <c r="VTL227" s="54"/>
      <c r="VTM227" s="54"/>
      <c r="VTN227" s="54"/>
      <c r="VTO227" s="54"/>
      <c r="VTP227" s="54"/>
      <c r="VTQ227" s="54"/>
      <c r="VTR227" s="54"/>
      <c r="VTS227" s="54"/>
      <c r="VTT227" s="54"/>
      <c r="VTU227" s="54"/>
      <c r="VTV227" s="54"/>
      <c r="VTW227" s="54"/>
      <c r="VTX227" s="54"/>
      <c r="VTY227" s="54"/>
      <c r="VTZ227" s="54"/>
      <c r="VUA227" s="54"/>
      <c r="VUB227" s="54"/>
      <c r="VUC227" s="54"/>
      <c r="VUD227" s="54"/>
      <c r="VUE227" s="54"/>
      <c r="VUF227" s="54"/>
      <c r="VUG227" s="54"/>
      <c r="VUH227" s="54"/>
      <c r="VUI227" s="54"/>
      <c r="VUJ227" s="54"/>
      <c r="VUK227" s="54"/>
      <c r="VUL227" s="54"/>
      <c r="VUM227" s="54"/>
      <c r="VUN227" s="54"/>
      <c r="VUO227" s="54"/>
      <c r="VUP227" s="54"/>
      <c r="VUQ227" s="54"/>
      <c r="VUR227" s="54"/>
      <c r="VUS227" s="54"/>
      <c r="VUT227" s="54"/>
      <c r="VUU227" s="54"/>
      <c r="VUV227" s="54"/>
      <c r="VUW227" s="54"/>
      <c r="VUX227" s="54"/>
      <c r="VUY227" s="54"/>
      <c r="VUZ227" s="54"/>
      <c r="VVA227" s="54"/>
      <c r="VVB227" s="54"/>
      <c r="VVC227" s="54"/>
      <c r="VVD227" s="54"/>
      <c r="VVE227" s="54"/>
      <c r="VVF227" s="54"/>
      <c r="VVG227" s="54"/>
      <c r="VVH227" s="54"/>
      <c r="VVI227" s="54"/>
      <c r="VVJ227" s="54"/>
      <c r="VVK227" s="54"/>
      <c r="VVL227" s="54"/>
      <c r="VVM227" s="54"/>
      <c r="VVN227" s="54"/>
      <c r="VVO227" s="54"/>
      <c r="VVP227" s="54"/>
      <c r="VVQ227" s="54"/>
      <c r="VVR227" s="54"/>
      <c r="VVS227" s="54"/>
      <c r="VVT227" s="54"/>
      <c r="VVU227" s="54"/>
      <c r="VVV227" s="54"/>
      <c r="VVW227" s="54"/>
      <c r="VVX227" s="54"/>
      <c r="VVY227" s="54"/>
      <c r="VVZ227" s="54"/>
      <c r="VWA227" s="54"/>
      <c r="VWB227" s="54"/>
      <c r="VWC227" s="54"/>
      <c r="VWD227" s="54"/>
      <c r="VWE227" s="54"/>
      <c r="VWF227" s="54"/>
      <c r="VWG227" s="54"/>
      <c r="VWH227" s="54"/>
      <c r="VWI227" s="54"/>
      <c r="VWJ227" s="54"/>
      <c r="VWK227" s="54"/>
      <c r="VWL227" s="54"/>
      <c r="VWM227" s="54"/>
      <c r="VWN227" s="54"/>
      <c r="VWO227" s="54"/>
      <c r="VWP227" s="54"/>
      <c r="VWQ227" s="54"/>
      <c r="VWR227" s="54"/>
      <c r="VWS227" s="54"/>
      <c r="VWT227" s="54"/>
      <c r="VWU227" s="54"/>
      <c r="VWV227" s="54"/>
      <c r="VWW227" s="54"/>
      <c r="VWX227" s="54"/>
      <c r="VWY227" s="54"/>
      <c r="VWZ227" s="54"/>
      <c r="VXA227" s="54"/>
      <c r="VXB227" s="54"/>
      <c r="VXC227" s="54"/>
      <c r="VXD227" s="54"/>
      <c r="VXE227" s="54"/>
      <c r="VXF227" s="54"/>
      <c r="VXG227" s="54"/>
      <c r="VXH227" s="54"/>
      <c r="VXI227" s="54"/>
      <c r="VXJ227" s="54"/>
      <c r="VXK227" s="54"/>
      <c r="VXL227" s="54"/>
      <c r="VXM227" s="54"/>
      <c r="VXN227" s="54"/>
      <c r="VXO227" s="54"/>
      <c r="VXP227" s="54"/>
      <c r="VXQ227" s="54"/>
      <c r="VXR227" s="54"/>
      <c r="VXS227" s="54"/>
      <c r="VXT227" s="54"/>
      <c r="VXU227" s="54"/>
      <c r="VXV227" s="54"/>
      <c r="VXW227" s="54"/>
      <c r="VXX227" s="54"/>
      <c r="VXY227" s="54"/>
      <c r="VXZ227" s="54"/>
      <c r="VYA227" s="54"/>
      <c r="VYB227" s="54"/>
      <c r="VYC227" s="54"/>
      <c r="VYD227" s="54"/>
      <c r="VYE227" s="54"/>
      <c r="VYF227" s="54"/>
      <c r="VYG227" s="54"/>
      <c r="VYH227" s="54"/>
      <c r="VYI227" s="54"/>
      <c r="VYJ227" s="54"/>
      <c r="VYK227" s="54"/>
      <c r="VYL227" s="54"/>
      <c r="VYM227" s="54"/>
      <c r="VYN227" s="54"/>
      <c r="VYO227" s="54"/>
      <c r="VYP227" s="54"/>
      <c r="VYQ227" s="54"/>
      <c r="VYR227" s="54"/>
      <c r="VYS227" s="54"/>
      <c r="VYT227" s="54"/>
      <c r="VYU227" s="54"/>
      <c r="VYV227" s="54"/>
      <c r="VYW227" s="54"/>
      <c r="VYX227" s="54"/>
      <c r="VYY227" s="54"/>
      <c r="VYZ227" s="54"/>
      <c r="VZA227" s="54"/>
      <c r="VZB227" s="54"/>
      <c r="VZC227" s="54"/>
      <c r="VZD227" s="54"/>
      <c r="VZE227" s="54"/>
      <c r="VZF227" s="54"/>
      <c r="VZG227" s="54"/>
      <c r="VZH227" s="54"/>
      <c r="VZI227" s="54"/>
      <c r="VZJ227" s="54"/>
      <c r="VZK227" s="54"/>
      <c r="VZL227" s="54"/>
      <c r="VZM227" s="54"/>
      <c r="VZN227" s="54"/>
      <c r="VZO227" s="54"/>
      <c r="VZP227" s="54"/>
      <c r="VZQ227" s="54"/>
      <c r="VZR227" s="54"/>
      <c r="VZS227" s="54"/>
      <c r="VZT227" s="54"/>
      <c r="VZU227" s="54"/>
      <c r="VZV227" s="54"/>
      <c r="VZW227" s="54"/>
      <c r="VZX227" s="54"/>
      <c r="VZY227" s="54"/>
      <c r="VZZ227" s="54"/>
      <c r="WAA227" s="54"/>
      <c r="WAB227" s="54"/>
      <c r="WAC227" s="54"/>
      <c r="WAD227" s="54"/>
      <c r="WAE227" s="54"/>
      <c r="WAF227" s="54"/>
      <c r="WAG227" s="54"/>
      <c r="WAH227" s="54"/>
      <c r="WAI227" s="54"/>
      <c r="WAJ227" s="54"/>
      <c r="WAK227" s="54"/>
      <c r="WAL227" s="54"/>
      <c r="WAM227" s="54"/>
      <c r="WAN227" s="54"/>
      <c r="WAO227" s="54"/>
      <c r="WAP227" s="54"/>
      <c r="WAQ227" s="54"/>
      <c r="WAR227" s="54"/>
      <c r="WAS227" s="54"/>
      <c r="WAT227" s="54"/>
      <c r="WAU227" s="54"/>
      <c r="WAV227" s="54"/>
      <c r="WAW227" s="54"/>
      <c r="WAX227" s="54"/>
      <c r="WAY227" s="54"/>
      <c r="WAZ227" s="54"/>
      <c r="WBA227" s="54"/>
      <c r="WBB227" s="54"/>
      <c r="WBC227" s="54"/>
      <c r="WBD227" s="54"/>
      <c r="WBE227" s="54"/>
      <c r="WBF227" s="54"/>
      <c r="WBG227" s="54"/>
      <c r="WBH227" s="54"/>
      <c r="WBI227" s="54"/>
      <c r="WBJ227" s="54"/>
      <c r="WBK227" s="54"/>
      <c r="WBL227" s="54"/>
      <c r="WBM227" s="54"/>
      <c r="WBN227" s="54"/>
      <c r="WBO227" s="54"/>
      <c r="WBP227" s="54"/>
      <c r="WBQ227" s="54"/>
      <c r="WBR227" s="54"/>
      <c r="WBS227" s="54"/>
      <c r="WBT227" s="54"/>
      <c r="WBU227" s="54"/>
      <c r="WBV227" s="54"/>
      <c r="WBW227" s="54"/>
      <c r="WBX227" s="54"/>
      <c r="WBY227" s="54"/>
      <c r="WBZ227" s="54"/>
      <c r="WCA227" s="54"/>
      <c r="WCB227" s="54"/>
      <c r="WCC227" s="54"/>
      <c r="WCD227" s="54"/>
      <c r="WCE227" s="54"/>
      <c r="WCF227" s="54"/>
      <c r="WCG227" s="54"/>
      <c r="WCH227" s="54"/>
      <c r="WCI227" s="54"/>
      <c r="WCJ227" s="54"/>
      <c r="WCK227" s="54"/>
      <c r="WCL227" s="54"/>
      <c r="WCM227" s="54"/>
      <c r="WCN227" s="54"/>
      <c r="WCO227" s="54"/>
      <c r="WCP227" s="54"/>
      <c r="WCQ227" s="54"/>
      <c r="WCR227" s="54"/>
      <c r="WCS227" s="54"/>
      <c r="WCT227" s="54"/>
      <c r="WCU227" s="54"/>
      <c r="WCV227" s="54"/>
      <c r="WCW227" s="54"/>
      <c r="WCX227" s="54"/>
      <c r="WCY227" s="54"/>
      <c r="WCZ227" s="54"/>
      <c r="WDA227" s="54"/>
      <c r="WDB227" s="54"/>
      <c r="WDC227" s="54"/>
      <c r="WDD227" s="54"/>
      <c r="WDE227" s="54"/>
      <c r="WDF227" s="54"/>
      <c r="WDG227" s="54"/>
      <c r="WDH227" s="54"/>
      <c r="WDI227" s="54"/>
      <c r="WDJ227" s="54"/>
      <c r="WDK227" s="54"/>
      <c r="WDL227" s="54"/>
      <c r="WDM227" s="54"/>
      <c r="WDN227" s="54"/>
      <c r="WDO227" s="54"/>
      <c r="WDP227" s="54"/>
      <c r="WDQ227" s="54"/>
      <c r="WDR227" s="54"/>
      <c r="WDS227" s="54"/>
      <c r="WDT227" s="54"/>
      <c r="WDU227" s="54"/>
      <c r="WDV227" s="54"/>
      <c r="WDW227" s="54"/>
      <c r="WDX227" s="54"/>
      <c r="WDY227" s="54"/>
      <c r="WDZ227" s="54"/>
      <c r="WEA227" s="54"/>
      <c r="WEB227" s="54"/>
      <c r="WEC227" s="54"/>
      <c r="WED227" s="54"/>
      <c r="WEE227" s="54"/>
      <c r="WEF227" s="54"/>
      <c r="WEG227" s="54"/>
      <c r="WEH227" s="54"/>
      <c r="WEI227" s="54"/>
      <c r="WEJ227" s="54"/>
      <c r="WEK227" s="54"/>
      <c r="WEL227" s="54"/>
      <c r="WEM227" s="54"/>
      <c r="WEN227" s="54"/>
      <c r="WEO227" s="54"/>
      <c r="WEP227" s="54"/>
      <c r="WEQ227" s="54"/>
      <c r="WER227" s="54"/>
      <c r="WES227" s="54"/>
      <c r="WET227" s="54"/>
      <c r="WEU227" s="54"/>
      <c r="WEV227" s="54"/>
      <c r="WEW227" s="54"/>
      <c r="WEX227" s="54"/>
      <c r="WEY227" s="54"/>
      <c r="WEZ227" s="54"/>
      <c r="WFA227" s="54"/>
      <c r="WFB227" s="54"/>
      <c r="WFC227" s="54"/>
      <c r="WFD227" s="54"/>
      <c r="WFE227" s="54"/>
      <c r="WFF227" s="54"/>
      <c r="WFG227" s="54"/>
      <c r="WFH227" s="54"/>
      <c r="WFI227" s="54"/>
      <c r="WFJ227" s="54"/>
      <c r="WFK227" s="54"/>
      <c r="WFL227" s="54"/>
      <c r="WFM227" s="54"/>
      <c r="WFN227" s="54"/>
      <c r="WFO227" s="54"/>
      <c r="WFP227" s="54"/>
      <c r="WFQ227" s="54"/>
      <c r="WFR227" s="54"/>
      <c r="WFS227" s="54"/>
      <c r="WFT227" s="54"/>
      <c r="WFU227" s="54"/>
      <c r="WFV227" s="54"/>
      <c r="WFW227" s="54"/>
      <c r="WFX227" s="54"/>
      <c r="WFY227" s="54"/>
      <c r="WFZ227" s="54"/>
      <c r="WGA227" s="54"/>
      <c r="WGB227" s="54"/>
      <c r="WGC227" s="54"/>
      <c r="WGD227" s="54"/>
      <c r="WGE227" s="54"/>
      <c r="WGF227" s="54"/>
      <c r="WGG227" s="54"/>
      <c r="WGH227" s="54"/>
      <c r="WGI227" s="54"/>
      <c r="WGJ227" s="54"/>
      <c r="WGK227" s="54"/>
      <c r="WGL227" s="54"/>
      <c r="WGM227" s="54"/>
      <c r="WGN227" s="54"/>
      <c r="WGO227" s="54"/>
      <c r="WGP227" s="54"/>
      <c r="WGQ227" s="54"/>
      <c r="WGR227" s="54"/>
      <c r="WGS227" s="54"/>
      <c r="WGT227" s="54"/>
      <c r="WGU227" s="54"/>
      <c r="WGV227" s="54"/>
      <c r="WGW227" s="54"/>
      <c r="WGX227" s="54"/>
      <c r="WGY227" s="54"/>
      <c r="WGZ227" s="54"/>
      <c r="WHA227" s="54"/>
      <c r="WHB227" s="54"/>
      <c r="WHC227" s="54"/>
      <c r="WHD227" s="54"/>
      <c r="WHE227" s="54"/>
      <c r="WHF227" s="54"/>
      <c r="WHG227" s="54"/>
      <c r="WHH227" s="54"/>
      <c r="WHI227" s="54"/>
      <c r="WHJ227" s="54"/>
      <c r="WHK227" s="54"/>
      <c r="WHL227" s="54"/>
      <c r="WHM227" s="54"/>
      <c r="WHN227" s="54"/>
      <c r="WHO227" s="54"/>
      <c r="WHP227" s="54"/>
      <c r="WHQ227" s="54"/>
      <c r="WHR227" s="54"/>
      <c r="WHS227" s="54"/>
      <c r="WHT227" s="54"/>
      <c r="WHU227" s="54"/>
      <c r="WHV227" s="54"/>
      <c r="WHW227" s="54"/>
      <c r="WHX227" s="54"/>
      <c r="WHY227" s="54"/>
      <c r="WHZ227" s="54"/>
      <c r="WIA227" s="54"/>
      <c r="WIB227" s="54"/>
      <c r="WIC227" s="54"/>
      <c r="WID227" s="54"/>
      <c r="WIE227" s="54"/>
      <c r="WIF227" s="54"/>
      <c r="WIG227" s="54"/>
      <c r="WIH227" s="54"/>
      <c r="WII227" s="54"/>
      <c r="WIJ227" s="54"/>
      <c r="WIK227" s="54"/>
      <c r="WIL227" s="54"/>
      <c r="WIM227" s="54"/>
      <c r="WIN227" s="54"/>
      <c r="WIO227" s="54"/>
      <c r="WIP227" s="54"/>
      <c r="WIQ227" s="54"/>
      <c r="WIR227" s="54"/>
      <c r="WIS227" s="54"/>
      <c r="WIT227" s="54"/>
      <c r="WIU227" s="54"/>
      <c r="WIV227" s="54"/>
      <c r="WIW227" s="54"/>
      <c r="WIX227" s="54"/>
      <c r="WIY227" s="54"/>
      <c r="WIZ227" s="54"/>
      <c r="WJA227" s="54"/>
      <c r="WJB227" s="54"/>
      <c r="WJC227" s="54"/>
      <c r="WJD227" s="54"/>
      <c r="WJE227" s="54"/>
      <c r="WJF227" s="54"/>
      <c r="WJG227" s="54"/>
      <c r="WJH227" s="54"/>
      <c r="WJI227" s="54"/>
      <c r="WJJ227" s="54"/>
      <c r="WJK227" s="54"/>
      <c r="WJL227" s="54"/>
      <c r="WJM227" s="54"/>
      <c r="WJN227" s="54"/>
      <c r="WJO227" s="54"/>
      <c r="WJP227" s="54"/>
      <c r="WJQ227" s="54"/>
      <c r="WJR227" s="54"/>
      <c r="WJS227" s="54"/>
      <c r="WJT227" s="54"/>
      <c r="WJU227" s="54"/>
      <c r="WJV227" s="54"/>
      <c r="WJW227" s="54"/>
      <c r="WJX227" s="54"/>
      <c r="WJY227" s="54"/>
      <c r="WJZ227" s="54"/>
      <c r="WKA227" s="54"/>
      <c r="WKB227" s="54"/>
      <c r="WKC227" s="54"/>
      <c r="WKD227" s="54"/>
      <c r="WKE227" s="54"/>
      <c r="WKF227" s="54"/>
      <c r="WKG227" s="54"/>
      <c r="WKH227" s="54"/>
      <c r="WKI227" s="54"/>
      <c r="WKJ227" s="54"/>
      <c r="WKK227" s="54"/>
      <c r="WKL227" s="54"/>
      <c r="WKM227" s="54"/>
      <c r="WKN227" s="54"/>
      <c r="WKO227" s="54"/>
      <c r="WKP227" s="54"/>
      <c r="WKQ227" s="54"/>
      <c r="WKR227" s="54"/>
      <c r="WKS227" s="54"/>
      <c r="WKT227" s="54"/>
      <c r="WKU227" s="54"/>
      <c r="WKV227" s="54"/>
      <c r="WKW227" s="54"/>
      <c r="WKX227" s="54"/>
      <c r="WKY227" s="54"/>
      <c r="WKZ227" s="54"/>
      <c r="WLA227" s="54"/>
      <c r="WLB227" s="54"/>
      <c r="WLC227" s="54"/>
      <c r="WLD227" s="54"/>
      <c r="WLE227" s="54"/>
      <c r="WLF227" s="54"/>
      <c r="WLG227" s="54"/>
      <c r="WLH227" s="54"/>
      <c r="WLI227" s="54"/>
      <c r="WLJ227" s="54"/>
      <c r="WLK227" s="54"/>
      <c r="WLL227" s="54"/>
      <c r="WLM227" s="54"/>
      <c r="WLN227" s="54"/>
      <c r="WLO227" s="54"/>
      <c r="WLP227" s="54"/>
      <c r="WLQ227" s="54"/>
      <c r="WLR227" s="54"/>
      <c r="WLS227" s="54"/>
      <c r="WLT227" s="54"/>
      <c r="WLU227" s="54"/>
      <c r="WLV227" s="54"/>
      <c r="WLW227" s="54"/>
      <c r="WLX227" s="54"/>
      <c r="WLY227" s="54"/>
      <c r="WLZ227" s="54"/>
      <c r="WMA227" s="54"/>
      <c r="WMB227" s="54"/>
      <c r="WMC227" s="54"/>
      <c r="WMD227" s="54"/>
      <c r="WME227" s="54"/>
      <c r="WMF227" s="54"/>
      <c r="WMG227" s="54"/>
      <c r="WMH227" s="54"/>
      <c r="WMI227" s="54"/>
      <c r="WMJ227" s="54"/>
      <c r="WMK227" s="54"/>
      <c r="WML227" s="54"/>
      <c r="WMM227" s="54"/>
      <c r="WMN227" s="54"/>
      <c r="WMO227" s="54"/>
      <c r="WMP227" s="54"/>
      <c r="WMQ227" s="54"/>
      <c r="WMR227" s="54"/>
      <c r="WMS227" s="54"/>
      <c r="WMT227" s="54"/>
      <c r="WMU227" s="54"/>
      <c r="WMV227" s="54"/>
      <c r="WMW227" s="54"/>
      <c r="WMX227" s="54"/>
      <c r="WMY227" s="54"/>
      <c r="WMZ227" s="54"/>
      <c r="WNA227" s="54"/>
      <c r="WNB227" s="54"/>
      <c r="WNC227" s="54"/>
      <c r="WND227" s="54"/>
      <c r="WNE227" s="54"/>
      <c r="WNF227" s="54"/>
      <c r="WNG227" s="54"/>
      <c r="WNH227" s="54"/>
      <c r="WNI227" s="54"/>
      <c r="WNJ227" s="54"/>
      <c r="WNK227" s="54"/>
      <c r="WNL227" s="54"/>
      <c r="WNM227" s="54"/>
      <c r="WNN227" s="54"/>
      <c r="WNO227" s="54"/>
      <c r="WNP227" s="54"/>
      <c r="WNQ227" s="54"/>
      <c r="WNR227" s="54"/>
      <c r="WNS227" s="54"/>
      <c r="WNT227" s="54"/>
      <c r="WNU227" s="54"/>
      <c r="WNV227" s="54"/>
      <c r="WNW227" s="54"/>
      <c r="WNX227" s="54"/>
      <c r="WNY227" s="54"/>
      <c r="WNZ227" s="54"/>
      <c r="WOA227" s="54"/>
      <c r="WOB227" s="54"/>
      <c r="WOC227" s="54"/>
      <c r="WOD227" s="54"/>
      <c r="WOE227" s="54"/>
      <c r="WOF227" s="54"/>
      <c r="WOG227" s="54"/>
      <c r="WOH227" s="54"/>
      <c r="WOI227" s="54"/>
      <c r="WOJ227" s="54"/>
      <c r="WOK227" s="54"/>
      <c r="WOL227" s="54"/>
      <c r="WOM227" s="54"/>
      <c r="WON227" s="54"/>
      <c r="WOO227" s="54"/>
      <c r="WOP227" s="54"/>
      <c r="WOQ227" s="54"/>
      <c r="WOR227" s="54"/>
      <c r="WOS227" s="54"/>
      <c r="WOT227" s="54"/>
      <c r="WOU227" s="54"/>
      <c r="WOV227" s="54"/>
      <c r="WOW227" s="54"/>
      <c r="WOX227" s="54"/>
      <c r="WOY227" s="54"/>
      <c r="WOZ227" s="54"/>
      <c r="WPA227" s="54"/>
      <c r="WPB227" s="54"/>
      <c r="WPC227" s="54"/>
      <c r="WPD227" s="54"/>
      <c r="WPE227" s="54"/>
      <c r="WPF227" s="54"/>
      <c r="WPG227" s="54"/>
      <c r="WPH227" s="54"/>
      <c r="WPI227" s="54"/>
      <c r="WPJ227" s="54"/>
      <c r="WPK227" s="54"/>
      <c r="WPL227" s="54"/>
      <c r="WPM227" s="54"/>
      <c r="WPN227" s="54"/>
      <c r="WPO227" s="54"/>
      <c r="WPP227" s="54"/>
      <c r="WPQ227" s="54"/>
      <c r="WPR227" s="54"/>
      <c r="WPS227" s="54"/>
      <c r="WPT227" s="54"/>
      <c r="WPU227" s="54"/>
      <c r="WPV227" s="54"/>
      <c r="WPW227" s="54"/>
      <c r="WPX227" s="54"/>
      <c r="WPY227" s="54"/>
      <c r="WPZ227" s="54"/>
      <c r="WQA227" s="54"/>
      <c r="WQB227" s="54"/>
      <c r="WQC227" s="54"/>
      <c r="WQD227" s="54"/>
      <c r="WQE227" s="54"/>
      <c r="WQF227" s="54"/>
      <c r="WQG227" s="54"/>
      <c r="WQH227" s="54"/>
      <c r="WQI227" s="54"/>
      <c r="WQJ227" s="54"/>
      <c r="WQK227" s="54"/>
      <c r="WQL227" s="54"/>
      <c r="WQM227" s="54"/>
      <c r="WQN227" s="54"/>
      <c r="WQO227" s="54"/>
      <c r="WQP227" s="54"/>
      <c r="WQQ227" s="54"/>
      <c r="WQR227" s="54"/>
      <c r="WQS227" s="54"/>
      <c r="WQT227" s="54"/>
      <c r="WQU227" s="54"/>
      <c r="WQV227" s="54"/>
      <c r="WQW227" s="54"/>
      <c r="WQX227" s="54"/>
      <c r="WQY227" s="54"/>
      <c r="WQZ227" s="54"/>
      <c r="WRA227" s="54"/>
      <c r="WRB227" s="54"/>
      <c r="WRC227" s="54"/>
      <c r="WRD227" s="54"/>
      <c r="WRE227" s="54"/>
      <c r="WRF227" s="54"/>
      <c r="WRG227" s="54"/>
      <c r="WRH227" s="54"/>
      <c r="WRI227" s="54"/>
      <c r="WRJ227" s="54"/>
      <c r="WRK227" s="54"/>
      <c r="WRL227" s="54"/>
      <c r="WRM227" s="54"/>
      <c r="WRN227" s="54"/>
      <c r="WRO227" s="54"/>
      <c r="WRP227" s="54"/>
      <c r="WRQ227" s="54"/>
      <c r="WRR227" s="54"/>
      <c r="WRS227" s="54"/>
      <c r="WRT227" s="54"/>
      <c r="WRU227" s="54"/>
      <c r="WRV227" s="54"/>
      <c r="WRW227" s="54"/>
      <c r="WRX227" s="54"/>
      <c r="WRY227" s="54"/>
      <c r="WRZ227" s="54"/>
      <c r="WSA227" s="54"/>
      <c r="WSB227" s="54"/>
      <c r="WSC227" s="54"/>
      <c r="WSD227" s="54"/>
      <c r="WSE227" s="54"/>
      <c r="WSF227" s="54"/>
      <c r="WSG227" s="54"/>
      <c r="WSH227" s="54"/>
      <c r="WSI227" s="54"/>
      <c r="WSJ227" s="54"/>
      <c r="WSK227" s="54"/>
      <c r="WSL227" s="54"/>
      <c r="WSM227" s="54"/>
      <c r="WSN227" s="54"/>
      <c r="WSO227" s="54"/>
      <c r="WSP227" s="54"/>
      <c r="WSQ227" s="54"/>
      <c r="WSR227" s="54"/>
      <c r="WSS227" s="54"/>
      <c r="WST227" s="54"/>
      <c r="WSU227" s="54"/>
      <c r="WSV227" s="54"/>
      <c r="WSW227" s="54"/>
      <c r="WSX227" s="54"/>
      <c r="WSY227" s="54"/>
      <c r="WSZ227" s="54"/>
      <c r="WTA227" s="54"/>
      <c r="WTB227" s="54"/>
      <c r="WTC227" s="54"/>
      <c r="WTD227" s="54"/>
      <c r="WTE227" s="54"/>
      <c r="WTF227" s="54"/>
      <c r="WTG227" s="54"/>
      <c r="WTH227" s="54"/>
      <c r="WTI227" s="54"/>
      <c r="WTJ227" s="54"/>
      <c r="WTK227" s="54"/>
      <c r="WTL227" s="54"/>
      <c r="WTM227" s="54"/>
      <c r="WTN227" s="54"/>
      <c r="WTO227" s="54"/>
      <c r="WTP227" s="54"/>
      <c r="WTQ227" s="54"/>
      <c r="WTR227" s="54"/>
      <c r="WTS227" s="54"/>
      <c r="WTT227" s="54"/>
      <c r="WTU227" s="54"/>
      <c r="WTV227" s="54"/>
      <c r="WTW227" s="54"/>
      <c r="WTX227" s="54"/>
      <c r="WTY227" s="54"/>
      <c r="WTZ227" s="54"/>
      <c r="WUA227" s="54"/>
      <c r="WUB227" s="54"/>
      <c r="WUC227" s="54"/>
      <c r="WUD227" s="54"/>
      <c r="WUE227" s="54"/>
      <c r="WUF227" s="54"/>
      <c r="WUG227" s="54"/>
      <c r="WUH227" s="54"/>
      <c r="WUI227" s="54"/>
      <c r="WUJ227" s="54"/>
      <c r="WUK227" s="54"/>
      <c r="WUL227" s="54"/>
      <c r="WUM227" s="54"/>
      <c r="WUN227" s="54"/>
      <c r="WUO227" s="54"/>
      <c r="WUP227" s="54"/>
      <c r="WUQ227" s="54"/>
      <c r="WUR227" s="54"/>
      <c r="WUS227" s="54"/>
      <c r="WUT227" s="54"/>
      <c r="WUU227" s="54"/>
      <c r="WUV227" s="54"/>
      <c r="WUW227" s="54"/>
      <c r="WUX227" s="54"/>
      <c r="WUY227" s="54"/>
      <c r="WUZ227" s="54"/>
      <c r="WVA227" s="54"/>
      <c r="WVB227" s="54"/>
      <c r="WVC227" s="54"/>
      <c r="WVD227" s="54"/>
      <c r="WVE227" s="54"/>
      <c r="WVF227" s="54"/>
      <c r="WVG227" s="54"/>
      <c r="WVH227" s="54"/>
      <c r="WVI227" s="54"/>
      <c r="WVJ227" s="54"/>
      <c r="WVK227" s="54"/>
      <c r="WVL227" s="54"/>
      <c r="WVM227" s="54"/>
      <c r="WVN227" s="54"/>
      <c r="WVO227" s="54"/>
      <c r="WVP227" s="54"/>
      <c r="WVQ227" s="54"/>
      <c r="WVR227" s="54"/>
      <c r="WVS227" s="54"/>
      <c r="WVT227" s="54"/>
      <c r="WVU227" s="54"/>
      <c r="WVV227" s="54"/>
      <c r="WVW227" s="54"/>
      <c r="WVX227" s="54"/>
      <c r="WVY227" s="54"/>
      <c r="WVZ227" s="54"/>
      <c r="WWA227" s="54"/>
      <c r="WWB227" s="54"/>
      <c r="WWC227" s="54"/>
      <c r="WWD227" s="54"/>
      <c r="WWE227" s="54"/>
      <c r="WWF227" s="54"/>
      <c r="WWG227" s="54"/>
      <c r="WWH227" s="54"/>
      <c r="WWI227" s="54"/>
      <c r="WWJ227" s="54"/>
      <c r="WWK227" s="54"/>
      <c r="WWL227" s="54"/>
      <c r="WWM227" s="54"/>
      <c r="WWN227" s="54"/>
      <c r="WWO227" s="54"/>
      <c r="WWP227" s="54"/>
      <c r="WWQ227" s="54"/>
      <c r="WWR227" s="54"/>
      <c r="WWS227" s="54"/>
      <c r="WWT227" s="54"/>
      <c r="WWU227" s="54"/>
      <c r="WWV227" s="54"/>
      <c r="WWW227" s="54"/>
      <c r="WWX227" s="54"/>
      <c r="WWY227" s="54"/>
      <c r="WWZ227" s="54"/>
      <c r="WXA227" s="54"/>
      <c r="WXB227" s="54"/>
      <c r="WXC227" s="54"/>
      <c r="WXD227" s="54"/>
      <c r="WXE227" s="54"/>
      <c r="WXF227" s="54"/>
      <c r="WXG227" s="54"/>
      <c r="WXH227" s="54"/>
      <c r="WXI227" s="54"/>
      <c r="WXJ227" s="54"/>
      <c r="WXK227" s="54"/>
      <c r="WXL227" s="54"/>
      <c r="WXM227" s="54"/>
      <c r="WXN227" s="54"/>
      <c r="WXO227" s="54"/>
      <c r="WXP227" s="54"/>
      <c r="WXQ227" s="54"/>
      <c r="WXR227" s="54"/>
      <c r="WXS227" s="54"/>
      <c r="WXT227" s="54"/>
      <c r="WXU227" s="54"/>
      <c r="WXV227" s="54"/>
      <c r="WXW227" s="54"/>
      <c r="WXX227" s="54"/>
      <c r="WXY227" s="54"/>
      <c r="WXZ227" s="54"/>
      <c r="WYA227" s="54"/>
      <c r="WYB227" s="54"/>
      <c r="WYC227" s="54"/>
      <c r="WYD227" s="54"/>
      <c r="WYE227" s="54"/>
      <c r="WYF227" s="54"/>
      <c r="WYG227" s="54"/>
      <c r="WYH227" s="54"/>
      <c r="WYI227" s="54"/>
      <c r="WYJ227" s="54"/>
      <c r="WYK227" s="54"/>
      <c r="WYL227" s="54"/>
      <c r="WYM227" s="54"/>
      <c r="WYN227" s="54"/>
      <c r="WYO227" s="54"/>
      <c r="WYP227" s="54"/>
      <c r="WYQ227" s="54"/>
      <c r="WYR227" s="54"/>
      <c r="WYS227" s="54"/>
      <c r="WYT227" s="54"/>
      <c r="WYU227" s="54"/>
      <c r="WYV227" s="54"/>
      <c r="WYW227" s="54"/>
      <c r="WYX227" s="54"/>
      <c r="WYY227" s="54"/>
      <c r="WYZ227" s="54"/>
      <c r="WZA227" s="54"/>
      <c r="WZB227" s="54"/>
      <c r="WZC227" s="54"/>
      <c r="WZD227" s="54"/>
      <c r="WZE227" s="54"/>
      <c r="WZF227" s="54"/>
      <c r="WZG227" s="54"/>
      <c r="WZH227" s="54"/>
      <c r="WZI227" s="54"/>
      <c r="WZJ227" s="54"/>
      <c r="WZK227" s="54"/>
      <c r="WZL227" s="54"/>
      <c r="WZM227" s="54"/>
      <c r="WZN227" s="54"/>
      <c r="WZO227" s="54"/>
      <c r="WZP227" s="54"/>
      <c r="WZQ227" s="54"/>
      <c r="WZR227" s="54"/>
      <c r="WZS227" s="54"/>
      <c r="WZT227" s="54"/>
      <c r="WZU227" s="54"/>
      <c r="WZV227" s="54"/>
      <c r="WZW227" s="54"/>
      <c r="WZX227" s="54"/>
      <c r="WZY227" s="54"/>
      <c r="WZZ227" s="54"/>
      <c r="XAA227" s="54"/>
      <c r="XAB227" s="54"/>
      <c r="XAC227" s="54"/>
      <c r="XAD227" s="54"/>
      <c r="XAE227" s="54"/>
      <c r="XAF227" s="54"/>
      <c r="XAG227" s="54"/>
      <c r="XAH227" s="54"/>
      <c r="XAI227" s="54"/>
      <c r="XAJ227" s="54"/>
      <c r="XAK227" s="54"/>
      <c r="XAL227" s="54"/>
      <c r="XAM227" s="54"/>
      <c r="XAN227" s="54"/>
      <c r="XAO227" s="54"/>
      <c r="XAP227" s="54"/>
      <c r="XAQ227" s="54"/>
      <c r="XAR227" s="54"/>
      <c r="XAS227" s="54"/>
      <c r="XAT227" s="54"/>
      <c r="XAU227" s="54"/>
      <c r="XAV227" s="54"/>
      <c r="XAW227" s="54"/>
      <c r="XAX227" s="54"/>
      <c r="XAY227" s="54"/>
      <c r="XAZ227" s="54"/>
      <c r="XBA227" s="54"/>
      <c r="XBB227" s="54"/>
      <c r="XBC227" s="54"/>
      <c r="XBD227" s="54"/>
      <c r="XBE227" s="54"/>
      <c r="XBF227" s="54"/>
      <c r="XBG227" s="54"/>
      <c r="XBH227" s="54"/>
      <c r="XBI227" s="54"/>
      <c r="XBJ227" s="54"/>
      <c r="XBK227" s="54"/>
      <c r="XBL227" s="54"/>
      <c r="XBM227" s="54"/>
      <c r="XBN227" s="54"/>
      <c r="XBO227" s="54"/>
      <c r="XBP227" s="54"/>
      <c r="XBQ227" s="54"/>
      <c r="XBR227" s="54"/>
      <c r="XBS227" s="54"/>
      <c r="XBT227" s="54"/>
      <c r="XBU227" s="54"/>
      <c r="XBV227" s="54"/>
      <c r="XBW227" s="54"/>
      <c r="XBX227" s="54"/>
      <c r="XBY227" s="54"/>
      <c r="XBZ227" s="54"/>
      <c r="XCA227" s="54"/>
      <c r="XCB227" s="54"/>
      <c r="XCC227" s="54"/>
      <c r="XCD227" s="54"/>
      <c r="XCE227" s="54"/>
      <c r="XCF227" s="54"/>
      <c r="XCG227" s="54"/>
      <c r="XCH227" s="54"/>
      <c r="XCI227" s="54"/>
      <c r="XCJ227" s="54"/>
      <c r="XCK227" s="54"/>
      <c r="XCL227" s="54"/>
      <c r="XCM227" s="54"/>
      <c r="XCN227" s="54"/>
      <c r="XCO227" s="54"/>
      <c r="XCP227" s="54"/>
      <c r="XCQ227" s="54"/>
      <c r="XCR227" s="54"/>
      <c r="XCS227" s="54"/>
      <c r="XCT227" s="54"/>
      <c r="XCU227" s="54"/>
      <c r="XCV227" s="54"/>
      <c r="XCW227" s="54"/>
      <c r="XCX227" s="54"/>
      <c r="XCY227" s="54"/>
      <c r="XCZ227" s="54"/>
      <c r="XDA227" s="54"/>
      <c r="XDB227" s="54"/>
      <c r="XDC227" s="54"/>
      <c r="XDD227" s="54"/>
      <c r="XDE227" s="54"/>
      <c r="XDF227" s="54"/>
      <c r="XDG227" s="54"/>
      <c r="XDH227" s="54"/>
      <c r="XDI227" s="54"/>
      <c r="XDJ227" s="54"/>
      <c r="XDK227" s="54"/>
      <c r="XDL227" s="54"/>
      <c r="XDM227" s="54"/>
      <c r="XDN227" s="54"/>
      <c r="XDO227" s="54"/>
      <c r="XDP227" s="54"/>
      <c r="XDQ227" s="54"/>
      <c r="XDR227" s="54"/>
      <c r="XDS227" s="54"/>
      <c r="XDT227" s="54"/>
      <c r="XDU227" s="54"/>
      <c r="XDV227" s="54"/>
      <c r="XDW227" s="54"/>
      <c r="XDX227" s="54"/>
      <c r="XDY227" s="54"/>
      <c r="XDZ227" s="54"/>
      <c r="XEA227" s="54"/>
      <c r="XEB227" s="54"/>
      <c r="XEC227" s="54"/>
      <c r="XED227" s="54"/>
      <c r="XEE227" s="54"/>
      <c r="XEF227" s="54"/>
      <c r="XEG227" s="54"/>
      <c r="XEH227" s="54"/>
      <c r="XEI227" s="54"/>
      <c r="XEJ227" s="54"/>
      <c r="XEK227" s="54"/>
      <c r="XEL227" s="54"/>
      <c r="XEM227" s="54"/>
      <c r="XEN227" s="54"/>
      <c r="XEO227" s="54"/>
      <c r="XEP227" s="54"/>
    </row>
    <row r="228" s="51" customFormat="1" customHeight="1" spans="1:16370">
      <c r="A228" s="55"/>
      <c r="B228" s="55"/>
      <c r="C228" s="55"/>
      <c r="D228" s="55"/>
      <c r="E228" s="55"/>
      <c r="F228" s="55"/>
      <c r="G228" s="56"/>
      <c r="H228" s="55"/>
      <c r="I228" s="55"/>
      <c r="J228" s="56"/>
      <c r="K228" s="56"/>
      <c r="L228" s="55"/>
      <c r="M228" s="55"/>
      <c r="N228" s="54"/>
      <c r="O228" s="54"/>
      <c r="P228" s="54"/>
      <c r="Q228" s="54"/>
      <c r="R228" s="54"/>
      <c r="S228" s="54"/>
      <c r="T228" s="54"/>
      <c r="U228" s="54"/>
      <c r="V228" s="54"/>
      <c r="W228" s="54"/>
      <c r="X228" s="54"/>
      <c r="Y228" s="54"/>
      <c r="Z228" s="54"/>
      <c r="AA228" s="54"/>
      <c r="AB228" s="54"/>
      <c r="AC228" s="54"/>
      <c r="AD228" s="54"/>
      <c r="AE228" s="54"/>
      <c r="AF228" s="54"/>
      <c r="AG228" s="54"/>
      <c r="AH228" s="54"/>
      <c r="AI228" s="54"/>
      <c r="AJ228" s="54"/>
      <c r="AK228" s="54"/>
      <c r="AL228" s="54"/>
      <c r="AM228" s="54"/>
      <c r="AN228" s="54"/>
      <c r="AO228" s="54"/>
      <c r="AP228" s="54"/>
      <c r="AQ228" s="54"/>
      <c r="AR228" s="54"/>
      <c r="AS228" s="54"/>
      <c r="AT228" s="54"/>
      <c r="AU228" s="54"/>
      <c r="AV228" s="54"/>
      <c r="AW228" s="54"/>
      <c r="AX228" s="54"/>
      <c r="AY228" s="54"/>
      <c r="AZ228" s="54"/>
      <c r="BA228" s="54"/>
      <c r="BB228" s="54"/>
      <c r="BC228" s="54"/>
      <c r="BD228" s="54"/>
      <c r="BE228" s="54"/>
      <c r="BF228" s="54"/>
      <c r="BG228" s="54"/>
      <c r="BH228" s="54"/>
      <c r="BI228" s="54"/>
      <c r="BJ228" s="54"/>
      <c r="BK228" s="54"/>
      <c r="BL228" s="54"/>
      <c r="BM228" s="54"/>
      <c r="BN228" s="54"/>
      <c r="BO228" s="54"/>
      <c r="BP228" s="54"/>
      <c r="BQ228" s="54"/>
      <c r="BR228" s="54"/>
      <c r="BS228" s="54"/>
      <c r="BT228" s="54"/>
      <c r="BU228" s="54"/>
      <c r="BV228" s="54"/>
      <c r="BW228" s="54"/>
      <c r="BX228" s="54"/>
      <c r="BY228" s="54"/>
      <c r="BZ228" s="54"/>
      <c r="CA228" s="54"/>
      <c r="CB228" s="54"/>
      <c r="CC228" s="54"/>
      <c r="CD228" s="54"/>
      <c r="CE228" s="54"/>
      <c r="CF228" s="54"/>
      <c r="CG228" s="54"/>
      <c r="CH228" s="54"/>
      <c r="CI228" s="54"/>
      <c r="CJ228" s="54"/>
      <c r="CK228" s="54"/>
      <c r="CL228" s="54"/>
      <c r="CM228" s="54"/>
      <c r="CN228" s="54"/>
      <c r="CO228" s="54"/>
      <c r="CP228" s="54"/>
      <c r="CQ228" s="54"/>
      <c r="CR228" s="54"/>
      <c r="CS228" s="54"/>
      <c r="CT228" s="54"/>
      <c r="CU228" s="54"/>
      <c r="CV228" s="54"/>
      <c r="CW228" s="54"/>
      <c r="CX228" s="54"/>
      <c r="CY228" s="54"/>
      <c r="CZ228" s="54"/>
      <c r="DA228" s="54"/>
      <c r="DB228" s="54"/>
      <c r="DC228" s="54"/>
      <c r="DD228" s="54"/>
      <c r="DE228" s="54"/>
      <c r="DF228" s="54"/>
      <c r="DG228" s="54"/>
      <c r="DH228" s="54"/>
      <c r="DI228" s="54"/>
      <c r="DJ228" s="54"/>
      <c r="DK228" s="54"/>
      <c r="DL228" s="54"/>
      <c r="DM228" s="54"/>
      <c r="DN228" s="54"/>
      <c r="DO228" s="54"/>
      <c r="DP228" s="54"/>
      <c r="DQ228" s="54"/>
      <c r="DR228" s="54"/>
      <c r="DS228" s="54"/>
      <c r="DT228" s="54"/>
      <c r="DU228" s="54"/>
      <c r="DV228" s="54"/>
      <c r="DW228" s="54"/>
      <c r="DX228" s="54"/>
      <c r="DY228" s="54"/>
      <c r="DZ228" s="54"/>
      <c r="EA228" s="54"/>
      <c r="EB228" s="54"/>
      <c r="EC228" s="54"/>
      <c r="ED228" s="54"/>
      <c r="EE228" s="54"/>
      <c r="EF228" s="54"/>
      <c r="EG228" s="54"/>
      <c r="EH228" s="54"/>
      <c r="EI228" s="54"/>
      <c r="EJ228" s="54"/>
      <c r="EK228" s="54"/>
      <c r="EL228" s="54"/>
      <c r="EM228" s="54"/>
      <c r="EN228" s="54"/>
      <c r="EO228" s="54"/>
      <c r="EP228" s="54"/>
      <c r="EQ228" s="54"/>
      <c r="ER228" s="54"/>
      <c r="ES228" s="54"/>
      <c r="ET228" s="54"/>
      <c r="EU228" s="54"/>
      <c r="EV228" s="54"/>
      <c r="EW228" s="54"/>
      <c r="EX228" s="54"/>
      <c r="EY228" s="54"/>
      <c r="EZ228" s="54"/>
      <c r="FA228" s="54"/>
      <c r="FB228" s="54"/>
      <c r="FC228" s="54"/>
      <c r="FD228" s="54"/>
      <c r="FE228" s="54"/>
      <c r="FF228" s="54"/>
      <c r="FG228" s="54"/>
      <c r="FH228" s="54"/>
      <c r="FI228" s="54"/>
      <c r="FJ228" s="54"/>
      <c r="FK228" s="54"/>
      <c r="FL228" s="54"/>
      <c r="FM228" s="54"/>
      <c r="FN228" s="54"/>
      <c r="FO228" s="54"/>
      <c r="FP228" s="54"/>
      <c r="FQ228" s="54"/>
      <c r="FR228" s="54"/>
      <c r="FS228" s="54"/>
      <c r="FT228" s="54"/>
      <c r="FU228" s="54"/>
      <c r="FV228" s="54"/>
      <c r="FW228" s="54"/>
      <c r="FX228" s="54"/>
      <c r="FY228" s="54"/>
      <c r="FZ228" s="54"/>
      <c r="GA228" s="54"/>
      <c r="GB228" s="54"/>
      <c r="GC228" s="54"/>
      <c r="GD228" s="54"/>
      <c r="GE228" s="54"/>
      <c r="GF228" s="54"/>
      <c r="GG228" s="54"/>
      <c r="GH228" s="54"/>
      <c r="GI228" s="54"/>
      <c r="GJ228" s="54"/>
      <c r="GK228" s="54"/>
      <c r="GL228" s="54"/>
      <c r="GM228" s="54"/>
      <c r="GN228" s="54"/>
      <c r="GO228" s="54"/>
      <c r="GP228" s="54"/>
      <c r="GQ228" s="54"/>
      <c r="GR228" s="54"/>
      <c r="GS228" s="54"/>
      <c r="GT228" s="54"/>
      <c r="GU228" s="54"/>
      <c r="GV228" s="54"/>
      <c r="GW228" s="54"/>
      <c r="GX228" s="54"/>
      <c r="GY228" s="54"/>
      <c r="GZ228" s="54"/>
      <c r="HA228" s="54"/>
      <c r="HB228" s="54"/>
      <c r="HC228" s="54"/>
      <c r="HD228" s="54"/>
      <c r="HE228" s="54"/>
      <c r="HF228" s="54"/>
      <c r="HG228" s="54"/>
      <c r="HH228" s="54"/>
      <c r="HI228" s="54"/>
      <c r="HJ228" s="54"/>
      <c r="HK228" s="54"/>
      <c r="HL228" s="54"/>
      <c r="HM228" s="54"/>
      <c r="HN228" s="54"/>
      <c r="HO228" s="54"/>
      <c r="HP228" s="54"/>
      <c r="HQ228" s="54"/>
      <c r="HR228" s="54"/>
      <c r="HS228" s="54"/>
      <c r="HT228" s="54"/>
      <c r="HU228" s="54"/>
      <c r="HV228" s="54"/>
      <c r="HW228" s="54"/>
      <c r="HX228" s="54"/>
      <c r="HY228" s="54"/>
      <c r="HZ228" s="54"/>
      <c r="IA228" s="54"/>
      <c r="IB228" s="54"/>
      <c r="IC228" s="54"/>
      <c r="ID228" s="54"/>
      <c r="IE228" s="54"/>
      <c r="IF228" s="54"/>
      <c r="IG228" s="54"/>
      <c r="IH228" s="54"/>
      <c r="II228" s="54"/>
      <c r="IJ228" s="54"/>
      <c r="IK228" s="54"/>
      <c r="IL228" s="54"/>
      <c r="IM228" s="54"/>
      <c r="IN228" s="54"/>
      <c r="IO228" s="54"/>
      <c r="IP228" s="54"/>
      <c r="IQ228" s="54"/>
      <c r="IR228" s="54"/>
      <c r="IS228" s="54"/>
      <c r="IT228" s="54"/>
      <c r="IU228" s="54"/>
      <c r="IV228" s="54"/>
      <c r="IW228" s="54"/>
      <c r="IX228" s="54"/>
      <c r="IY228" s="54"/>
      <c r="IZ228" s="54"/>
      <c r="JA228" s="54"/>
      <c r="JB228" s="54"/>
      <c r="JC228" s="54"/>
      <c r="JD228" s="54"/>
      <c r="JE228" s="54"/>
      <c r="JF228" s="54"/>
      <c r="JG228" s="54"/>
      <c r="JH228" s="54"/>
      <c r="JI228" s="54"/>
      <c r="JJ228" s="54"/>
      <c r="JK228" s="54"/>
      <c r="JL228" s="54"/>
      <c r="JM228" s="54"/>
      <c r="JN228" s="54"/>
      <c r="JO228" s="54"/>
      <c r="JP228" s="54"/>
      <c r="JQ228" s="54"/>
      <c r="JR228" s="54"/>
      <c r="JS228" s="54"/>
      <c r="JT228" s="54"/>
      <c r="JU228" s="54"/>
      <c r="JV228" s="54"/>
      <c r="JW228" s="54"/>
      <c r="JX228" s="54"/>
      <c r="JY228" s="54"/>
      <c r="JZ228" s="54"/>
      <c r="KA228" s="54"/>
      <c r="KB228" s="54"/>
      <c r="KC228" s="54"/>
      <c r="KD228" s="54"/>
      <c r="KE228" s="54"/>
      <c r="KF228" s="54"/>
      <c r="KG228" s="54"/>
      <c r="KH228" s="54"/>
      <c r="KI228" s="54"/>
      <c r="KJ228" s="54"/>
      <c r="KK228" s="54"/>
      <c r="KL228" s="54"/>
      <c r="KM228" s="54"/>
      <c r="KN228" s="54"/>
      <c r="KO228" s="54"/>
      <c r="KP228" s="54"/>
      <c r="KQ228" s="54"/>
      <c r="KR228" s="54"/>
      <c r="KS228" s="54"/>
      <c r="KT228" s="54"/>
      <c r="KU228" s="54"/>
      <c r="KV228" s="54"/>
      <c r="KW228" s="54"/>
      <c r="KX228" s="54"/>
      <c r="KY228" s="54"/>
      <c r="KZ228" s="54"/>
      <c r="LA228" s="54"/>
      <c r="LB228" s="54"/>
      <c r="LC228" s="54"/>
      <c r="LD228" s="54"/>
      <c r="LE228" s="54"/>
      <c r="LF228" s="54"/>
      <c r="LG228" s="54"/>
      <c r="LH228" s="54"/>
      <c r="LI228" s="54"/>
      <c r="LJ228" s="54"/>
      <c r="LK228" s="54"/>
      <c r="LL228" s="54"/>
      <c r="LM228" s="54"/>
      <c r="LN228" s="54"/>
      <c r="LO228" s="54"/>
      <c r="LP228" s="54"/>
      <c r="LQ228" s="54"/>
      <c r="LR228" s="54"/>
      <c r="LS228" s="54"/>
      <c r="LT228" s="54"/>
      <c r="LU228" s="54"/>
      <c r="LV228" s="54"/>
      <c r="LW228" s="54"/>
      <c r="LX228" s="54"/>
      <c r="LY228" s="54"/>
      <c r="LZ228" s="54"/>
      <c r="MA228" s="54"/>
      <c r="MB228" s="54"/>
      <c r="MC228" s="54"/>
      <c r="MD228" s="54"/>
      <c r="ME228" s="54"/>
      <c r="MF228" s="54"/>
      <c r="MG228" s="54"/>
      <c r="MH228" s="54"/>
      <c r="MI228" s="54"/>
      <c r="MJ228" s="54"/>
      <c r="MK228" s="54"/>
      <c r="ML228" s="54"/>
      <c r="MM228" s="54"/>
      <c r="MN228" s="54"/>
      <c r="MO228" s="54"/>
      <c r="MP228" s="54"/>
      <c r="MQ228" s="54"/>
      <c r="MR228" s="54"/>
      <c r="MS228" s="54"/>
      <c r="MT228" s="54"/>
      <c r="MU228" s="54"/>
      <c r="MV228" s="54"/>
      <c r="MW228" s="54"/>
      <c r="MX228" s="54"/>
      <c r="MY228" s="54"/>
      <c r="MZ228" s="54"/>
      <c r="NA228" s="54"/>
      <c r="NB228" s="54"/>
      <c r="NC228" s="54"/>
      <c r="ND228" s="54"/>
      <c r="NE228" s="54"/>
      <c r="NF228" s="54"/>
      <c r="NG228" s="54"/>
      <c r="NH228" s="54"/>
      <c r="NI228" s="54"/>
      <c r="NJ228" s="54"/>
      <c r="NK228" s="54"/>
      <c r="NL228" s="54"/>
      <c r="NM228" s="54"/>
      <c r="NN228" s="54"/>
      <c r="NO228" s="54"/>
      <c r="NP228" s="54"/>
      <c r="NQ228" s="54"/>
      <c r="NR228" s="54"/>
      <c r="NS228" s="54"/>
      <c r="NT228" s="54"/>
      <c r="NU228" s="54"/>
      <c r="NV228" s="54"/>
      <c r="NW228" s="54"/>
      <c r="NX228" s="54"/>
      <c r="NY228" s="54"/>
      <c r="NZ228" s="54"/>
      <c r="OA228" s="54"/>
      <c r="OB228" s="54"/>
      <c r="OC228" s="54"/>
      <c r="OD228" s="54"/>
      <c r="OE228" s="54"/>
      <c r="OF228" s="54"/>
      <c r="OG228" s="54"/>
      <c r="OH228" s="54"/>
      <c r="OI228" s="54"/>
      <c r="OJ228" s="54"/>
      <c r="OK228" s="54"/>
      <c r="OL228" s="54"/>
      <c r="OM228" s="54"/>
      <c r="ON228" s="54"/>
      <c r="OO228" s="54"/>
      <c r="OP228" s="54"/>
      <c r="OQ228" s="54"/>
      <c r="OR228" s="54"/>
      <c r="OS228" s="54"/>
      <c r="OT228" s="54"/>
      <c r="OU228" s="54"/>
      <c r="OV228" s="54"/>
      <c r="OW228" s="54"/>
      <c r="OX228" s="54"/>
      <c r="OY228" s="54"/>
      <c r="OZ228" s="54"/>
      <c r="PA228" s="54"/>
      <c r="PB228" s="54"/>
      <c r="PC228" s="54"/>
      <c r="PD228" s="54"/>
      <c r="PE228" s="54"/>
      <c r="PF228" s="54"/>
      <c r="PG228" s="54"/>
      <c r="PH228" s="54"/>
      <c r="PI228" s="54"/>
      <c r="PJ228" s="54"/>
      <c r="PK228" s="54"/>
      <c r="PL228" s="54"/>
      <c r="PM228" s="54"/>
      <c r="PN228" s="54"/>
      <c r="PO228" s="54"/>
      <c r="PP228" s="54"/>
      <c r="PQ228" s="54"/>
      <c r="PR228" s="54"/>
      <c r="PS228" s="54"/>
      <c r="PT228" s="54"/>
      <c r="PU228" s="54"/>
      <c r="PV228" s="54"/>
      <c r="PW228" s="54"/>
      <c r="PX228" s="54"/>
      <c r="PY228" s="54"/>
      <c r="PZ228" s="54"/>
      <c r="QA228" s="54"/>
      <c r="QB228" s="54"/>
      <c r="QC228" s="54"/>
      <c r="QD228" s="54"/>
      <c r="QE228" s="54"/>
      <c r="QF228" s="54"/>
      <c r="QG228" s="54"/>
      <c r="QH228" s="54"/>
      <c r="QI228" s="54"/>
      <c r="QJ228" s="54"/>
      <c r="QK228" s="54"/>
      <c r="QL228" s="54"/>
      <c r="QM228" s="54"/>
      <c r="QN228" s="54"/>
      <c r="QO228" s="54"/>
      <c r="QP228" s="54"/>
      <c r="QQ228" s="54"/>
      <c r="QR228" s="54"/>
      <c r="QS228" s="54"/>
      <c r="QT228" s="54"/>
      <c r="QU228" s="54"/>
      <c r="QV228" s="54"/>
      <c r="QW228" s="54"/>
      <c r="QX228" s="54"/>
      <c r="QY228" s="54"/>
      <c r="QZ228" s="54"/>
      <c r="RA228" s="54"/>
      <c r="RB228" s="54"/>
      <c r="RC228" s="54"/>
      <c r="RD228" s="54"/>
      <c r="RE228" s="54"/>
      <c r="RF228" s="54"/>
      <c r="RG228" s="54"/>
      <c r="RH228" s="54"/>
      <c r="RI228" s="54"/>
      <c r="RJ228" s="54"/>
      <c r="RK228" s="54"/>
      <c r="RL228" s="54"/>
      <c r="RM228" s="54"/>
      <c r="RN228" s="54"/>
      <c r="RO228" s="54"/>
      <c r="RP228" s="54"/>
      <c r="RQ228" s="54"/>
      <c r="RR228" s="54"/>
      <c r="RS228" s="54"/>
      <c r="RT228" s="54"/>
      <c r="RU228" s="54"/>
      <c r="RV228" s="54"/>
      <c r="RW228" s="54"/>
      <c r="RX228" s="54"/>
      <c r="RY228" s="54"/>
      <c r="RZ228" s="54"/>
      <c r="SA228" s="54"/>
      <c r="SB228" s="54"/>
      <c r="SC228" s="54"/>
      <c r="SD228" s="54"/>
      <c r="SE228" s="54"/>
      <c r="SF228" s="54"/>
      <c r="SG228" s="54"/>
      <c r="SH228" s="54"/>
      <c r="SI228" s="54"/>
      <c r="SJ228" s="54"/>
      <c r="SK228" s="54"/>
      <c r="SL228" s="54"/>
      <c r="SM228" s="54"/>
      <c r="SN228" s="54"/>
      <c r="SO228" s="54"/>
      <c r="SP228" s="54"/>
      <c r="SQ228" s="54"/>
      <c r="SR228" s="54"/>
      <c r="SS228" s="54"/>
      <c r="ST228" s="54"/>
      <c r="SU228" s="54"/>
      <c r="SV228" s="54"/>
      <c r="SW228" s="54"/>
      <c r="SX228" s="54"/>
      <c r="SY228" s="54"/>
      <c r="SZ228" s="54"/>
      <c r="TA228" s="54"/>
      <c r="TB228" s="54"/>
      <c r="TC228" s="54"/>
      <c r="TD228" s="54"/>
      <c r="TE228" s="54"/>
      <c r="TF228" s="54"/>
      <c r="TG228" s="54"/>
      <c r="TH228" s="54"/>
      <c r="TI228" s="54"/>
      <c r="TJ228" s="54"/>
      <c r="TK228" s="54"/>
      <c r="TL228" s="54"/>
      <c r="TM228" s="54"/>
      <c r="TN228" s="54"/>
      <c r="TO228" s="54"/>
      <c r="TP228" s="54"/>
      <c r="TQ228" s="54"/>
      <c r="TR228" s="54"/>
      <c r="TS228" s="54"/>
      <c r="TT228" s="54"/>
      <c r="TU228" s="54"/>
      <c r="TV228" s="54"/>
      <c r="TW228" s="54"/>
      <c r="TX228" s="54"/>
      <c r="TY228" s="54"/>
      <c r="TZ228" s="54"/>
      <c r="UA228" s="54"/>
      <c r="UB228" s="54"/>
      <c r="UC228" s="54"/>
      <c r="UD228" s="54"/>
      <c r="UE228" s="54"/>
      <c r="UF228" s="54"/>
      <c r="UG228" s="54"/>
      <c r="UH228" s="54"/>
      <c r="UI228" s="54"/>
      <c r="UJ228" s="54"/>
      <c r="UK228" s="54"/>
      <c r="UL228" s="54"/>
      <c r="UM228" s="54"/>
      <c r="UN228" s="54"/>
      <c r="UO228" s="54"/>
      <c r="UP228" s="54"/>
      <c r="UQ228" s="54"/>
      <c r="UR228" s="54"/>
      <c r="US228" s="54"/>
      <c r="UT228" s="54"/>
      <c r="UU228" s="54"/>
      <c r="UV228" s="54"/>
      <c r="UW228" s="54"/>
      <c r="UX228" s="54"/>
      <c r="UY228" s="54"/>
      <c r="UZ228" s="54"/>
      <c r="VA228" s="54"/>
      <c r="VB228" s="54"/>
      <c r="VC228" s="54"/>
      <c r="VD228" s="54"/>
      <c r="VE228" s="54"/>
      <c r="VF228" s="54"/>
      <c r="VG228" s="54"/>
      <c r="VH228" s="54"/>
      <c r="VI228" s="54"/>
      <c r="VJ228" s="54"/>
      <c r="VK228" s="54"/>
      <c r="VL228" s="54"/>
      <c r="VM228" s="54"/>
      <c r="VN228" s="54"/>
      <c r="VO228" s="54"/>
      <c r="VP228" s="54"/>
      <c r="VQ228" s="54"/>
      <c r="VR228" s="54"/>
      <c r="VS228" s="54"/>
      <c r="VT228" s="54"/>
      <c r="VU228" s="54"/>
      <c r="VV228" s="54"/>
      <c r="VW228" s="54"/>
      <c r="VX228" s="54"/>
      <c r="VY228" s="54"/>
      <c r="VZ228" s="54"/>
      <c r="WA228" s="54"/>
      <c r="WB228" s="54"/>
      <c r="WC228" s="54"/>
      <c r="WD228" s="54"/>
      <c r="WE228" s="54"/>
      <c r="WF228" s="54"/>
      <c r="WG228" s="54"/>
      <c r="WH228" s="54"/>
      <c r="WI228" s="54"/>
      <c r="WJ228" s="54"/>
      <c r="WK228" s="54"/>
      <c r="WL228" s="54"/>
      <c r="WM228" s="54"/>
      <c r="WN228" s="54"/>
      <c r="WO228" s="54"/>
      <c r="WP228" s="54"/>
      <c r="WQ228" s="54"/>
      <c r="WR228" s="54"/>
      <c r="WS228" s="54"/>
      <c r="WT228" s="54"/>
      <c r="WU228" s="54"/>
      <c r="WV228" s="54"/>
      <c r="WW228" s="54"/>
      <c r="WX228" s="54"/>
      <c r="WY228" s="54"/>
      <c r="WZ228" s="54"/>
      <c r="XA228" s="54"/>
      <c r="XB228" s="54"/>
      <c r="XC228" s="54"/>
      <c r="XD228" s="54"/>
      <c r="XE228" s="54"/>
      <c r="XF228" s="54"/>
      <c r="XG228" s="54"/>
      <c r="XH228" s="54"/>
      <c r="XI228" s="54"/>
      <c r="XJ228" s="54"/>
      <c r="XK228" s="54"/>
      <c r="XL228" s="54"/>
      <c r="XM228" s="54"/>
      <c r="XN228" s="54"/>
      <c r="XO228" s="54"/>
      <c r="XP228" s="54"/>
      <c r="XQ228" s="54"/>
      <c r="XR228" s="54"/>
      <c r="XS228" s="54"/>
      <c r="XT228" s="54"/>
      <c r="XU228" s="54"/>
      <c r="XV228" s="54"/>
      <c r="XW228" s="54"/>
      <c r="XX228" s="54"/>
      <c r="XY228" s="54"/>
      <c r="XZ228" s="54"/>
      <c r="YA228" s="54"/>
      <c r="YB228" s="54"/>
      <c r="YC228" s="54"/>
      <c r="YD228" s="54"/>
      <c r="YE228" s="54"/>
      <c r="YF228" s="54"/>
      <c r="YG228" s="54"/>
      <c r="YH228" s="54"/>
      <c r="YI228" s="54"/>
      <c r="YJ228" s="54"/>
      <c r="YK228" s="54"/>
      <c r="YL228" s="54"/>
      <c r="YM228" s="54"/>
      <c r="YN228" s="54"/>
      <c r="YO228" s="54"/>
      <c r="YP228" s="54"/>
      <c r="YQ228" s="54"/>
      <c r="YR228" s="54"/>
      <c r="YS228" s="54"/>
      <c r="YT228" s="54"/>
      <c r="YU228" s="54"/>
      <c r="YV228" s="54"/>
      <c r="YW228" s="54"/>
      <c r="YX228" s="54"/>
      <c r="YY228" s="54"/>
      <c r="YZ228" s="54"/>
      <c r="ZA228" s="54"/>
      <c r="ZB228" s="54"/>
      <c r="ZC228" s="54"/>
      <c r="ZD228" s="54"/>
      <c r="ZE228" s="54"/>
      <c r="ZF228" s="54"/>
      <c r="ZG228" s="54"/>
      <c r="ZH228" s="54"/>
      <c r="ZI228" s="54"/>
      <c r="ZJ228" s="54"/>
      <c r="ZK228" s="54"/>
      <c r="ZL228" s="54"/>
      <c r="ZM228" s="54"/>
      <c r="ZN228" s="54"/>
      <c r="ZO228" s="54"/>
      <c r="ZP228" s="54"/>
      <c r="ZQ228" s="54"/>
      <c r="ZR228" s="54"/>
      <c r="ZS228" s="54"/>
      <c r="ZT228" s="54"/>
      <c r="ZU228" s="54"/>
      <c r="ZV228" s="54"/>
      <c r="ZW228" s="54"/>
      <c r="ZX228" s="54"/>
      <c r="ZY228" s="54"/>
      <c r="ZZ228" s="54"/>
      <c r="AAA228" s="54"/>
      <c r="AAB228" s="54"/>
      <c r="AAC228" s="54"/>
      <c r="AAD228" s="54"/>
      <c r="AAE228" s="54"/>
      <c r="AAF228" s="54"/>
      <c r="AAG228" s="54"/>
      <c r="AAH228" s="54"/>
      <c r="AAI228" s="54"/>
      <c r="AAJ228" s="54"/>
      <c r="AAK228" s="54"/>
      <c r="AAL228" s="54"/>
      <c r="AAM228" s="54"/>
      <c r="AAN228" s="54"/>
      <c r="AAO228" s="54"/>
      <c r="AAP228" s="54"/>
      <c r="AAQ228" s="54"/>
      <c r="AAR228" s="54"/>
      <c r="AAS228" s="54"/>
      <c r="AAT228" s="54"/>
      <c r="AAU228" s="54"/>
      <c r="AAV228" s="54"/>
      <c r="AAW228" s="54"/>
      <c r="AAX228" s="54"/>
      <c r="AAY228" s="54"/>
      <c r="AAZ228" s="54"/>
      <c r="ABA228" s="54"/>
      <c r="ABB228" s="54"/>
      <c r="ABC228" s="54"/>
      <c r="ABD228" s="54"/>
      <c r="ABE228" s="54"/>
      <c r="ABF228" s="54"/>
      <c r="ABG228" s="54"/>
      <c r="ABH228" s="54"/>
      <c r="ABI228" s="54"/>
      <c r="ABJ228" s="54"/>
      <c r="ABK228" s="54"/>
      <c r="ABL228" s="54"/>
      <c r="ABM228" s="54"/>
      <c r="ABN228" s="54"/>
      <c r="ABO228" s="54"/>
      <c r="ABP228" s="54"/>
      <c r="ABQ228" s="54"/>
      <c r="ABR228" s="54"/>
      <c r="ABS228" s="54"/>
      <c r="ABT228" s="54"/>
      <c r="ABU228" s="54"/>
      <c r="ABV228" s="54"/>
      <c r="ABW228" s="54"/>
      <c r="ABX228" s="54"/>
      <c r="ABY228" s="54"/>
      <c r="ABZ228" s="54"/>
      <c r="ACA228" s="54"/>
      <c r="ACB228" s="54"/>
      <c r="ACC228" s="54"/>
      <c r="ACD228" s="54"/>
      <c r="ACE228" s="54"/>
      <c r="ACF228" s="54"/>
      <c r="ACG228" s="54"/>
      <c r="ACH228" s="54"/>
      <c r="ACI228" s="54"/>
      <c r="ACJ228" s="54"/>
      <c r="ACK228" s="54"/>
      <c r="ACL228" s="54"/>
      <c r="ACM228" s="54"/>
      <c r="ACN228" s="54"/>
      <c r="ACO228" s="54"/>
      <c r="ACP228" s="54"/>
      <c r="ACQ228" s="54"/>
      <c r="ACR228" s="54"/>
      <c r="ACS228" s="54"/>
      <c r="ACT228" s="54"/>
      <c r="ACU228" s="54"/>
      <c r="ACV228" s="54"/>
      <c r="ACW228" s="54"/>
      <c r="ACX228" s="54"/>
      <c r="ACY228" s="54"/>
      <c r="ACZ228" s="54"/>
      <c r="ADA228" s="54"/>
      <c r="ADB228" s="54"/>
      <c r="ADC228" s="54"/>
      <c r="ADD228" s="54"/>
      <c r="ADE228" s="54"/>
      <c r="ADF228" s="54"/>
      <c r="ADG228" s="54"/>
      <c r="ADH228" s="54"/>
      <c r="ADI228" s="54"/>
      <c r="ADJ228" s="54"/>
      <c r="ADK228" s="54"/>
      <c r="ADL228" s="54"/>
      <c r="ADM228" s="54"/>
      <c r="ADN228" s="54"/>
      <c r="ADO228" s="54"/>
      <c r="ADP228" s="54"/>
      <c r="ADQ228" s="54"/>
      <c r="ADR228" s="54"/>
      <c r="ADS228" s="54"/>
      <c r="ADT228" s="54"/>
      <c r="ADU228" s="54"/>
      <c r="ADV228" s="54"/>
      <c r="ADW228" s="54"/>
      <c r="ADX228" s="54"/>
      <c r="ADY228" s="54"/>
      <c r="ADZ228" s="54"/>
      <c r="AEA228" s="54"/>
      <c r="AEB228" s="54"/>
      <c r="AEC228" s="54"/>
      <c r="AED228" s="54"/>
      <c r="AEE228" s="54"/>
      <c r="AEF228" s="54"/>
      <c r="AEG228" s="54"/>
      <c r="AEH228" s="54"/>
      <c r="AEI228" s="54"/>
      <c r="AEJ228" s="54"/>
      <c r="AEK228" s="54"/>
      <c r="AEL228" s="54"/>
      <c r="AEM228" s="54"/>
      <c r="AEN228" s="54"/>
      <c r="AEO228" s="54"/>
      <c r="AEP228" s="54"/>
      <c r="AEQ228" s="54"/>
      <c r="AER228" s="54"/>
      <c r="AES228" s="54"/>
      <c r="AET228" s="54"/>
      <c r="AEU228" s="54"/>
      <c r="AEV228" s="54"/>
      <c r="AEW228" s="54"/>
      <c r="AEX228" s="54"/>
      <c r="AEY228" s="54"/>
      <c r="AEZ228" s="54"/>
      <c r="AFA228" s="54"/>
      <c r="AFB228" s="54"/>
      <c r="AFC228" s="54"/>
      <c r="AFD228" s="54"/>
      <c r="AFE228" s="54"/>
      <c r="AFF228" s="54"/>
      <c r="AFG228" s="54"/>
      <c r="AFH228" s="54"/>
      <c r="AFI228" s="54"/>
      <c r="AFJ228" s="54"/>
      <c r="AFK228" s="54"/>
      <c r="AFL228" s="54"/>
      <c r="AFM228" s="54"/>
      <c r="AFN228" s="54"/>
      <c r="AFO228" s="54"/>
      <c r="AFP228" s="54"/>
      <c r="AFQ228" s="54"/>
      <c r="AFR228" s="54"/>
      <c r="AFS228" s="54"/>
      <c r="AFT228" s="54"/>
      <c r="AFU228" s="54"/>
      <c r="AFV228" s="54"/>
      <c r="AFW228" s="54"/>
      <c r="AFX228" s="54"/>
      <c r="AFY228" s="54"/>
      <c r="AFZ228" s="54"/>
      <c r="AGA228" s="54"/>
      <c r="AGB228" s="54"/>
      <c r="AGC228" s="54"/>
      <c r="AGD228" s="54"/>
      <c r="AGE228" s="54"/>
      <c r="AGF228" s="54"/>
      <c r="AGG228" s="54"/>
      <c r="AGH228" s="54"/>
      <c r="AGI228" s="54"/>
      <c r="AGJ228" s="54"/>
      <c r="AGK228" s="54"/>
      <c r="AGL228" s="54"/>
      <c r="AGM228" s="54"/>
      <c r="AGN228" s="54"/>
      <c r="AGO228" s="54"/>
      <c r="AGP228" s="54"/>
      <c r="AGQ228" s="54"/>
      <c r="AGR228" s="54"/>
      <c r="AGS228" s="54"/>
      <c r="AGT228" s="54"/>
      <c r="AGU228" s="54"/>
      <c r="AGV228" s="54"/>
      <c r="AGW228" s="54"/>
      <c r="AGX228" s="54"/>
      <c r="AGY228" s="54"/>
      <c r="AGZ228" s="54"/>
      <c r="AHA228" s="54"/>
      <c r="AHB228" s="54"/>
      <c r="AHC228" s="54"/>
      <c r="AHD228" s="54"/>
      <c r="AHE228" s="54"/>
      <c r="AHF228" s="54"/>
      <c r="AHG228" s="54"/>
      <c r="AHH228" s="54"/>
      <c r="AHI228" s="54"/>
      <c r="AHJ228" s="54"/>
      <c r="AHK228" s="54"/>
      <c r="AHL228" s="54"/>
      <c r="AHM228" s="54"/>
      <c r="AHN228" s="54"/>
      <c r="AHO228" s="54"/>
      <c r="AHP228" s="54"/>
      <c r="AHQ228" s="54"/>
      <c r="AHR228" s="54"/>
      <c r="AHS228" s="54"/>
      <c r="AHT228" s="54"/>
      <c r="AHU228" s="54"/>
      <c r="AHV228" s="54"/>
      <c r="AHW228" s="54"/>
      <c r="AHX228" s="54"/>
      <c r="AHY228" s="54"/>
      <c r="AHZ228" s="54"/>
      <c r="AIA228" s="54"/>
      <c r="AIB228" s="54"/>
      <c r="AIC228" s="54"/>
      <c r="AID228" s="54"/>
      <c r="AIE228" s="54"/>
      <c r="AIF228" s="54"/>
      <c r="AIG228" s="54"/>
      <c r="AIH228" s="54"/>
      <c r="AII228" s="54"/>
      <c r="AIJ228" s="54"/>
      <c r="AIK228" s="54"/>
      <c r="AIL228" s="54"/>
      <c r="AIM228" s="54"/>
      <c r="AIN228" s="54"/>
      <c r="AIO228" s="54"/>
      <c r="AIP228" s="54"/>
      <c r="AIQ228" s="54"/>
      <c r="AIR228" s="54"/>
      <c r="AIS228" s="54"/>
      <c r="AIT228" s="54"/>
      <c r="AIU228" s="54"/>
      <c r="AIV228" s="54"/>
      <c r="AIW228" s="54"/>
      <c r="AIX228" s="54"/>
      <c r="AIY228" s="54"/>
      <c r="AIZ228" s="54"/>
      <c r="AJA228" s="54"/>
      <c r="AJB228" s="54"/>
      <c r="AJC228" s="54"/>
      <c r="AJD228" s="54"/>
      <c r="AJE228" s="54"/>
      <c r="AJF228" s="54"/>
      <c r="AJG228" s="54"/>
      <c r="AJH228" s="54"/>
      <c r="AJI228" s="54"/>
      <c r="AJJ228" s="54"/>
      <c r="AJK228" s="54"/>
      <c r="AJL228" s="54"/>
      <c r="AJM228" s="54"/>
      <c r="AJN228" s="54"/>
      <c r="AJO228" s="54"/>
      <c r="AJP228" s="54"/>
      <c r="AJQ228" s="54"/>
      <c r="AJR228" s="54"/>
      <c r="AJS228" s="54"/>
      <c r="AJT228" s="54"/>
      <c r="AJU228" s="54"/>
      <c r="AJV228" s="54"/>
      <c r="AJW228" s="54"/>
      <c r="AJX228" s="54"/>
      <c r="AJY228" s="54"/>
      <c r="AJZ228" s="54"/>
      <c r="AKA228" s="54"/>
      <c r="AKB228" s="54"/>
      <c r="AKC228" s="54"/>
      <c r="AKD228" s="54"/>
      <c r="AKE228" s="54"/>
      <c r="AKF228" s="54"/>
      <c r="AKG228" s="54"/>
      <c r="AKH228" s="54"/>
      <c r="AKI228" s="54"/>
      <c r="AKJ228" s="54"/>
      <c r="AKK228" s="54"/>
      <c r="AKL228" s="54"/>
      <c r="AKM228" s="54"/>
      <c r="AKN228" s="54"/>
      <c r="AKO228" s="54"/>
      <c r="AKP228" s="54"/>
      <c r="AKQ228" s="54"/>
      <c r="AKR228" s="54"/>
      <c r="AKS228" s="54"/>
      <c r="AKT228" s="54"/>
      <c r="AKU228" s="54"/>
      <c r="AKV228" s="54"/>
      <c r="AKW228" s="54"/>
      <c r="AKX228" s="54"/>
      <c r="AKY228" s="54"/>
      <c r="AKZ228" s="54"/>
      <c r="ALA228" s="54"/>
      <c r="ALB228" s="54"/>
      <c r="ALC228" s="54"/>
      <c r="ALD228" s="54"/>
      <c r="ALE228" s="54"/>
      <c r="ALF228" s="54"/>
      <c r="ALG228" s="54"/>
      <c r="ALH228" s="54"/>
      <c r="ALI228" s="54"/>
      <c r="ALJ228" s="54"/>
      <c r="ALK228" s="54"/>
      <c r="ALL228" s="54"/>
      <c r="ALM228" s="54"/>
      <c r="ALN228" s="54"/>
      <c r="ALO228" s="54"/>
      <c r="ALP228" s="54"/>
      <c r="ALQ228" s="54"/>
      <c r="ALR228" s="54"/>
      <c r="ALS228" s="54"/>
      <c r="ALT228" s="54"/>
      <c r="ALU228" s="54"/>
      <c r="ALV228" s="54"/>
      <c r="ALW228" s="54"/>
      <c r="ALX228" s="54"/>
      <c r="ALY228" s="54"/>
      <c r="ALZ228" s="54"/>
      <c r="AMA228" s="54"/>
      <c r="AMB228" s="54"/>
      <c r="AMC228" s="54"/>
      <c r="AMD228" s="54"/>
      <c r="AME228" s="54"/>
      <c r="AMF228" s="54"/>
      <c r="AMG228" s="54"/>
      <c r="AMH228" s="54"/>
      <c r="AMI228" s="54"/>
      <c r="AMJ228" s="54"/>
      <c r="AMK228" s="54"/>
      <c r="AML228" s="54"/>
      <c r="AMM228" s="54"/>
      <c r="AMN228" s="54"/>
      <c r="AMO228" s="54"/>
      <c r="AMP228" s="54"/>
      <c r="AMQ228" s="54"/>
      <c r="AMR228" s="54"/>
      <c r="AMS228" s="54"/>
      <c r="AMT228" s="54"/>
      <c r="AMU228" s="54"/>
      <c r="AMV228" s="54"/>
      <c r="AMW228" s="54"/>
      <c r="AMX228" s="54"/>
      <c r="AMY228" s="54"/>
      <c r="AMZ228" s="54"/>
      <c r="ANA228" s="54"/>
      <c r="ANB228" s="54"/>
      <c r="ANC228" s="54"/>
      <c r="AND228" s="54"/>
      <c r="ANE228" s="54"/>
      <c r="ANF228" s="54"/>
      <c r="ANG228" s="54"/>
      <c r="ANH228" s="54"/>
      <c r="ANI228" s="54"/>
      <c r="ANJ228" s="54"/>
      <c r="ANK228" s="54"/>
      <c r="ANL228" s="54"/>
      <c r="ANM228" s="54"/>
      <c r="ANN228" s="54"/>
      <c r="ANO228" s="54"/>
      <c r="ANP228" s="54"/>
      <c r="ANQ228" s="54"/>
      <c r="ANR228" s="54"/>
      <c r="ANS228" s="54"/>
      <c r="ANT228" s="54"/>
      <c r="ANU228" s="54"/>
      <c r="ANV228" s="54"/>
      <c r="ANW228" s="54"/>
      <c r="ANX228" s="54"/>
      <c r="ANY228" s="54"/>
      <c r="ANZ228" s="54"/>
      <c r="AOA228" s="54"/>
      <c r="AOB228" s="54"/>
      <c r="AOC228" s="54"/>
      <c r="AOD228" s="54"/>
      <c r="AOE228" s="54"/>
      <c r="AOF228" s="54"/>
      <c r="AOG228" s="54"/>
      <c r="AOH228" s="54"/>
      <c r="AOI228" s="54"/>
      <c r="AOJ228" s="54"/>
      <c r="AOK228" s="54"/>
      <c r="AOL228" s="54"/>
      <c r="AOM228" s="54"/>
      <c r="AON228" s="54"/>
      <c r="AOO228" s="54"/>
      <c r="AOP228" s="54"/>
      <c r="AOQ228" s="54"/>
      <c r="AOR228" s="54"/>
      <c r="AOS228" s="54"/>
      <c r="AOT228" s="54"/>
      <c r="AOU228" s="54"/>
      <c r="AOV228" s="54"/>
      <c r="AOW228" s="54"/>
      <c r="AOX228" s="54"/>
      <c r="AOY228" s="54"/>
      <c r="AOZ228" s="54"/>
      <c r="APA228" s="54"/>
      <c r="APB228" s="54"/>
      <c r="APC228" s="54"/>
      <c r="APD228" s="54"/>
      <c r="APE228" s="54"/>
      <c r="APF228" s="54"/>
      <c r="APG228" s="54"/>
      <c r="APH228" s="54"/>
      <c r="API228" s="54"/>
      <c r="APJ228" s="54"/>
      <c r="APK228" s="54"/>
      <c r="APL228" s="54"/>
      <c r="APM228" s="54"/>
      <c r="APN228" s="54"/>
      <c r="APO228" s="54"/>
      <c r="APP228" s="54"/>
      <c r="APQ228" s="54"/>
      <c r="APR228" s="54"/>
      <c r="APS228" s="54"/>
      <c r="APT228" s="54"/>
      <c r="APU228" s="54"/>
      <c r="APV228" s="54"/>
      <c r="APW228" s="54"/>
      <c r="APX228" s="54"/>
      <c r="APY228" s="54"/>
      <c r="APZ228" s="54"/>
      <c r="AQA228" s="54"/>
      <c r="AQB228" s="54"/>
      <c r="AQC228" s="54"/>
      <c r="AQD228" s="54"/>
      <c r="AQE228" s="54"/>
      <c r="AQF228" s="54"/>
      <c r="AQG228" s="54"/>
      <c r="AQH228" s="54"/>
      <c r="AQI228" s="54"/>
      <c r="AQJ228" s="54"/>
      <c r="AQK228" s="54"/>
      <c r="AQL228" s="54"/>
      <c r="AQM228" s="54"/>
      <c r="AQN228" s="54"/>
      <c r="AQO228" s="54"/>
      <c r="AQP228" s="54"/>
      <c r="AQQ228" s="54"/>
      <c r="AQR228" s="54"/>
      <c r="AQS228" s="54"/>
      <c r="AQT228" s="54"/>
      <c r="AQU228" s="54"/>
      <c r="AQV228" s="54"/>
      <c r="AQW228" s="54"/>
      <c r="AQX228" s="54"/>
      <c r="AQY228" s="54"/>
      <c r="AQZ228" s="54"/>
      <c r="ARA228" s="54"/>
      <c r="ARB228" s="54"/>
      <c r="ARC228" s="54"/>
      <c r="ARD228" s="54"/>
      <c r="ARE228" s="54"/>
      <c r="ARF228" s="54"/>
      <c r="ARG228" s="54"/>
      <c r="ARH228" s="54"/>
      <c r="ARI228" s="54"/>
      <c r="ARJ228" s="54"/>
      <c r="ARK228" s="54"/>
      <c r="ARL228" s="54"/>
      <c r="ARM228" s="54"/>
      <c r="ARN228" s="54"/>
      <c r="ARO228" s="54"/>
      <c r="ARP228" s="54"/>
      <c r="ARQ228" s="54"/>
      <c r="ARR228" s="54"/>
      <c r="ARS228" s="54"/>
      <c r="ART228" s="54"/>
      <c r="ARU228" s="54"/>
      <c r="ARV228" s="54"/>
      <c r="ARW228" s="54"/>
      <c r="ARX228" s="54"/>
      <c r="ARY228" s="54"/>
      <c r="ARZ228" s="54"/>
      <c r="ASA228" s="54"/>
      <c r="ASB228" s="54"/>
      <c r="ASC228" s="54"/>
      <c r="ASD228" s="54"/>
      <c r="ASE228" s="54"/>
      <c r="ASF228" s="54"/>
      <c r="ASG228" s="54"/>
      <c r="ASH228" s="54"/>
      <c r="ASI228" s="54"/>
      <c r="ASJ228" s="54"/>
      <c r="ASK228" s="54"/>
      <c r="ASL228" s="54"/>
      <c r="ASM228" s="54"/>
      <c r="ASN228" s="54"/>
      <c r="ASO228" s="54"/>
      <c r="ASP228" s="54"/>
      <c r="ASQ228" s="54"/>
      <c r="ASR228" s="54"/>
      <c r="ASS228" s="54"/>
      <c r="AST228" s="54"/>
      <c r="ASU228" s="54"/>
      <c r="ASV228" s="54"/>
      <c r="ASW228" s="54"/>
      <c r="ASX228" s="54"/>
      <c r="ASY228" s="54"/>
      <c r="ASZ228" s="54"/>
      <c r="ATA228" s="54"/>
      <c r="ATB228" s="54"/>
      <c r="ATC228" s="54"/>
      <c r="ATD228" s="54"/>
      <c r="ATE228" s="54"/>
      <c r="ATF228" s="54"/>
      <c r="ATG228" s="54"/>
      <c r="ATH228" s="54"/>
      <c r="ATI228" s="54"/>
      <c r="ATJ228" s="54"/>
      <c r="ATK228" s="54"/>
      <c r="ATL228" s="54"/>
      <c r="ATM228" s="54"/>
      <c r="ATN228" s="54"/>
      <c r="ATO228" s="54"/>
      <c r="ATP228" s="54"/>
      <c r="ATQ228" s="54"/>
      <c r="ATR228" s="54"/>
      <c r="ATS228" s="54"/>
      <c r="ATT228" s="54"/>
      <c r="ATU228" s="54"/>
      <c r="ATV228" s="54"/>
      <c r="ATW228" s="54"/>
      <c r="ATX228" s="54"/>
      <c r="ATY228" s="54"/>
      <c r="ATZ228" s="54"/>
      <c r="AUA228" s="54"/>
      <c r="AUB228" s="54"/>
      <c r="AUC228" s="54"/>
      <c r="AUD228" s="54"/>
      <c r="AUE228" s="54"/>
      <c r="AUF228" s="54"/>
      <c r="AUG228" s="54"/>
      <c r="AUH228" s="54"/>
      <c r="AUI228" s="54"/>
      <c r="AUJ228" s="54"/>
      <c r="AUK228" s="54"/>
      <c r="AUL228" s="54"/>
      <c r="AUM228" s="54"/>
      <c r="AUN228" s="54"/>
      <c r="AUO228" s="54"/>
      <c r="AUP228" s="54"/>
      <c r="AUQ228" s="54"/>
      <c r="AUR228" s="54"/>
      <c r="AUS228" s="54"/>
      <c r="AUT228" s="54"/>
      <c r="AUU228" s="54"/>
      <c r="AUV228" s="54"/>
      <c r="AUW228" s="54"/>
      <c r="AUX228" s="54"/>
      <c r="AUY228" s="54"/>
      <c r="AUZ228" s="54"/>
      <c r="AVA228" s="54"/>
      <c r="AVB228" s="54"/>
      <c r="AVC228" s="54"/>
      <c r="AVD228" s="54"/>
      <c r="AVE228" s="54"/>
      <c r="AVF228" s="54"/>
      <c r="AVG228" s="54"/>
      <c r="AVH228" s="54"/>
      <c r="AVI228" s="54"/>
      <c r="AVJ228" s="54"/>
      <c r="AVK228" s="54"/>
      <c r="AVL228" s="54"/>
      <c r="AVM228" s="54"/>
      <c r="AVN228" s="54"/>
      <c r="AVO228" s="54"/>
      <c r="AVP228" s="54"/>
      <c r="AVQ228" s="54"/>
      <c r="AVR228" s="54"/>
      <c r="AVS228" s="54"/>
      <c r="AVT228" s="54"/>
      <c r="AVU228" s="54"/>
      <c r="AVV228" s="54"/>
      <c r="AVW228" s="54"/>
      <c r="AVX228" s="54"/>
      <c r="AVY228" s="54"/>
      <c r="AVZ228" s="54"/>
      <c r="AWA228" s="54"/>
      <c r="AWB228" s="54"/>
      <c r="AWC228" s="54"/>
      <c r="AWD228" s="54"/>
      <c r="AWE228" s="54"/>
      <c r="AWF228" s="54"/>
      <c r="AWG228" s="54"/>
      <c r="AWH228" s="54"/>
      <c r="AWI228" s="54"/>
      <c r="AWJ228" s="54"/>
      <c r="AWK228" s="54"/>
      <c r="AWL228" s="54"/>
      <c r="AWM228" s="54"/>
      <c r="AWN228" s="54"/>
      <c r="AWO228" s="54"/>
      <c r="AWP228" s="54"/>
      <c r="AWQ228" s="54"/>
      <c r="AWR228" s="54"/>
      <c r="AWS228" s="54"/>
      <c r="AWT228" s="54"/>
      <c r="AWU228" s="54"/>
      <c r="AWV228" s="54"/>
      <c r="AWW228" s="54"/>
      <c r="AWX228" s="54"/>
      <c r="AWY228" s="54"/>
      <c r="AWZ228" s="54"/>
      <c r="AXA228" s="54"/>
      <c r="AXB228" s="54"/>
      <c r="AXC228" s="54"/>
      <c r="AXD228" s="54"/>
      <c r="AXE228" s="54"/>
      <c r="AXF228" s="54"/>
      <c r="AXG228" s="54"/>
      <c r="AXH228" s="54"/>
      <c r="AXI228" s="54"/>
      <c r="AXJ228" s="54"/>
      <c r="AXK228" s="54"/>
      <c r="AXL228" s="54"/>
      <c r="AXM228" s="54"/>
      <c r="AXN228" s="54"/>
      <c r="AXO228" s="54"/>
      <c r="AXP228" s="54"/>
      <c r="AXQ228" s="54"/>
      <c r="AXR228" s="54"/>
      <c r="AXS228" s="54"/>
      <c r="AXT228" s="54"/>
      <c r="AXU228" s="54"/>
      <c r="AXV228" s="54"/>
      <c r="AXW228" s="54"/>
      <c r="AXX228" s="54"/>
      <c r="AXY228" s="54"/>
      <c r="AXZ228" s="54"/>
      <c r="AYA228" s="54"/>
      <c r="AYB228" s="54"/>
      <c r="AYC228" s="54"/>
      <c r="AYD228" s="54"/>
      <c r="AYE228" s="54"/>
      <c r="AYF228" s="54"/>
      <c r="AYG228" s="54"/>
      <c r="AYH228" s="54"/>
      <c r="AYI228" s="54"/>
      <c r="AYJ228" s="54"/>
      <c r="AYK228" s="54"/>
      <c r="AYL228" s="54"/>
      <c r="AYM228" s="54"/>
      <c r="AYN228" s="54"/>
      <c r="AYO228" s="54"/>
      <c r="AYP228" s="54"/>
      <c r="AYQ228" s="54"/>
      <c r="AYR228" s="54"/>
      <c r="AYS228" s="54"/>
      <c r="AYT228" s="54"/>
      <c r="AYU228" s="54"/>
      <c r="AYV228" s="54"/>
      <c r="AYW228" s="54"/>
      <c r="AYX228" s="54"/>
      <c r="AYY228" s="54"/>
      <c r="AYZ228" s="54"/>
      <c r="AZA228" s="54"/>
      <c r="AZB228" s="54"/>
      <c r="AZC228" s="54"/>
      <c r="AZD228" s="54"/>
      <c r="AZE228" s="54"/>
      <c r="AZF228" s="54"/>
      <c r="AZG228" s="54"/>
      <c r="AZH228" s="54"/>
      <c r="AZI228" s="54"/>
      <c r="AZJ228" s="54"/>
      <c r="AZK228" s="54"/>
      <c r="AZL228" s="54"/>
      <c r="AZM228" s="54"/>
      <c r="AZN228" s="54"/>
      <c r="AZO228" s="54"/>
      <c r="AZP228" s="54"/>
      <c r="AZQ228" s="54"/>
      <c r="AZR228" s="54"/>
      <c r="AZS228" s="54"/>
      <c r="AZT228" s="54"/>
      <c r="AZU228" s="54"/>
      <c r="AZV228" s="54"/>
      <c r="AZW228" s="54"/>
      <c r="AZX228" s="54"/>
      <c r="AZY228" s="54"/>
      <c r="AZZ228" s="54"/>
      <c r="BAA228" s="54"/>
      <c r="BAB228" s="54"/>
      <c r="BAC228" s="54"/>
      <c r="BAD228" s="54"/>
      <c r="BAE228" s="54"/>
      <c r="BAF228" s="54"/>
      <c r="BAG228" s="54"/>
      <c r="BAH228" s="54"/>
      <c r="BAI228" s="54"/>
      <c r="BAJ228" s="54"/>
      <c r="BAK228" s="54"/>
      <c r="BAL228" s="54"/>
      <c r="BAM228" s="54"/>
      <c r="BAN228" s="54"/>
      <c r="BAO228" s="54"/>
      <c r="BAP228" s="54"/>
      <c r="BAQ228" s="54"/>
      <c r="BAR228" s="54"/>
      <c r="BAS228" s="54"/>
      <c r="BAT228" s="54"/>
      <c r="BAU228" s="54"/>
      <c r="BAV228" s="54"/>
      <c r="BAW228" s="54"/>
      <c r="BAX228" s="54"/>
      <c r="BAY228" s="54"/>
      <c r="BAZ228" s="54"/>
      <c r="BBA228" s="54"/>
      <c r="BBB228" s="54"/>
      <c r="BBC228" s="54"/>
      <c r="BBD228" s="54"/>
      <c r="BBE228" s="54"/>
      <c r="BBF228" s="54"/>
      <c r="BBG228" s="54"/>
      <c r="BBH228" s="54"/>
      <c r="BBI228" s="54"/>
      <c r="BBJ228" s="54"/>
      <c r="BBK228" s="54"/>
      <c r="BBL228" s="54"/>
      <c r="BBM228" s="54"/>
      <c r="BBN228" s="54"/>
      <c r="BBO228" s="54"/>
      <c r="BBP228" s="54"/>
      <c r="BBQ228" s="54"/>
      <c r="BBR228" s="54"/>
      <c r="BBS228" s="54"/>
      <c r="BBT228" s="54"/>
      <c r="BBU228" s="54"/>
      <c r="BBV228" s="54"/>
      <c r="BBW228" s="54"/>
      <c r="BBX228" s="54"/>
      <c r="BBY228" s="54"/>
      <c r="BBZ228" s="54"/>
      <c r="BCA228" s="54"/>
      <c r="BCB228" s="54"/>
      <c r="BCC228" s="54"/>
      <c r="BCD228" s="54"/>
      <c r="BCE228" s="54"/>
      <c r="BCF228" s="54"/>
      <c r="BCG228" s="54"/>
      <c r="BCH228" s="54"/>
      <c r="BCI228" s="54"/>
      <c r="BCJ228" s="54"/>
      <c r="BCK228" s="54"/>
      <c r="BCL228" s="54"/>
      <c r="BCM228" s="54"/>
      <c r="BCN228" s="54"/>
      <c r="BCO228" s="54"/>
      <c r="BCP228" s="54"/>
      <c r="BCQ228" s="54"/>
      <c r="BCR228" s="54"/>
      <c r="BCS228" s="54"/>
      <c r="BCT228" s="54"/>
      <c r="BCU228" s="54"/>
      <c r="BCV228" s="54"/>
      <c r="BCW228" s="54"/>
      <c r="BCX228" s="54"/>
      <c r="BCY228" s="54"/>
      <c r="BCZ228" s="54"/>
      <c r="BDA228" s="54"/>
      <c r="BDB228" s="54"/>
      <c r="BDC228" s="54"/>
      <c r="BDD228" s="54"/>
      <c r="BDE228" s="54"/>
      <c r="BDF228" s="54"/>
      <c r="BDG228" s="54"/>
      <c r="BDH228" s="54"/>
      <c r="BDI228" s="54"/>
      <c r="BDJ228" s="54"/>
      <c r="BDK228" s="54"/>
      <c r="BDL228" s="54"/>
      <c r="BDM228" s="54"/>
      <c r="BDN228" s="54"/>
      <c r="BDO228" s="54"/>
      <c r="BDP228" s="54"/>
      <c r="BDQ228" s="54"/>
      <c r="BDR228" s="54"/>
      <c r="BDS228" s="54"/>
      <c r="BDT228" s="54"/>
      <c r="BDU228" s="54"/>
      <c r="BDV228" s="54"/>
      <c r="BDW228" s="54"/>
      <c r="BDX228" s="54"/>
      <c r="BDY228" s="54"/>
      <c r="BDZ228" s="54"/>
      <c r="BEA228" s="54"/>
      <c r="BEB228" s="54"/>
      <c r="BEC228" s="54"/>
      <c r="BED228" s="54"/>
      <c r="BEE228" s="54"/>
      <c r="BEF228" s="54"/>
      <c r="BEG228" s="54"/>
      <c r="BEH228" s="54"/>
      <c r="BEI228" s="54"/>
      <c r="BEJ228" s="54"/>
      <c r="BEK228" s="54"/>
      <c r="BEL228" s="54"/>
      <c r="BEM228" s="54"/>
      <c r="BEN228" s="54"/>
      <c r="BEO228" s="54"/>
      <c r="BEP228" s="54"/>
      <c r="BEQ228" s="54"/>
      <c r="BER228" s="54"/>
      <c r="BES228" s="54"/>
      <c r="BET228" s="54"/>
      <c r="BEU228" s="54"/>
      <c r="BEV228" s="54"/>
      <c r="BEW228" s="54"/>
      <c r="BEX228" s="54"/>
      <c r="BEY228" s="54"/>
      <c r="BEZ228" s="54"/>
      <c r="BFA228" s="54"/>
      <c r="BFB228" s="54"/>
      <c r="BFC228" s="54"/>
      <c r="BFD228" s="54"/>
      <c r="BFE228" s="54"/>
      <c r="BFF228" s="54"/>
      <c r="BFG228" s="54"/>
      <c r="BFH228" s="54"/>
      <c r="BFI228" s="54"/>
      <c r="BFJ228" s="54"/>
      <c r="BFK228" s="54"/>
      <c r="BFL228" s="54"/>
      <c r="BFM228" s="54"/>
      <c r="BFN228" s="54"/>
      <c r="BFO228" s="54"/>
      <c r="BFP228" s="54"/>
      <c r="BFQ228" s="54"/>
      <c r="BFR228" s="54"/>
      <c r="BFS228" s="54"/>
      <c r="BFT228" s="54"/>
      <c r="BFU228" s="54"/>
      <c r="BFV228" s="54"/>
      <c r="BFW228" s="54"/>
      <c r="BFX228" s="54"/>
      <c r="BFY228" s="54"/>
      <c r="BFZ228" s="54"/>
      <c r="BGA228" s="54"/>
      <c r="BGB228" s="54"/>
      <c r="BGC228" s="54"/>
      <c r="BGD228" s="54"/>
      <c r="BGE228" s="54"/>
      <c r="BGF228" s="54"/>
      <c r="BGG228" s="54"/>
      <c r="BGH228" s="54"/>
      <c r="BGI228" s="54"/>
      <c r="BGJ228" s="54"/>
      <c r="BGK228" s="54"/>
      <c r="BGL228" s="54"/>
      <c r="BGM228" s="54"/>
      <c r="BGN228" s="54"/>
      <c r="BGO228" s="54"/>
      <c r="BGP228" s="54"/>
      <c r="BGQ228" s="54"/>
      <c r="BGR228" s="54"/>
      <c r="BGS228" s="54"/>
      <c r="BGT228" s="54"/>
      <c r="BGU228" s="54"/>
      <c r="BGV228" s="54"/>
      <c r="BGW228" s="54"/>
      <c r="BGX228" s="54"/>
      <c r="BGY228" s="54"/>
      <c r="BGZ228" s="54"/>
      <c r="BHA228" s="54"/>
      <c r="BHB228" s="54"/>
      <c r="BHC228" s="54"/>
      <c r="BHD228" s="54"/>
      <c r="BHE228" s="54"/>
      <c r="BHF228" s="54"/>
      <c r="BHG228" s="54"/>
      <c r="BHH228" s="54"/>
      <c r="BHI228" s="54"/>
      <c r="BHJ228" s="54"/>
      <c r="BHK228" s="54"/>
      <c r="BHL228" s="54"/>
      <c r="BHM228" s="54"/>
      <c r="BHN228" s="54"/>
      <c r="BHO228" s="54"/>
      <c r="BHP228" s="54"/>
      <c r="BHQ228" s="54"/>
      <c r="BHR228" s="54"/>
      <c r="BHS228" s="54"/>
      <c r="BHT228" s="54"/>
      <c r="BHU228" s="54"/>
      <c r="BHV228" s="54"/>
      <c r="BHW228" s="54"/>
      <c r="BHX228" s="54"/>
      <c r="BHY228" s="54"/>
      <c r="BHZ228" s="54"/>
      <c r="BIA228" s="54"/>
      <c r="BIB228" s="54"/>
      <c r="BIC228" s="54"/>
      <c r="BID228" s="54"/>
      <c r="BIE228" s="54"/>
      <c r="BIF228" s="54"/>
      <c r="BIG228" s="54"/>
      <c r="BIH228" s="54"/>
      <c r="BII228" s="54"/>
      <c r="BIJ228" s="54"/>
      <c r="BIK228" s="54"/>
      <c r="BIL228" s="54"/>
      <c r="BIM228" s="54"/>
      <c r="BIN228" s="54"/>
      <c r="BIO228" s="54"/>
      <c r="BIP228" s="54"/>
      <c r="BIQ228" s="54"/>
      <c r="BIR228" s="54"/>
      <c r="BIS228" s="54"/>
      <c r="BIT228" s="54"/>
      <c r="BIU228" s="54"/>
      <c r="BIV228" s="54"/>
      <c r="BIW228" s="54"/>
      <c r="BIX228" s="54"/>
      <c r="BIY228" s="54"/>
      <c r="BIZ228" s="54"/>
      <c r="BJA228" s="54"/>
      <c r="BJB228" s="54"/>
      <c r="BJC228" s="54"/>
      <c r="BJD228" s="54"/>
      <c r="BJE228" s="54"/>
      <c r="BJF228" s="54"/>
      <c r="BJG228" s="54"/>
      <c r="BJH228" s="54"/>
      <c r="BJI228" s="54"/>
      <c r="BJJ228" s="54"/>
      <c r="BJK228" s="54"/>
      <c r="BJL228" s="54"/>
      <c r="BJM228" s="54"/>
      <c r="BJN228" s="54"/>
      <c r="BJO228" s="54"/>
      <c r="BJP228" s="54"/>
      <c r="BJQ228" s="54"/>
      <c r="BJR228" s="54"/>
      <c r="BJS228" s="54"/>
      <c r="BJT228" s="54"/>
      <c r="BJU228" s="54"/>
      <c r="BJV228" s="54"/>
      <c r="BJW228" s="54"/>
      <c r="BJX228" s="54"/>
      <c r="BJY228" s="54"/>
      <c r="BJZ228" s="54"/>
      <c r="BKA228" s="54"/>
      <c r="BKB228" s="54"/>
      <c r="BKC228" s="54"/>
      <c r="BKD228" s="54"/>
      <c r="BKE228" s="54"/>
      <c r="BKF228" s="54"/>
      <c r="BKG228" s="54"/>
      <c r="BKH228" s="54"/>
      <c r="BKI228" s="54"/>
      <c r="BKJ228" s="54"/>
      <c r="BKK228" s="54"/>
      <c r="BKL228" s="54"/>
      <c r="BKM228" s="54"/>
      <c r="BKN228" s="54"/>
      <c r="BKO228" s="54"/>
      <c r="BKP228" s="54"/>
      <c r="BKQ228" s="54"/>
      <c r="BKR228" s="54"/>
      <c r="BKS228" s="54"/>
      <c r="BKT228" s="54"/>
      <c r="BKU228" s="54"/>
      <c r="BKV228" s="54"/>
      <c r="BKW228" s="54"/>
      <c r="BKX228" s="54"/>
      <c r="BKY228" s="54"/>
      <c r="BKZ228" s="54"/>
      <c r="BLA228" s="54"/>
      <c r="BLB228" s="54"/>
      <c r="BLC228" s="54"/>
      <c r="BLD228" s="54"/>
      <c r="BLE228" s="54"/>
      <c r="BLF228" s="54"/>
      <c r="BLG228" s="54"/>
      <c r="BLH228" s="54"/>
      <c r="BLI228" s="54"/>
      <c r="BLJ228" s="54"/>
      <c r="BLK228" s="54"/>
      <c r="BLL228" s="54"/>
      <c r="BLM228" s="54"/>
      <c r="BLN228" s="54"/>
      <c r="BLO228" s="54"/>
      <c r="BLP228" s="54"/>
      <c r="BLQ228" s="54"/>
      <c r="BLR228" s="54"/>
      <c r="BLS228" s="54"/>
      <c r="BLT228" s="54"/>
      <c r="BLU228" s="54"/>
      <c r="BLV228" s="54"/>
      <c r="BLW228" s="54"/>
      <c r="BLX228" s="54"/>
      <c r="BLY228" s="54"/>
      <c r="BLZ228" s="54"/>
      <c r="BMA228" s="54"/>
      <c r="BMB228" s="54"/>
      <c r="BMC228" s="54"/>
      <c r="BMD228" s="54"/>
      <c r="BME228" s="54"/>
      <c r="BMF228" s="54"/>
      <c r="BMG228" s="54"/>
      <c r="BMH228" s="54"/>
      <c r="BMI228" s="54"/>
      <c r="BMJ228" s="54"/>
      <c r="BMK228" s="54"/>
      <c r="BML228" s="54"/>
      <c r="BMM228" s="54"/>
      <c r="BMN228" s="54"/>
      <c r="BMO228" s="54"/>
      <c r="BMP228" s="54"/>
      <c r="BMQ228" s="54"/>
      <c r="BMR228" s="54"/>
      <c r="BMS228" s="54"/>
      <c r="BMT228" s="54"/>
      <c r="BMU228" s="54"/>
      <c r="BMV228" s="54"/>
      <c r="BMW228" s="54"/>
      <c r="BMX228" s="54"/>
      <c r="BMY228" s="54"/>
      <c r="BMZ228" s="54"/>
      <c r="BNA228" s="54"/>
      <c r="BNB228" s="54"/>
      <c r="BNC228" s="54"/>
      <c r="BND228" s="54"/>
      <c r="BNE228" s="54"/>
      <c r="BNF228" s="54"/>
      <c r="BNG228" s="54"/>
      <c r="BNH228" s="54"/>
      <c r="BNI228" s="54"/>
      <c r="BNJ228" s="54"/>
      <c r="BNK228" s="54"/>
      <c r="BNL228" s="54"/>
      <c r="BNM228" s="54"/>
      <c r="BNN228" s="54"/>
      <c r="BNO228" s="54"/>
      <c r="BNP228" s="54"/>
      <c r="BNQ228" s="54"/>
      <c r="BNR228" s="54"/>
      <c r="BNS228" s="54"/>
      <c r="BNT228" s="54"/>
      <c r="BNU228" s="54"/>
      <c r="BNV228" s="54"/>
      <c r="BNW228" s="54"/>
      <c r="BNX228" s="54"/>
      <c r="BNY228" s="54"/>
      <c r="BNZ228" s="54"/>
      <c r="BOA228" s="54"/>
      <c r="BOB228" s="54"/>
      <c r="BOC228" s="54"/>
      <c r="BOD228" s="54"/>
      <c r="BOE228" s="54"/>
      <c r="BOF228" s="54"/>
      <c r="BOG228" s="54"/>
      <c r="BOH228" s="54"/>
      <c r="BOI228" s="54"/>
      <c r="BOJ228" s="54"/>
      <c r="BOK228" s="54"/>
      <c r="BOL228" s="54"/>
      <c r="BOM228" s="54"/>
      <c r="BON228" s="54"/>
      <c r="BOO228" s="54"/>
      <c r="BOP228" s="54"/>
      <c r="BOQ228" s="54"/>
      <c r="BOR228" s="54"/>
      <c r="BOS228" s="54"/>
      <c r="BOT228" s="54"/>
      <c r="BOU228" s="54"/>
      <c r="BOV228" s="54"/>
      <c r="BOW228" s="54"/>
      <c r="BOX228" s="54"/>
      <c r="BOY228" s="54"/>
      <c r="BOZ228" s="54"/>
      <c r="BPA228" s="54"/>
      <c r="BPB228" s="54"/>
      <c r="BPC228" s="54"/>
      <c r="BPD228" s="54"/>
      <c r="BPE228" s="54"/>
      <c r="BPF228" s="54"/>
      <c r="BPG228" s="54"/>
      <c r="BPH228" s="54"/>
      <c r="BPI228" s="54"/>
      <c r="BPJ228" s="54"/>
      <c r="BPK228" s="54"/>
      <c r="BPL228" s="54"/>
      <c r="BPM228" s="54"/>
      <c r="BPN228" s="54"/>
      <c r="BPO228" s="54"/>
      <c r="BPP228" s="54"/>
      <c r="BPQ228" s="54"/>
      <c r="BPR228" s="54"/>
      <c r="BPS228" s="54"/>
      <c r="BPT228" s="54"/>
      <c r="BPU228" s="54"/>
      <c r="BPV228" s="54"/>
      <c r="BPW228" s="54"/>
      <c r="BPX228" s="54"/>
      <c r="BPY228" s="54"/>
      <c r="BPZ228" s="54"/>
      <c r="BQA228" s="54"/>
      <c r="BQB228" s="54"/>
      <c r="BQC228" s="54"/>
      <c r="BQD228" s="54"/>
      <c r="BQE228" s="54"/>
      <c r="BQF228" s="54"/>
      <c r="BQG228" s="54"/>
      <c r="BQH228" s="54"/>
      <c r="BQI228" s="54"/>
      <c r="BQJ228" s="54"/>
      <c r="BQK228" s="54"/>
      <c r="BQL228" s="54"/>
      <c r="BQM228" s="54"/>
      <c r="BQN228" s="54"/>
      <c r="BQO228" s="54"/>
      <c r="BQP228" s="54"/>
      <c r="BQQ228" s="54"/>
      <c r="BQR228" s="54"/>
      <c r="BQS228" s="54"/>
      <c r="BQT228" s="54"/>
      <c r="BQU228" s="54"/>
      <c r="BQV228" s="54"/>
      <c r="BQW228" s="54"/>
      <c r="BQX228" s="54"/>
      <c r="BQY228" s="54"/>
      <c r="BQZ228" s="54"/>
      <c r="BRA228" s="54"/>
      <c r="BRB228" s="54"/>
      <c r="BRC228" s="54"/>
      <c r="BRD228" s="54"/>
      <c r="BRE228" s="54"/>
      <c r="BRF228" s="54"/>
      <c r="BRG228" s="54"/>
      <c r="BRH228" s="54"/>
      <c r="BRI228" s="54"/>
      <c r="BRJ228" s="54"/>
      <c r="BRK228" s="54"/>
      <c r="BRL228" s="54"/>
      <c r="BRM228" s="54"/>
      <c r="BRN228" s="54"/>
      <c r="BRO228" s="54"/>
      <c r="BRP228" s="54"/>
      <c r="BRQ228" s="54"/>
      <c r="BRR228" s="54"/>
      <c r="BRS228" s="54"/>
      <c r="BRT228" s="54"/>
      <c r="BRU228" s="54"/>
      <c r="BRV228" s="54"/>
      <c r="BRW228" s="54"/>
      <c r="BRX228" s="54"/>
      <c r="BRY228" s="54"/>
      <c r="BRZ228" s="54"/>
      <c r="BSA228" s="54"/>
      <c r="BSB228" s="54"/>
      <c r="BSC228" s="54"/>
      <c r="BSD228" s="54"/>
      <c r="BSE228" s="54"/>
      <c r="BSF228" s="54"/>
      <c r="BSG228" s="54"/>
      <c r="BSH228" s="54"/>
      <c r="BSI228" s="54"/>
      <c r="BSJ228" s="54"/>
      <c r="BSK228" s="54"/>
      <c r="BSL228" s="54"/>
      <c r="BSM228" s="54"/>
      <c r="BSN228" s="54"/>
      <c r="BSO228" s="54"/>
      <c r="BSP228" s="54"/>
      <c r="BSQ228" s="54"/>
      <c r="BSR228" s="54"/>
      <c r="BSS228" s="54"/>
      <c r="BST228" s="54"/>
      <c r="BSU228" s="54"/>
      <c r="BSV228" s="54"/>
      <c r="BSW228" s="54"/>
      <c r="BSX228" s="54"/>
      <c r="BSY228" s="54"/>
      <c r="BSZ228" s="54"/>
      <c r="BTA228" s="54"/>
      <c r="BTB228" s="54"/>
      <c r="BTC228" s="54"/>
      <c r="BTD228" s="54"/>
      <c r="BTE228" s="54"/>
      <c r="BTF228" s="54"/>
      <c r="BTG228" s="54"/>
      <c r="BTH228" s="54"/>
      <c r="BTI228" s="54"/>
      <c r="BTJ228" s="54"/>
      <c r="BTK228" s="54"/>
      <c r="BTL228" s="54"/>
      <c r="BTM228" s="54"/>
      <c r="BTN228" s="54"/>
      <c r="BTO228" s="54"/>
      <c r="BTP228" s="54"/>
      <c r="BTQ228" s="54"/>
      <c r="BTR228" s="54"/>
      <c r="BTS228" s="54"/>
      <c r="BTT228" s="54"/>
      <c r="BTU228" s="54"/>
      <c r="BTV228" s="54"/>
      <c r="BTW228" s="54"/>
      <c r="BTX228" s="54"/>
      <c r="BTY228" s="54"/>
      <c r="BTZ228" s="54"/>
      <c r="BUA228" s="54"/>
      <c r="BUB228" s="54"/>
      <c r="BUC228" s="54"/>
      <c r="BUD228" s="54"/>
      <c r="BUE228" s="54"/>
      <c r="BUF228" s="54"/>
      <c r="BUG228" s="54"/>
      <c r="BUH228" s="54"/>
      <c r="BUI228" s="54"/>
      <c r="BUJ228" s="54"/>
      <c r="BUK228" s="54"/>
      <c r="BUL228" s="54"/>
      <c r="BUM228" s="54"/>
      <c r="BUN228" s="54"/>
      <c r="BUO228" s="54"/>
      <c r="BUP228" s="54"/>
      <c r="BUQ228" s="54"/>
      <c r="BUR228" s="54"/>
      <c r="BUS228" s="54"/>
      <c r="BUT228" s="54"/>
      <c r="BUU228" s="54"/>
      <c r="BUV228" s="54"/>
      <c r="BUW228" s="54"/>
      <c r="BUX228" s="54"/>
      <c r="BUY228" s="54"/>
      <c r="BUZ228" s="54"/>
      <c r="BVA228" s="54"/>
      <c r="BVB228" s="54"/>
      <c r="BVC228" s="54"/>
      <c r="BVD228" s="54"/>
      <c r="BVE228" s="54"/>
      <c r="BVF228" s="54"/>
      <c r="BVG228" s="54"/>
      <c r="BVH228" s="54"/>
      <c r="BVI228" s="54"/>
      <c r="BVJ228" s="54"/>
      <c r="BVK228" s="54"/>
      <c r="BVL228" s="54"/>
      <c r="BVM228" s="54"/>
      <c r="BVN228" s="54"/>
      <c r="BVO228" s="54"/>
      <c r="BVP228" s="54"/>
      <c r="BVQ228" s="54"/>
      <c r="BVR228" s="54"/>
      <c r="BVS228" s="54"/>
      <c r="BVT228" s="54"/>
      <c r="BVU228" s="54"/>
      <c r="BVV228" s="54"/>
      <c r="BVW228" s="54"/>
      <c r="BVX228" s="54"/>
      <c r="BVY228" s="54"/>
      <c r="BVZ228" s="54"/>
      <c r="BWA228" s="54"/>
      <c r="BWB228" s="54"/>
      <c r="BWC228" s="54"/>
      <c r="BWD228" s="54"/>
      <c r="BWE228" s="54"/>
      <c r="BWF228" s="54"/>
      <c r="BWG228" s="54"/>
      <c r="BWH228" s="54"/>
      <c r="BWI228" s="54"/>
      <c r="BWJ228" s="54"/>
      <c r="BWK228" s="54"/>
      <c r="BWL228" s="54"/>
      <c r="BWM228" s="54"/>
      <c r="BWN228" s="54"/>
      <c r="BWO228" s="54"/>
      <c r="BWP228" s="54"/>
      <c r="BWQ228" s="54"/>
      <c r="BWR228" s="54"/>
      <c r="BWS228" s="54"/>
      <c r="BWT228" s="54"/>
      <c r="BWU228" s="54"/>
      <c r="BWV228" s="54"/>
      <c r="BWW228" s="54"/>
      <c r="BWX228" s="54"/>
      <c r="BWY228" s="54"/>
      <c r="BWZ228" s="54"/>
      <c r="BXA228" s="54"/>
      <c r="BXB228" s="54"/>
      <c r="BXC228" s="54"/>
      <c r="BXD228" s="54"/>
      <c r="BXE228" s="54"/>
      <c r="BXF228" s="54"/>
      <c r="BXG228" s="54"/>
      <c r="BXH228" s="54"/>
      <c r="BXI228" s="54"/>
      <c r="BXJ228" s="54"/>
      <c r="BXK228" s="54"/>
      <c r="BXL228" s="54"/>
      <c r="BXM228" s="54"/>
      <c r="BXN228" s="54"/>
      <c r="BXO228" s="54"/>
      <c r="BXP228" s="54"/>
      <c r="BXQ228" s="54"/>
      <c r="BXR228" s="54"/>
      <c r="BXS228" s="54"/>
      <c r="BXT228" s="54"/>
      <c r="BXU228" s="54"/>
      <c r="BXV228" s="54"/>
      <c r="BXW228" s="54"/>
      <c r="BXX228" s="54"/>
      <c r="BXY228" s="54"/>
      <c r="BXZ228" s="54"/>
      <c r="BYA228" s="54"/>
      <c r="BYB228" s="54"/>
      <c r="BYC228" s="54"/>
      <c r="BYD228" s="54"/>
      <c r="BYE228" s="54"/>
      <c r="BYF228" s="54"/>
      <c r="BYG228" s="54"/>
      <c r="BYH228" s="54"/>
      <c r="BYI228" s="54"/>
      <c r="BYJ228" s="54"/>
      <c r="BYK228" s="54"/>
      <c r="BYL228" s="54"/>
      <c r="BYM228" s="54"/>
      <c r="BYN228" s="54"/>
      <c r="BYO228" s="54"/>
      <c r="BYP228" s="54"/>
      <c r="BYQ228" s="54"/>
      <c r="BYR228" s="54"/>
      <c r="BYS228" s="54"/>
      <c r="BYT228" s="54"/>
      <c r="BYU228" s="54"/>
      <c r="BYV228" s="54"/>
      <c r="BYW228" s="54"/>
      <c r="BYX228" s="54"/>
      <c r="BYY228" s="54"/>
      <c r="BYZ228" s="54"/>
      <c r="BZA228" s="54"/>
      <c r="BZB228" s="54"/>
      <c r="BZC228" s="54"/>
      <c r="BZD228" s="54"/>
      <c r="BZE228" s="54"/>
      <c r="BZF228" s="54"/>
      <c r="BZG228" s="54"/>
      <c r="BZH228" s="54"/>
      <c r="BZI228" s="54"/>
      <c r="BZJ228" s="54"/>
      <c r="BZK228" s="54"/>
      <c r="BZL228" s="54"/>
      <c r="BZM228" s="54"/>
      <c r="BZN228" s="54"/>
      <c r="BZO228" s="54"/>
      <c r="BZP228" s="54"/>
      <c r="BZQ228" s="54"/>
      <c r="BZR228" s="54"/>
      <c r="BZS228" s="54"/>
      <c r="BZT228" s="54"/>
      <c r="BZU228" s="54"/>
      <c r="BZV228" s="54"/>
      <c r="BZW228" s="54"/>
      <c r="BZX228" s="54"/>
      <c r="BZY228" s="54"/>
      <c r="BZZ228" s="54"/>
      <c r="CAA228" s="54"/>
      <c r="CAB228" s="54"/>
      <c r="CAC228" s="54"/>
      <c r="CAD228" s="54"/>
      <c r="CAE228" s="54"/>
      <c r="CAF228" s="54"/>
      <c r="CAG228" s="54"/>
      <c r="CAH228" s="54"/>
      <c r="CAI228" s="54"/>
      <c r="CAJ228" s="54"/>
      <c r="CAK228" s="54"/>
      <c r="CAL228" s="54"/>
      <c r="CAM228" s="54"/>
      <c r="CAN228" s="54"/>
      <c r="CAO228" s="54"/>
      <c r="CAP228" s="54"/>
      <c r="CAQ228" s="54"/>
      <c r="CAR228" s="54"/>
      <c r="CAS228" s="54"/>
      <c r="CAT228" s="54"/>
      <c r="CAU228" s="54"/>
      <c r="CAV228" s="54"/>
      <c r="CAW228" s="54"/>
      <c r="CAX228" s="54"/>
      <c r="CAY228" s="54"/>
      <c r="CAZ228" s="54"/>
      <c r="CBA228" s="54"/>
      <c r="CBB228" s="54"/>
      <c r="CBC228" s="54"/>
      <c r="CBD228" s="54"/>
      <c r="CBE228" s="54"/>
      <c r="CBF228" s="54"/>
      <c r="CBG228" s="54"/>
      <c r="CBH228" s="54"/>
      <c r="CBI228" s="54"/>
      <c r="CBJ228" s="54"/>
      <c r="CBK228" s="54"/>
      <c r="CBL228" s="54"/>
      <c r="CBM228" s="54"/>
      <c r="CBN228" s="54"/>
      <c r="CBO228" s="54"/>
      <c r="CBP228" s="54"/>
      <c r="CBQ228" s="54"/>
      <c r="CBR228" s="54"/>
      <c r="CBS228" s="54"/>
      <c r="CBT228" s="54"/>
      <c r="CBU228" s="54"/>
      <c r="CBV228" s="54"/>
      <c r="CBW228" s="54"/>
      <c r="CBX228" s="54"/>
      <c r="CBY228" s="54"/>
      <c r="CBZ228" s="54"/>
      <c r="CCA228" s="54"/>
      <c r="CCB228" s="54"/>
      <c r="CCC228" s="54"/>
      <c r="CCD228" s="54"/>
      <c r="CCE228" s="54"/>
      <c r="CCF228" s="54"/>
      <c r="CCG228" s="54"/>
      <c r="CCH228" s="54"/>
      <c r="CCI228" s="54"/>
      <c r="CCJ228" s="54"/>
      <c r="CCK228" s="54"/>
      <c r="CCL228" s="54"/>
      <c r="CCM228" s="54"/>
      <c r="CCN228" s="54"/>
      <c r="CCO228" s="54"/>
      <c r="CCP228" s="54"/>
      <c r="CCQ228" s="54"/>
      <c r="CCR228" s="54"/>
      <c r="CCS228" s="54"/>
      <c r="CCT228" s="54"/>
      <c r="CCU228" s="54"/>
      <c r="CCV228" s="54"/>
      <c r="CCW228" s="54"/>
      <c r="CCX228" s="54"/>
      <c r="CCY228" s="54"/>
      <c r="CCZ228" s="54"/>
      <c r="CDA228" s="54"/>
      <c r="CDB228" s="54"/>
      <c r="CDC228" s="54"/>
      <c r="CDD228" s="54"/>
      <c r="CDE228" s="54"/>
      <c r="CDF228" s="54"/>
      <c r="CDG228" s="54"/>
      <c r="CDH228" s="54"/>
      <c r="CDI228" s="54"/>
      <c r="CDJ228" s="54"/>
      <c r="CDK228" s="54"/>
      <c r="CDL228" s="54"/>
      <c r="CDM228" s="54"/>
      <c r="CDN228" s="54"/>
      <c r="CDO228" s="54"/>
      <c r="CDP228" s="54"/>
      <c r="CDQ228" s="54"/>
      <c r="CDR228" s="54"/>
      <c r="CDS228" s="54"/>
      <c r="CDT228" s="54"/>
      <c r="CDU228" s="54"/>
      <c r="CDV228" s="54"/>
      <c r="CDW228" s="54"/>
      <c r="CDX228" s="54"/>
      <c r="CDY228" s="54"/>
      <c r="CDZ228" s="54"/>
      <c r="CEA228" s="54"/>
      <c r="CEB228" s="54"/>
      <c r="CEC228" s="54"/>
      <c r="CED228" s="54"/>
      <c r="CEE228" s="54"/>
      <c r="CEF228" s="54"/>
      <c r="CEG228" s="54"/>
      <c r="CEH228" s="54"/>
      <c r="CEI228" s="54"/>
      <c r="CEJ228" s="54"/>
      <c r="CEK228" s="54"/>
      <c r="CEL228" s="54"/>
      <c r="CEM228" s="54"/>
      <c r="CEN228" s="54"/>
      <c r="CEO228" s="54"/>
      <c r="CEP228" s="54"/>
      <c r="CEQ228" s="54"/>
      <c r="CER228" s="54"/>
      <c r="CES228" s="54"/>
      <c r="CET228" s="54"/>
      <c r="CEU228" s="54"/>
      <c r="CEV228" s="54"/>
      <c r="CEW228" s="54"/>
      <c r="CEX228" s="54"/>
      <c r="CEY228" s="54"/>
      <c r="CEZ228" s="54"/>
      <c r="CFA228" s="54"/>
      <c r="CFB228" s="54"/>
      <c r="CFC228" s="54"/>
      <c r="CFD228" s="54"/>
      <c r="CFE228" s="54"/>
      <c r="CFF228" s="54"/>
      <c r="CFG228" s="54"/>
      <c r="CFH228" s="54"/>
      <c r="CFI228" s="54"/>
      <c r="CFJ228" s="54"/>
      <c r="CFK228" s="54"/>
      <c r="CFL228" s="54"/>
      <c r="CFM228" s="54"/>
      <c r="CFN228" s="54"/>
      <c r="CFO228" s="54"/>
      <c r="CFP228" s="54"/>
      <c r="CFQ228" s="54"/>
      <c r="CFR228" s="54"/>
      <c r="CFS228" s="54"/>
      <c r="CFT228" s="54"/>
      <c r="CFU228" s="54"/>
      <c r="CFV228" s="54"/>
      <c r="CFW228" s="54"/>
      <c r="CFX228" s="54"/>
      <c r="CFY228" s="54"/>
      <c r="CFZ228" s="54"/>
      <c r="CGA228" s="54"/>
      <c r="CGB228" s="54"/>
      <c r="CGC228" s="54"/>
      <c r="CGD228" s="54"/>
      <c r="CGE228" s="54"/>
      <c r="CGF228" s="54"/>
      <c r="CGG228" s="54"/>
      <c r="CGH228" s="54"/>
      <c r="CGI228" s="54"/>
      <c r="CGJ228" s="54"/>
      <c r="CGK228" s="54"/>
      <c r="CGL228" s="54"/>
      <c r="CGM228" s="54"/>
      <c r="CGN228" s="54"/>
      <c r="CGO228" s="54"/>
      <c r="CGP228" s="54"/>
      <c r="CGQ228" s="54"/>
      <c r="CGR228" s="54"/>
      <c r="CGS228" s="54"/>
      <c r="CGT228" s="54"/>
      <c r="CGU228" s="54"/>
      <c r="CGV228" s="54"/>
      <c r="CGW228" s="54"/>
      <c r="CGX228" s="54"/>
      <c r="CGY228" s="54"/>
      <c r="CGZ228" s="54"/>
      <c r="CHA228" s="54"/>
      <c r="CHB228" s="54"/>
      <c r="CHC228" s="54"/>
      <c r="CHD228" s="54"/>
      <c r="CHE228" s="54"/>
      <c r="CHF228" s="54"/>
      <c r="CHG228" s="54"/>
      <c r="CHH228" s="54"/>
      <c r="CHI228" s="54"/>
      <c r="CHJ228" s="54"/>
      <c r="CHK228" s="54"/>
      <c r="CHL228" s="54"/>
      <c r="CHM228" s="54"/>
      <c r="CHN228" s="54"/>
      <c r="CHO228" s="54"/>
      <c r="CHP228" s="54"/>
      <c r="CHQ228" s="54"/>
      <c r="CHR228" s="54"/>
      <c r="CHS228" s="54"/>
      <c r="CHT228" s="54"/>
      <c r="CHU228" s="54"/>
      <c r="CHV228" s="54"/>
      <c r="CHW228" s="54"/>
      <c r="CHX228" s="54"/>
      <c r="CHY228" s="54"/>
      <c r="CHZ228" s="54"/>
      <c r="CIA228" s="54"/>
      <c r="CIB228" s="54"/>
      <c r="CIC228" s="54"/>
      <c r="CID228" s="54"/>
      <c r="CIE228" s="54"/>
      <c r="CIF228" s="54"/>
      <c r="CIG228" s="54"/>
      <c r="CIH228" s="54"/>
      <c r="CII228" s="54"/>
      <c r="CIJ228" s="54"/>
      <c r="CIK228" s="54"/>
      <c r="CIL228" s="54"/>
      <c r="CIM228" s="54"/>
      <c r="CIN228" s="54"/>
      <c r="CIO228" s="54"/>
      <c r="CIP228" s="54"/>
      <c r="CIQ228" s="54"/>
      <c r="CIR228" s="54"/>
      <c r="CIS228" s="54"/>
      <c r="CIT228" s="54"/>
      <c r="CIU228" s="54"/>
      <c r="CIV228" s="54"/>
      <c r="CIW228" s="54"/>
      <c r="CIX228" s="54"/>
      <c r="CIY228" s="54"/>
      <c r="CIZ228" s="54"/>
      <c r="CJA228" s="54"/>
      <c r="CJB228" s="54"/>
      <c r="CJC228" s="54"/>
      <c r="CJD228" s="54"/>
      <c r="CJE228" s="54"/>
      <c r="CJF228" s="54"/>
      <c r="CJG228" s="54"/>
      <c r="CJH228" s="54"/>
      <c r="CJI228" s="54"/>
      <c r="CJJ228" s="54"/>
      <c r="CJK228" s="54"/>
      <c r="CJL228" s="54"/>
      <c r="CJM228" s="54"/>
      <c r="CJN228" s="54"/>
      <c r="CJO228" s="54"/>
      <c r="CJP228" s="54"/>
      <c r="CJQ228" s="54"/>
      <c r="CJR228" s="54"/>
      <c r="CJS228" s="54"/>
      <c r="CJT228" s="54"/>
      <c r="CJU228" s="54"/>
      <c r="CJV228" s="54"/>
      <c r="CJW228" s="54"/>
      <c r="CJX228" s="54"/>
      <c r="CJY228" s="54"/>
      <c r="CJZ228" s="54"/>
      <c r="CKA228" s="54"/>
      <c r="CKB228" s="54"/>
      <c r="CKC228" s="54"/>
      <c r="CKD228" s="54"/>
      <c r="CKE228" s="54"/>
      <c r="CKF228" s="54"/>
      <c r="CKG228" s="54"/>
      <c r="CKH228" s="54"/>
      <c r="CKI228" s="54"/>
      <c r="CKJ228" s="54"/>
      <c r="CKK228" s="54"/>
      <c r="CKL228" s="54"/>
      <c r="CKM228" s="54"/>
      <c r="CKN228" s="54"/>
      <c r="CKO228" s="54"/>
      <c r="CKP228" s="54"/>
      <c r="CKQ228" s="54"/>
      <c r="CKR228" s="54"/>
      <c r="CKS228" s="54"/>
      <c r="CKT228" s="54"/>
      <c r="CKU228" s="54"/>
      <c r="CKV228" s="54"/>
      <c r="CKW228" s="54"/>
      <c r="CKX228" s="54"/>
      <c r="CKY228" s="54"/>
      <c r="CKZ228" s="54"/>
      <c r="CLA228" s="54"/>
      <c r="CLB228" s="54"/>
      <c r="CLC228" s="54"/>
      <c r="CLD228" s="54"/>
      <c r="CLE228" s="54"/>
      <c r="CLF228" s="54"/>
      <c r="CLG228" s="54"/>
      <c r="CLH228" s="54"/>
      <c r="CLI228" s="54"/>
      <c r="CLJ228" s="54"/>
      <c r="CLK228" s="54"/>
      <c r="CLL228" s="54"/>
      <c r="CLM228" s="54"/>
      <c r="CLN228" s="54"/>
      <c r="CLO228" s="54"/>
      <c r="CLP228" s="54"/>
      <c r="CLQ228" s="54"/>
      <c r="CLR228" s="54"/>
      <c r="CLS228" s="54"/>
      <c r="CLT228" s="54"/>
      <c r="CLU228" s="54"/>
      <c r="CLV228" s="54"/>
      <c r="CLW228" s="54"/>
      <c r="CLX228" s="54"/>
      <c r="CLY228" s="54"/>
      <c r="CLZ228" s="54"/>
      <c r="CMA228" s="54"/>
      <c r="CMB228" s="54"/>
      <c r="CMC228" s="54"/>
      <c r="CMD228" s="54"/>
      <c r="CME228" s="54"/>
      <c r="CMF228" s="54"/>
      <c r="CMG228" s="54"/>
      <c r="CMH228" s="54"/>
      <c r="CMI228" s="54"/>
      <c r="CMJ228" s="54"/>
      <c r="CMK228" s="54"/>
      <c r="CML228" s="54"/>
      <c r="CMM228" s="54"/>
      <c r="CMN228" s="54"/>
      <c r="CMO228" s="54"/>
      <c r="CMP228" s="54"/>
      <c r="CMQ228" s="54"/>
      <c r="CMR228" s="54"/>
      <c r="CMS228" s="54"/>
      <c r="CMT228" s="54"/>
      <c r="CMU228" s="54"/>
      <c r="CMV228" s="54"/>
      <c r="CMW228" s="54"/>
      <c r="CMX228" s="54"/>
      <c r="CMY228" s="54"/>
      <c r="CMZ228" s="54"/>
      <c r="CNA228" s="54"/>
      <c r="CNB228" s="54"/>
      <c r="CNC228" s="54"/>
      <c r="CND228" s="54"/>
      <c r="CNE228" s="54"/>
      <c r="CNF228" s="54"/>
      <c r="CNG228" s="54"/>
      <c r="CNH228" s="54"/>
      <c r="CNI228" s="54"/>
      <c r="CNJ228" s="54"/>
      <c r="CNK228" s="54"/>
      <c r="CNL228" s="54"/>
      <c r="CNM228" s="54"/>
      <c r="CNN228" s="54"/>
      <c r="CNO228" s="54"/>
      <c r="CNP228" s="54"/>
      <c r="CNQ228" s="54"/>
      <c r="CNR228" s="54"/>
      <c r="CNS228" s="54"/>
      <c r="CNT228" s="54"/>
      <c r="CNU228" s="54"/>
      <c r="CNV228" s="54"/>
      <c r="CNW228" s="54"/>
      <c r="CNX228" s="54"/>
      <c r="CNY228" s="54"/>
      <c r="CNZ228" s="54"/>
      <c r="COA228" s="54"/>
      <c r="COB228" s="54"/>
      <c r="COC228" s="54"/>
      <c r="COD228" s="54"/>
      <c r="COE228" s="54"/>
      <c r="COF228" s="54"/>
      <c r="COG228" s="54"/>
      <c r="COH228" s="54"/>
      <c r="COI228" s="54"/>
      <c r="COJ228" s="54"/>
      <c r="COK228" s="54"/>
      <c r="COL228" s="54"/>
      <c r="COM228" s="54"/>
      <c r="CON228" s="54"/>
      <c r="COO228" s="54"/>
      <c r="COP228" s="54"/>
      <c r="COQ228" s="54"/>
      <c r="COR228" s="54"/>
      <c r="COS228" s="54"/>
      <c r="COT228" s="54"/>
      <c r="COU228" s="54"/>
      <c r="COV228" s="54"/>
      <c r="COW228" s="54"/>
      <c r="COX228" s="54"/>
      <c r="COY228" s="54"/>
      <c r="COZ228" s="54"/>
      <c r="CPA228" s="54"/>
      <c r="CPB228" s="54"/>
      <c r="CPC228" s="54"/>
      <c r="CPD228" s="54"/>
      <c r="CPE228" s="54"/>
      <c r="CPF228" s="54"/>
      <c r="CPG228" s="54"/>
      <c r="CPH228" s="54"/>
      <c r="CPI228" s="54"/>
      <c r="CPJ228" s="54"/>
      <c r="CPK228" s="54"/>
      <c r="CPL228" s="54"/>
      <c r="CPM228" s="54"/>
      <c r="CPN228" s="54"/>
      <c r="CPO228" s="54"/>
      <c r="CPP228" s="54"/>
      <c r="CPQ228" s="54"/>
      <c r="CPR228" s="54"/>
      <c r="CPS228" s="54"/>
      <c r="CPT228" s="54"/>
      <c r="CPU228" s="54"/>
      <c r="CPV228" s="54"/>
      <c r="CPW228" s="54"/>
      <c r="CPX228" s="54"/>
      <c r="CPY228" s="54"/>
      <c r="CPZ228" s="54"/>
      <c r="CQA228" s="54"/>
      <c r="CQB228" s="54"/>
      <c r="CQC228" s="54"/>
      <c r="CQD228" s="54"/>
      <c r="CQE228" s="54"/>
      <c r="CQF228" s="54"/>
      <c r="CQG228" s="54"/>
      <c r="CQH228" s="54"/>
      <c r="CQI228" s="54"/>
      <c r="CQJ228" s="54"/>
      <c r="CQK228" s="54"/>
      <c r="CQL228" s="54"/>
      <c r="CQM228" s="54"/>
      <c r="CQN228" s="54"/>
      <c r="CQO228" s="54"/>
      <c r="CQP228" s="54"/>
      <c r="CQQ228" s="54"/>
      <c r="CQR228" s="54"/>
      <c r="CQS228" s="54"/>
      <c r="CQT228" s="54"/>
      <c r="CQU228" s="54"/>
      <c r="CQV228" s="54"/>
      <c r="CQW228" s="54"/>
      <c r="CQX228" s="54"/>
      <c r="CQY228" s="54"/>
      <c r="CQZ228" s="54"/>
      <c r="CRA228" s="54"/>
      <c r="CRB228" s="54"/>
      <c r="CRC228" s="54"/>
      <c r="CRD228" s="54"/>
      <c r="CRE228" s="54"/>
      <c r="CRF228" s="54"/>
      <c r="CRG228" s="54"/>
      <c r="CRH228" s="54"/>
      <c r="CRI228" s="54"/>
      <c r="CRJ228" s="54"/>
      <c r="CRK228" s="54"/>
      <c r="CRL228" s="54"/>
      <c r="CRM228" s="54"/>
      <c r="CRN228" s="54"/>
      <c r="CRO228" s="54"/>
      <c r="CRP228" s="54"/>
      <c r="CRQ228" s="54"/>
      <c r="CRR228" s="54"/>
      <c r="CRS228" s="54"/>
      <c r="CRT228" s="54"/>
      <c r="CRU228" s="54"/>
      <c r="CRV228" s="54"/>
      <c r="CRW228" s="54"/>
      <c r="CRX228" s="54"/>
      <c r="CRY228" s="54"/>
      <c r="CRZ228" s="54"/>
      <c r="CSA228" s="54"/>
      <c r="CSB228" s="54"/>
      <c r="CSC228" s="54"/>
      <c r="CSD228" s="54"/>
      <c r="CSE228" s="54"/>
      <c r="CSF228" s="54"/>
      <c r="CSG228" s="54"/>
      <c r="CSH228" s="54"/>
      <c r="CSI228" s="54"/>
      <c r="CSJ228" s="54"/>
      <c r="CSK228" s="54"/>
      <c r="CSL228" s="54"/>
      <c r="CSM228" s="54"/>
      <c r="CSN228" s="54"/>
      <c r="CSO228" s="54"/>
      <c r="CSP228" s="54"/>
      <c r="CSQ228" s="54"/>
      <c r="CSR228" s="54"/>
      <c r="CSS228" s="54"/>
      <c r="CST228" s="54"/>
      <c r="CSU228" s="54"/>
      <c r="CSV228" s="54"/>
      <c r="CSW228" s="54"/>
      <c r="CSX228" s="54"/>
      <c r="CSY228" s="54"/>
      <c r="CSZ228" s="54"/>
      <c r="CTA228" s="54"/>
      <c r="CTB228" s="54"/>
      <c r="CTC228" s="54"/>
      <c r="CTD228" s="54"/>
      <c r="CTE228" s="54"/>
      <c r="CTF228" s="54"/>
      <c r="CTG228" s="54"/>
      <c r="CTH228" s="54"/>
      <c r="CTI228" s="54"/>
      <c r="CTJ228" s="54"/>
      <c r="CTK228" s="54"/>
      <c r="CTL228" s="54"/>
      <c r="CTM228" s="54"/>
      <c r="CTN228" s="54"/>
      <c r="CTO228" s="54"/>
      <c r="CTP228" s="54"/>
      <c r="CTQ228" s="54"/>
      <c r="CTR228" s="54"/>
      <c r="CTS228" s="54"/>
      <c r="CTT228" s="54"/>
      <c r="CTU228" s="54"/>
      <c r="CTV228" s="54"/>
      <c r="CTW228" s="54"/>
      <c r="CTX228" s="54"/>
      <c r="CTY228" s="54"/>
      <c r="CTZ228" s="54"/>
      <c r="CUA228" s="54"/>
      <c r="CUB228" s="54"/>
      <c r="CUC228" s="54"/>
      <c r="CUD228" s="54"/>
      <c r="CUE228" s="54"/>
      <c r="CUF228" s="54"/>
      <c r="CUG228" s="54"/>
      <c r="CUH228" s="54"/>
      <c r="CUI228" s="54"/>
      <c r="CUJ228" s="54"/>
      <c r="CUK228" s="54"/>
      <c r="CUL228" s="54"/>
      <c r="CUM228" s="54"/>
      <c r="CUN228" s="54"/>
      <c r="CUO228" s="54"/>
      <c r="CUP228" s="54"/>
      <c r="CUQ228" s="54"/>
      <c r="CUR228" s="54"/>
      <c r="CUS228" s="54"/>
      <c r="CUT228" s="54"/>
      <c r="CUU228" s="54"/>
      <c r="CUV228" s="54"/>
      <c r="CUW228" s="54"/>
      <c r="CUX228" s="54"/>
      <c r="CUY228" s="54"/>
      <c r="CUZ228" s="54"/>
      <c r="CVA228" s="54"/>
      <c r="CVB228" s="54"/>
      <c r="CVC228" s="54"/>
      <c r="CVD228" s="54"/>
      <c r="CVE228" s="54"/>
      <c r="CVF228" s="54"/>
      <c r="CVG228" s="54"/>
      <c r="CVH228" s="54"/>
      <c r="CVI228" s="54"/>
      <c r="CVJ228" s="54"/>
      <c r="CVK228" s="54"/>
      <c r="CVL228" s="54"/>
      <c r="CVM228" s="54"/>
      <c r="CVN228" s="54"/>
      <c r="CVO228" s="54"/>
      <c r="CVP228" s="54"/>
      <c r="CVQ228" s="54"/>
      <c r="CVR228" s="54"/>
      <c r="CVS228" s="54"/>
      <c r="CVT228" s="54"/>
      <c r="CVU228" s="54"/>
      <c r="CVV228" s="54"/>
      <c r="CVW228" s="54"/>
      <c r="CVX228" s="54"/>
      <c r="CVY228" s="54"/>
      <c r="CVZ228" s="54"/>
      <c r="CWA228" s="54"/>
      <c r="CWB228" s="54"/>
      <c r="CWC228" s="54"/>
      <c r="CWD228" s="54"/>
      <c r="CWE228" s="54"/>
      <c r="CWF228" s="54"/>
      <c r="CWG228" s="54"/>
      <c r="CWH228" s="54"/>
      <c r="CWI228" s="54"/>
      <c r="CWJ228" s="54"/>
      <c r="CWK228" s="54"/>
      <c r="CWL228" s="54"/>
      <c r="CWM228" s="54"/>
      <c r="CWN228" s="54"/>
      <c r="CWO228" s="54"/>
      <c r="CWP228" s="54"/>
      <c r="CWQ228" s="54"/>
      <c r="CWR228" s="54"/>
      <c r="CWS228" s="54"/>
      <c r="CWT228" s="54"/>
      <c r="CWU228" s="54"/>
      <c r="CWV228" s="54"/>
      <c r="CWW228" s="54"/>
      <c r="CWX228" s="54"/>
      <c r="CWY228" s="54"/>
      <c r="CWZ228" s="54"/>
      <c r="CXA228" s="54"/>
      <c r="CXB228" s="54"/>
      <c r="CXC228" s="54"/>
      <c r="CXD228" s="54"/>
      <c r="CXE228" s="54"/>
      <c r="CXF228" s="54"/>
      <c r="CXG228" s="54"/>
      <c r="CXH228" s="54"/>
      <c r="CXI228" s="54"/>
      <c r="CXJ228" s="54"/>
      <c r="CXK228" s="54"/>
      <c r="CXL228" s="54"/>
      <c r="CXM228" s="54"/>
      <c r="CXN228" s="54"/>
      <c r="CXO228" s="54"/>
      <c r="CXP228" s="54"/>
      <c r="CXQ228" s="54"/>
      <c r="CXR228" s="54"/>
      <c r="CXS228" s="54"/>
      <c r="CXT228" s="54"/>
      <c r="CXU228" s="54"/>
      <c r="CXV228" s="54"/>
      <c r="CXW228" s="54"/>
      <c r="CXX228" s="54"/>
      <c r="CXY228" s="54"/>
      <c r="CXZ228" s="54"/>
      <c r="CYA228" s="54"/>
      <c r="CYB228" s="54"/>
      <c r="CYC228" s="54"/>
      <c r="CYD228" s="54"/>
      <c r="CYE228" s="54"/>
      <c r="CYF228" s="54"/>
      <c r="CYG228" s="54"/>
      <c r="CYH228" s="54"/>
      <c r="CYI228" s="54"/>
      <c r="CYJ228" s="54"/>
      <c r="CYK228" s="54"/>
      <c r="CYL228" s="54"/>
      <c r="CYM228" s="54"/>
      <c r="CYN228" s="54"/>
      <c r="CYO228" s="54"/>
      <c r="CYP228" s="54"/>
      <c r="CYQ228" s="54"/>
      <c r="CYR228" s="54"/>
      <c r="CYS228" s="54"/>
      <c r="CYT228" s="54"/>
      <c r="CYU228" s="54"/>
      <c r="CYV228" s="54"/>
      <c r="CYW228" s="54"/>
      <c r="CYX228" s="54"/>
      <c r="CYY228" s="54"/>
      <c r="CYZ228" s="54"/>
      <c r="CZA228" s="54"/>
      <c r="CZB228" s="54"/>
      <c r="CZC228" s="54"/>
      <c r="CZD228" s="54"/>
      <c r="CZE228" s="54"/>
      <c r="CZF228" s="54"/>
      <c r="CZG228" s="54"/>
      <c r="CZH228" s="54"/>
      <c r="CZI228" s="54"/>
      <c r="CZJ228" s="54"/>
      <c r="CZK228" s="54"/>
      <c r="CZL228" s="54"/>
      <c r="CZM228" s="54"/>
      <c r="CZN228" s="54"/>
      <c r="CZO228" s="54"/>
      <c r="CZP228" s="54"/>
      <c r="CZQ228" s="54"/>
      <c r="CZR228" s="54"/>
      <c r="CZS228" s="54"/>
      <c r="CZT228" s="54"/>
      <c r="CZU228" s="54"/>
      <c r="CZV228" s="54"/>
      <c r="CZW228" s="54"/>
      <c r="CZX228" s="54"/>
      <c r="CZY228" s="54"/>
      <c r="CZZ228" s="54"/>
      <c r="DAA228" s="54"/>
      <c r="DAB228" s="54"/>
      <c r="DAC228" s="54"/>
      <c r="DAD228" s="54"/>
      <c r="DAE228" s="54"/>
      <c r="DAF228" s="54"/>
      <c r="DAG228" s="54"/>
      <c r="DAH228" s="54"/>
      <c r="DAI228" s="54"/>
      <c r="DAJ228" s="54"/>
      <c r="DAK228" s="54"/>
      <c r="DAL228" s="54"/>
      <c r="DAM228" s="54"/>
      <c r="DAN228" s="54"/>
      <c r="DAO228" s="54"/>
      <c r="DAP228" s="54"/>
      <c r="DAQ228" s="54"/>
      <c r="DAR228" s="54"/>
      <c r="DAS228" s="54"/>
      <c r="DAT228" s="54"/>
      <c r="DAU228" s="54"/>
      <c r="DAV228" s="54"/>
      <c r="DAW228" s="54"/>
      <c r="DAX228" s="54"/>
      <c r="DAY228" s="54"/>
      <c r="DAZ228" s="54"/>
      <c r="DBA228" s="54"/>
      <c r="DBB228" s="54"/>
      <c r="DBC228" s="54"/>
      <c r="DBD228" s="54"/>
      <c r="DBE228" s="54"/>
      <c r="DBF228" s="54"/>
      <c r="DBG228" s="54"/>
      <c r="DBH228" s="54"/>
      <c r="DBI228" s="54"/>
      <c r="DBJ228" s="54"/>
      <c r="DBK228" s="54"/>
      <c r="DBL228" s="54"/>
      <c r="DBM228" s="54"/>
      <c r="DBN228" s="54"/>
      <c r="DBO228" s="54"/>
      <c r="DBP228" s="54"/>
      <c r="DBQ228" s="54"/>
      <c r="DBR228" s="54"/>
      <c r="DBS228" s="54"/>
      <c r="DBT228" s="54"/>
      <c r="DBU228" s="54"/>
      <c r="DBV228" s="54"/>
      <c r="DBW228" s="54"/>
      <c r="DBX228" s="54"/>
      <c r="DBY228" s="54"/>
      <c r="DBZ228" s="54"/>
      <c r="DCA228" s="54"/>
      <c r="DCB228" s="54"/>
      <c r="DCC228" s="54"/>
      <c r="DCD228" s="54"/>
      <c r="DCE228" s="54"/>
      <c r="DCF228" s="54"/>
      <c r="DCG228" s="54"/>
      <c r="DCH228" s="54"/>
      <c r="DCI228" s="54"/>
      <c r="DCJ228" s="54"/>
      <c r="DCK228" s="54"/>
      <c r="DCL228" s="54"/>
      <c r="DCM228" s="54"/>
      <c r="DCN228" s="54"/>
      <c r="DCO228" s="54"/>
      <c r="DCP228" s="54"/>
      <c r="DCQ228" s="54"/>
      <c r="DCR228" s="54"/>
      <c r="DCS228" s="54"/>
      <c r="DCT228" s="54"/>
      <c r="DCU228" s="54"/>
      <c r="DCV228" s="54"/>
      <c r="DCW228" s="54"/>
      <c r="DCX228" s="54"/>
      <c r="DCY228" s="54"/>
      <c r="DCZ228" s="54"/>
      <c r="DDA228" s="54"/>
      <c r="DDB228" s="54"/>
      <c r="DDC228" s="54"/>
      <c r="DDD228" s="54"/>
      <c r="DDE228" s="54"/>
      <c r="DDF228" s="54"/>
      <c r="DDG228" s="54"/>
      <c r="DDH228" s="54"/>
      <c r="DDI228" s="54"/>
      <c r="DDJ228" s="54"/>
      <c r="DDK228" s="54"/>
      <c r="DDL228" s="54"/>
      <c r="DDM228" s="54"/>
      <c r="DDN228" s="54"/>
      <c r="DDO228" s="54"/>
      <c r="DDP228" s="54"/>
      <c r="DDQ228" s="54"/>
      <c r="DDR228" s="54"/>
      <c r="DDS228" s="54"/>
      <c r="DDT228" s="54"/>
      <c r="DDU228" s="54"/>
      <c r="DDV228" s="54"/>
      <c r="DDW228" s="54"/>
      <c r="DDX228" s="54"/>
      <c r="DDY228" s="54"/>
      <c r="DDZ228" s="54"/>
      <c r="DEA228" s="54"/>
      <c r="DEB228" s="54"/>
      <c r="DEC228" s="54"/>
      <c r="DED228" s="54"/>
      <c r="DEE228" s="54"/>
      <c r="DEF228" s="54"/>
      <c r="DEG228" s="54"/>
      <c r="DEH228" s="54"/>
      <c r="DEI228" s="54"/>
      <c r="DEJ228" s="54"/>
      <c r="DEK228" s="54"/>
      <c r="DEL228" s="54"/>
      <c r="DEM228" s="54"/>
      <c r="DEN228" s="54"/>
      <c r="DEO228" s="54"/>
      <c r="DEP228" s="54"/>
      <c r="DEQ228" s="54"/>
      <c r="DER228" s="54"/>
      <c r="DES228" s="54"/>
      <c r="DET228" s="54"/>
      <c r="DEU228" s="54"/>
      <c r="DEV228" s="54"/>
      <c r="DEW228" s="54"/>
      <c r="DEX228" s="54"/>
      <c r="DEY228" s="54"/>
      <c r="DEZ228" s="54"/>
      <c r="DFA228" s="54"/>
      <c r="DFB228" s="54"/>
      <c r="DFC228" s="54"/>
      <c r="DFD228" s="54"/>
      <c r="DFE228" s="54"/>
      <c r="DFF228" s="54"/>
      <c r="DFG228" s="54"/>
      <c r="DFH228" s="54"/>
      <c r="DFI228" s="54"/>
      <c r="DFJ228" s="54"/>
      <c r="DFK228" s="54"/>
      <c r="DFL228" s="54"/>
      <c r="DFM228" s="54"/>
      <c r="DFN228" s="54"/>
      <c r="DFO228" s="54"/>
      <c r="DFP228" s="54"/>
      <c r="DFQ228" s="54"/>
      <c r="DFR228" s="54"/>
      <c r="DFS228" s="54"/>
      <c r="DFT228" s="54"/>
      <c r="DFU228" s="54"/>
      <c r="DFV228" s="54"/>
      <c r="DFW228" s="54"/>
      <c r="DFX228" s="54"/>
      <c r="DFY228" s="54"/>
      <c r="DFZ228" s="54"/>
      <c r="DGA228" s="54"/>
      <c r="DGB228" s="54"/>
      <c r="DGC228" s="54"/>
      <c r="DGD228" s="54"/>
      <c r="DGE228" s="54"/>
      <c r="DGF228" s="54"/>
      <c r="DGG228" s="54"/>
      <c r="DGH228" s="54"/>
      <c r="DGI228" s="54"/>
      <c r="DGJ228" s="54"/>
      <c r="DGK228" s="54"/>
      <c r="DGL228" s="54"/>
      <c r="DGM228" s="54"/>
      <c r="DGN228" s="54"/>
      <c r="DGO228" s="54"/>
      <c r="DGP228" s="54"/>
      <c r="DGQ228" s="54"/>
      <c r="DGR228" s="54"/>
      <c r="DGS228" s="54"/>
      <c r="DGT228" s="54"/>
      <c r="DGU228" s="54"/>
      <c r="DGV228" s="54"/>
      <c r="DGW228" s="54"/>
      <c r="DGX228" s="54"/>
      <c r="DGY228" s="54"/>
      <c r="DGZ228" s="54"/>
      <c r="DHA228" s="54"/>
      <c r="DHB228" s="54"/>
      <c r="DHC228" s="54"/>
      <c r="DHD228" s="54"/>
      <c r="DHE228" s="54"/>
      <c r="DHF228" s="54"/>
      <c r="DHG228" s="54"/>
      <c r="DHH228" s="54"/>
      <c r="DHI228" s="54"/>
      <c r="DHJ228" s="54"/>
      <c r="DHK228" s="54"/>
      <c r="DHL228" s="54"/>
      <c r="DHM228" s="54"/>
      <c r="DHN228" s="54"/>
      <c r="DHO228" s="54"/>
      <c r="DHP228" s="54"/>
      <c r="DHQ228" s="54"/>
      <c r="DHR228" s="54"/>
      <c r="DHS228" s="54"/>
      <c r="DHT228" s="54"/>
      <c r="DHU228" s="54"/>
      <c r="DHV228" s="54"/>
      <c r="DHW228" s="54"/>
      <c r="DHX228" s="54"/>
      <c r="DHY228" s="54"/>
      <c r="DHZ228" s="54"/>
      <c r="DIA228" s="54"/>
      <c r="DIB228" s="54"/>
      <c r="DIC228" s="54"/>
      <c r="DID228" s="54"/>
      <c r="DIE228" s="54"/>
      <c r="DIF228" s="54"/>
      <c r="DIG228" s="54"/>
      <c r="DIH228" s="54"/>
      <c r="DII228" s="54"/>
      <c r="DIJ228" s="54"/>
      <c r="DIK228" s="54"/>
      <c r="DIL228" s="54"/>
      <c r="DIM228" s="54"/>
      <c r="DIN228" s="54"/>
      <c r="DIO228" s="54"/>
      <c r="DIP228" s="54"/>
      <c r="DIQ228" s="54"/>
      <c r="DIR228" s="54"/>
      <c r="DIS228" s="54"/>
      <c r="DIT228" s="54"/>
      <c r="DIU228" s="54"/>
      <c r="DIV228" s="54"/>
      <c r="DIW228" s="54"/>
      <c r="DIX228" s="54"/>
      <c r="DIY228" s="54"/>
      <c r="DIZ228" s="54"/>
      <c r="DJA228" s="54"/>
      <c r="DJB228" s="54"/>
      <c r="DJC228" s="54"/>
      <c r="DJD228" s="54"/>
      <c r="DJE228" s="54"/>
      <c r="DJF228" s="54"/>
      <c r="DJG228" s="54"/>
      <c r="DJH228" s="54"/>
      <c r="DJI228" s="54"/>
      <c r="DJJ228" s="54"/>
      <c r="DJK228" s="54"/>
      <c r="DJL228" s="54"/>
      <c r="DJM228" s="54"/>
      <c r="DJN228" s="54"/>
      <c r="DJO228" s="54"/>
      <c r="DJP228" s="54"/>
      <c r="DJQ228" s="54"/>
      <c r="DJR228" s="54"/>
      <c r="DJS228" s="54"/>
      <c r="DJT228" s="54"/>
      <c r="DJU228" s="54"/>
      <c r="DJV228" s="54"/>
      <c r="DJW228" s="54"/>
      <c r="DJX228" s="54"/>
      <c r="DJY228" s="54"/>
      <c r="DJZ228" s="54"/>
      <c r="DKA228" s="54"/>
      <c r="DKB228" s="54"/>
      <c r="DKC228" s="54"/>
      <c r="DKD228" s="54"/>
      <c r="DKE228" s="54"/>
      <c r="DKF228" s="54"/>
      <c r="DKG228" s="54"/>
      <c r="DKH228" s="54"/>
      <c r="DKI228" s="54"/>
      <c r="DKJ228" s="54"/>
      <c r="DKK228" s="54"/>
      <c r="DKL228" s="54"/>
      <c r="DKM228" s="54"/>
      <c r="DKN228" s="54"/>
      <c r="DKO228" s="54"/>
      <c r="DKP228" s="54"/>
      <c r="DKQ228" s="54"/>
      <c r="DKR228" s="54"/>
      <c r="DKS228" s="54"/>
      <c r="DKT228" s="54"/>
      <c r="DKU228" s="54"/>
      <c r="DKV228" s="54"/>
      <c r="DKW228" s="54"/>
      <c r="DKX228" s="54"/>
      <c r="DKY228" s="54"/>
      <c r="DKZ228" s="54"/>
      <c r="DLA228" s="54"/>
      <c r="DLB228" s="54"/>
      <c r="DLC228" s="54"/>
      <c r="DLD228" s="54"/>
      <c r="DLE228" s="54"/>
      <c r="DLF228" s="54"/>
      <c r="DLG228" s="54"/>
      <c r="DLH228" s="54"/>
      <c r="DLI228" s="54"/>
      <c r="DLJ228" s="54"/>
      <c r="DLK228" s="54"/>
      <c r="DLL228" s="54"/>
      <c r="DLM228" s="54"/>
      <c r="DLN228" s="54"/>
      <c r="DLO228" s="54"/>
      <c r="DLP228" s="54"/>
      <c r="DLQ228" s="54"/>
      <c r="DLR228" s="54"/>
      <c r="DLS228" s="54"/>
      <c r="DLT228" s="54"/>
      <c r="DLU228" s="54"/>
      <c r="DLV228" s="54"/>
      <c r="DLW228" s="54"/>
      <c r="DLX228" s="54"/>
      <c r="DLY228" s="54"/>
      <c r="DLZ228" s="54"/>
      <c r="DMA228" s="54"/>
      <c r="DMB228" s="54"/>
      <c r="DMC228" s="54"/>
      <c r="DMD228" s="54"/>
      <c r="DME228" s="54"/>
      <c r="DMF228" s="54"/>
      <c r="DMG228" s="54"/>
      <c r="DMH228" s="54"/>
      <c r="DMI228" s="54"/>
      <c r="DMJ228" s="54"/>
      <c r="DMK228" s="54"/>
      <c r="DML228" s="54"/>
      <c r="DMM228" s="54"/>
      <c r="DMN228" s="54"/>
      <c r="DMO228" s="54"/>
      <c r="DMP228" s="54"/>
      <c r="DMQ228" s="54"/>
      <c r="DMR228" s="54"/>
      <c r="DMS228" s="54"/>
      <c r="DMT228" s="54"/>
      <c r="DMU228" s="54"/>
      <c r="DMV228" s="54"/>
      <c r="DMW228" s="54"/>
      <c r="DMX228" s="54"/>
      <c r="DMY228" s="54"/>
      <c r="DMZ228" s="54"/>
      <c r="DNA228" s="54"/>
      <c r="DNB228" s="54"/>
      <c r="DNC228" s="54"/>
      <c r="DND228" s="54"/>
      <c r="DNE228" s="54"/>
      <c r="DNF228" s="54"/>
      <c r="DNG228" s="54"/>
      <c r="DNH228" s="54"/>
      <c r="DNI228" s="54"/>
      <c r="DNJ228" s="54"/>
      <c r="DNK228" s="54"/>
      <c r="DNL228" s="54"/>
      <c r="DNM228" s="54"/>
      <c r="DNN228" s="54"/>
      <c r="DNO228" s="54"/>
      <c r="DNP228" s="54"/>
      <c r="DNQ228" s="54"/>
      <c r="DNR228" s="54"/>
      <c r="DNS228" s="54"/>
      <c r="DNT228" s="54"/>
      <c r="DNU228" s="54"/>
      <c r="DNV228" s="54"/>
      <c r="DNW228" s="54"/>
      <c r="DNX228" s="54"/>
      <c r="DNY228" s="54"/>
      <c r="DNZ228" s="54"/>
      <c r="DOA228" s="54"/>
      <c r="DOB228" s="54"/>
      <c r="DOC228" s="54"/>
      <c r="DOD228" s="54"/>
      <c r="DOE228" s="54"/>
      <c r="DOF228" s="54"/>
      <c r="DOG228" s="54"/>
      <c r="DOH228" s="54"/>
      <c r="DOI228" s="54"/>
      <c r="DOJ228" s="54"/>
      <c r="DOK228" s="54"/>
      <c r="DOL228" s="54"/>
      <c r="DOM228" s="54"/>
      <c r="DON228" s="54"/>
      <c r="DOO228" s="54"/>
      <c r="DOP228" s="54"/>
      <c r="DOQ228" s="54"/>
      <c r="DOR228" s="54"/>
      <c r="DOS228" s="54"/>
      <c r="DOT228" s="54"/>
      <c r="DOU228" s="54"/>
      <c r="DOV228" s="54"/>
      <c r="DOW228" s="54"/>
      <c r="DOX228" s="54"/>
      <c r="DOY228" s="54"/>
      <c r="DOZ228" s="54"/>
      <c r="DPA228" s="54"/>
      <c r="DPB228" s="54"/>
      <c r="DPC228" s="54"/>
      <c r="DPD228" s="54"/>
      <c r="DPE228" s="54"/>
      <c r="DPF228" s="54"/>
      <c r="DPG228" s="54"/>
      <c r="DPH228" s="54"/>
      <c r="DPI228" s="54"/>
      <c r="DPJ228" s="54"/>
      <c r="DPK228" s="54"/>
      <c r="DPL228" s="54"/>
      <c r="DPM228" s="54"/>
      <c r="DPN228" s="54"/>
      <c r="DPO228" s="54"/>
      <c r="DPP228" s="54"/>
      <c r="DPQ228" s="54"/>
      <c r="DPR228" s="54"/>
      <c r="DPS228" s="54"/>
      <c r="DPT228" s="54"/>
      <c r="DPU228" s="54"/>
      <c r="DPV228" s="54"/>
      <c r="DPW228" s="54"/>
      <c r="DPX228" s="54"/>
      <c r="DPY228" s="54"/>
      <c r="DPZ228" s="54"/>
      <c r="DQA228" s="54"/>
      <c r="DQB228" s="54"/>
      <c r="DQC228" s="54"/>
      <c r="DQD228" s="54"/>
      <c r="DQE228" s="54"/>
      <c r="DQF228" s="54"/>
      <c r="DQG228" s="54"/>
      <c r="DQH228" s="54"/>
      <c r="DQI228" s="54"/>
      <c r="DQJ228" s="54"/>
      <c r="DQK228" s="54"/>
      <c r="DQL228" s="54"/>
      <c r="DQM228" s="54"/>
      <c r="DQN228" s="54"/>
      <c r="DQO228" s="54"/>
      <c r="DQP228" s="54"/>
      <c r="DQQ228" s="54"/>
      <c r="DQR228" s="54"/>
      <c r="DQS228" s="54"/>
      <c r="DQT228" s="54"/>
      <c r="DQU228" s="54"/>
      <c r="DQV228" s="54"/>
      <c r="DQW228" s="54"/>
      <c r="DQX228" s="54"/>
      <c r="DQY228" s="54"/>
      <c r="DQZ228" s="54"/>
      <c r="DRA228" s="54"/>
      <c r="DRB228" s="54"/>
      <c r="DRC228" s="54"/>
      <c r="DRD228" s="54"/>
      <c r="DRE228" s="54"/>
      <c r="DRF228" s="54"/>
      <c r="DRG228" s="54"/>
      <c r="DRH228" s="54"/>
      <c r="DRI228" s="54"/>
      <c r="DRJ228" s="54"/>
      <c r="DRK228" s="54"/>
      <c r="DRL228" s="54"/>
      <c r="DRM228" s="54"/>
      <c r="DRN228" s="54"/>
      <c r="DRO228" s="54"/>
      <c r="DRP228" s="54"/>
      <c r="DRQ228" s="54"/>
      <c r="DRR228" s="54"/>
      <c r="DRS228" s="54"/>
      <c r="DRT228" s="54"/>
      <c r="DRU228" s="54"/>
      <c r="DRV228" s="54"/>
      <c r="DRW228" s="54"/>
      <c r="DRX228" s="54"/>
      <c r="DRY228" s="54"/>
      <c r="DRZ228" s="54"/>
      <c r="DSA228" s="54"/>
      <c r="DSB228" s="54"/>
      <c r="DSC228" s="54"/>
      <c r="DSD228" s="54"/>
      <c r="DSE228" s="54"/>
      <c r="DSF228" s="54"/>
      <c r="DSG228" s="54"/>
      <c r="DSH228" s="54"/>
      <c r="DSI228" s="54"/>
      <c r="DSJ228" s="54"/>
      <c r="DSK228" s="54"/>
      <c r="DSL228" s="54"/>
      <c r="DSM228" s="54"/>
      <c r="DSN228" s="54"/>
      <c r="DSO228" s="54"/>
      <c r="DSP228" s="54"/>
      <c r="DSQ228" s="54"/>
      <c r="DSR228" s="54"/>
      <c r="DSS228" s="54"/>
      <c r="DST228" s="54"/>
      <c r="DSU228" s="54"/>
      <c r="DSV228" s="54"/>
      <c r="DSW228" s="54"/>
      <c r="DSX228" s="54"/>
      <c r="DSY228" s="54"/>
      <c r="DSZ228" s="54"/>
      <c r="DTA228" s="54"/>
      <c r="DTB228" s="54"/>
      <c r="DTC228" s="54"/>
      <c r="DTD228" s="54"/>
      <c r="DTE228" s="54"/>
      <c r="DTF228" s="54"/>
      <c r="DTG228" s="54"/>
      <c r="DTH228" s="54"/>
      <c r="DTI228" s="54"/>
      <c r="DTJ228" s="54"/>
      <c r="DTK228" s="54"/>
      <c r="DTL228" s="54"/>
      <c r="DTM228" s="54"/>
      <c r="DTN228" s="54"/>
      <c r="DTO228" s="54"/>
      <c r="DTP228" s="54"/>
      <c r="DTQ228" s="54"/>
      <c r="DTR228" s="54"/>
      <c r="DTS228" s="54"/>
      <c r="DTT228" s="54"/>
      <c r="DTU228" s="54"/>
      <c r="DTV228" s="54"/>
      <c r="DTW228" s="54"/>
      <c r="DTX228" s="54"/>
      <c r="DTY228" s="54"/>
      <c r="DTZ228" s="54"/>
      <c r="DUA228" s="54"/>
      <c r="DUB228" s="54"/>
      <c r="DUC228" s="54"/>
      <c r="DUD228" s="54"/>
      <c r="DUE228" s="54"/>
      <c r="DUF228" s="54"/>
      <c r="DUG228" s="54"/>
      <c r="DUH228" s="54"/>
      <c r="DUI228" s="54"/>
      <c r="DUJ228" s="54"/>
      <c r="DUK228" s="54"/>
      <c r="DUL228" s="54"/>
      <c r="DUM228" s="54"/>
      <c r="DUN228" s="54"/>
      <c r="DUO228" s="54"/>
      <c r="DUP228" s="54"/>
      <c r="DUQ228" s="54"/>
      <c r="DUR228" s="54"/>
      <c r="DUS228" s="54"/>
      <c r="DUT228" s="54"/>
      <c r="DUU228" s="54"/>
      <c r="DUV228" s="54"/>
      <c r="DUW228" s="54"/>
      <c r="DUX228" s="54"/>
      <c r="DUY228" s="54"/>
      <c r="DUZ228" s="54"/>
      <c r="DVA228" s="54"/>
      <c r="DVB228" s="54"/>
      <c r="DVC228" s="54"/>
      <c r="DVD228" s="54"/>
      <c r="DVE228" s="54"/>
      <c r="DVF228" s="54"/>
      <c r="DVG228" s="54"/>
      <c r="DVH228" s="54"/>
      <c r="DVI228" s="54"/>
      <c r="DVJ228" s="54"/>
      <c r="DVK228" s="54"/>
      <c r="DVL228" s="54"/>
      <c r="DVM228" s="54"/>
      <c r="DVN228" s="54"/>
      <c r="DVO228" s="54"/>
      <c r="DVP228" s="54"/>
      <c r="DVQ228" s="54"/>
      <c r="DVR228" s="54"/>
      <c r="DVS228" s="54"/>
      <c r="DVT228" s="54"/>
      <c r="DVU228" s="54"/>
      <c r="DVV228" s="54"/>
      <c r="DVW228" s="54"/>
      <c r="DVX228" s="54"/>
      <c r="DVY228" s="54"/>
      <c r="DVZ228" s="54"/>
      <c r="DWA228" s="54"/>
      <c r="DWB228" s="54"/>
      <c r="DWC228" s="54"/>
      <c r="DWD228" s="54"/>
      <c r="DWE228" s="54"/>
      <c r="DWF228" s="54"/>
      <c r="DWG228" s="54"/>
      <c r="DWH228" s="54"/>
      <c r="DWI228" s="54"/>
      <c r="DWJ228" s="54"/>
      <c r="DWK228" s="54"/>
      <c r="DWL228" s="54"/>
      <c r="DWM228" s="54"/>
      <c r="DWN228" s="54"/>
      <c r="DWO228" s="54"/>
      <c r="DWP228" s="54"/>
      <c r="DWQ228" s="54"/>
      <c r="DWR228" s="54"/>
      <c r="DWS228" s="54"/>
      <c r="DWT228" s="54"/>
      <c r="DWU228" s="54"/>
      <c r="DWV228" s="54"/>
      <c r="DWW228" s="54"/>
      <c r="DWX228" s="54"/>
      <c r="DWY228" s="54"/>
      <c r="DWZ228" s="54"/>
      <c r="DXA228" s="54"/>
      <c r="DXB228" s="54"/>
      <c r="DXC228" s="54"/>
      <c r="DXD228" s="54"/>
      <c r="DXE228" s="54"/>
      <c r="DXF228" s="54"/>
      <c r="DXG228" s="54"/>
      <c r="DXH228" s="54"/>
      <c r="DXI228" s="54"/>
      <c r="DXJ228" s="54"/>
      <c r="DXK228" s="54"/>
      <c r="DXL228" s="54"/>
      <c r="DXM228" s="54"/>
      <c r="DXN228" s="54"/>
      <c r="DXO228" s="54"/>
      <c r="DXP228" s="54"/>
      <c r="DXQ228" s="54"/>
      <c r="DXR228" s="54"/>
      <c r="DXS228" s="54"/>
      <c r="DXT228" s="54"/>
      <c r="DXU228" s="54"/>
      <c r="DXV228" s="54"/>
      <c r="DXW228" s="54"/>
      <c r="DXX228" s="54"/>
      <c r="DXY228" s="54"/>
      <c r="DXZ228" s="54"/>
      <c r="DYA228" s="54"/>
      <c r="DYB228" s="54"/>
      <c r="DYC228" s="54"/>
      <c r="DYD228" s="54"/>
      <c r="DYE228" s="54"/>
      <c r="DYF228" s="54"/>
      <c r="DYG228" s="54"/>
      <c r="DYH228" s="54"/>
      <c r="DYI228" s="54"/>
      <c r="DYJ228" s="54"/>
      <c r="DYK228" s="54"/>
      <c r="DYL228" s="54"/>
      <c r="DYM228" s="54"/>
      <c r="DYN228" s="54"/>
      <c r="DYO228" s="54"/>
      <c r="DYP228" s="54"/>
      <c r="DYQ228" s="54"/>
      <c r="DYR228" s="54"/>
      <c r="DYS228" s="54"/>
      <c r="DYT228" s="54"/>
      <c r="DYU228" s="54"/>
      <c r="DYV228" s="54"/>
      <c r="DYW228" s="54"/>
      <c r="DYX228" s="54"/>
      <c r="DYY228" s="54"/>
      <c r="DYZ228" s="54"/>
      <c r="DZA228" s="54"/>
      <c r="DZB228" s="54"/>
      <c r="DZC228" s="54"/>
      <c r="DZD228" s="54"/>
      <c r="DZE228" s="54"/>
      <c r="DZF228" s="54"/>
      <c r="DZG228" s="54"/>
      <c r="DZH228" s="54"/>
      <c r="DZI228" s="54"/>
      <c r="DZJ228" s="54"/>
      <c r="DZK228" s="54"/>
      <c r="DZL228" s="54"/>
      <c r="DZM228" s="54"/>
      <c r="DZN228" s="54"/>
      <c r="DZO228" s="54"/>
      <c r="DZP228" s="54"/>
      <c r="DZQ228" s="54"/>
      <c r="DZR228" s="54"/>
      <c r="DZS228" s="54"/>
      <c r="DZT228" s="54"/>
      <c r="DZU228" s="54"/>
      <c r="DZV228" s="54"/>
      <c r="DZW228" s="54"/>
      <c r="DZX228" s="54"/>
      <c r="DZY228" s="54"/>
      <c r="DZZ228" s="54"/>
      <c r="EAA228" s="54"/>
      <c r="EAB228" s="54"/>
      <c r="EAC228" s="54"/>
      <c r="EAD228" s="54"/>
      <c r="EAE228" s="54"/>
      <c r="EAF228" s="54"/>
      <c r="EAG228" s="54"/>
      <c r="EAH228" s="54"/>
      <c r="EAI228" s="54"/>
      <c r="EAJ228" s="54"/>
      <c r="EAK228" s="54"/>
      <c r="EAL228" s="54"/>
      <c r="EAM228" s="54"/>
      <c r="EAN228" s="54"/>
      <c r="EAO228" s="54"/>
      <c r="EAP228" s="54"/>
      <c r="EAQ228" s="54"/>
      <c r="EAR228" s="54"/>
      <c r="EAS228" s="54"/>
      <c r="EAT228" s="54"/>
      <c r="EAU228" s="54"/>
      <c r="EAV228" s="54"/>
      <c r="EAW228" s="54"/>
      <c r="EAX228" s="54"/>
      <c r="EAY228" s="54"/>
      <c r="EAZ228" s="54"/>
      <c r="EBA228" s="54"/>
      <c r="EBB228" s="54"/>
      <c r="EBC228" s="54"/>
      <c r="EBD228" s="54"/>
      <c r="EBE228" s="54"/>
      <c r="EBF228" s="54"/>
      <c r="EBG228" s="54"/>
      <c r="EBH228" s="54"/>
      <c r="EBI228" s="54"/>
      <c r="EBJ228" s="54"/>
      <c r="EBK228" s="54"/>
      <c r="EBL228" s="54"/>
      <c r="EBM228" s="54"/>
      <c r="EBN228" s="54"/>
      <c r="EBO228" s="54"/>
      <c r="EBP228" s="54"/>
      <c r="EBQ228" s="54"/>
      <c r="EBR228" s="54"/>
      <c r="EBS228" s="54"/>
      <c r="EBT228" s="54"/>
      <c r="EBU228" s="54"/>
      <c r="EBV228" s="54"/>
      <c r="EBW228" s="54"/>
      <c r="EBX228" s="54"/>
      <c r="EBY228" s="54"/>
      <c r="EBZ228" s="54"/>
      <c r="ECA228" s="54"/>
      <c r="ECB228" s="54"/>
      <c r="ECC228" s="54"/>
      <c r="ECD228" s="54"/>
      <c r="ECE228" s="54"/>
      <c r="ECF228" s="54"/>
      <c r="ECG228" s="54"/>
      <c r="ECH228" s="54"/>
      <c r="ECI228" s="54"/>
      <c r="ECJ228" s="54"/>
      <c r="ECK228" s="54"/>
      <c r="ECL228" s="54"/>
      <c r="ECM228" s="54"/>
      <c r="ECN228" s="54"/>
      <c r="ECO228" s="54"/>
      <c r="ECP228" s="54"/>
      <c r="ECQ228" s="54"/>
      <c r="ECR228" s="54"/>
      <c r="ECS228" s="54"/>
      <c r="ECT228" s="54"/>
      <c r="ECU228" s="54"/>
      <c r="ECV228" s="54"/>
      <c r="ECW228" s="54"/>
      <c r="ECX228" s="54"/>
      <c r="ECY228" s="54"/>
      <c r="ECZ228" s="54"/>
      <c r="EDA228" s="54"/>
      <c r="EDB228" s="54"/>
      <c r="EDC228" s="54"/>
      <c r="EDD228" s="54"/>
      <c r="EDE228" s="54"/>
      <c r="EDF228" s="54"/>
      <c r="EDG228" s="54"/>
      <c r="EDH228" s="54"/>
      <c r="EDI228" s="54"/>
      <c r="EDJ228" s="54"/>
      <c r="EDK228" s="54"/>
      <c r="EDL228" s="54"/>
      <c r="EDM228" s="54"/>
      <c r="EDN228" s="54"/>
      <c r="EDO228" s="54"/>
      <c r="EDP228" s="54"/>
      <c r="EDQ228" s="54"/>
      <c r="EDR228" s="54"/>
      <c r="EDS228" s="54"/>
      <c r="EDT228" s="54"/>
      <c r="EDU228" s="54"/>
      <c r="EDV228" s="54"/>
      <c r="EDW228" s="54"/>
      <c r="EDX228" s="54"/>
      <c r="EDY228" s="54"/>
      <c r="EDZ228" s="54"/>
      <c r="EEA228" s="54"/>
      <c r="EEB228" s="54"/>
      <c r="EEC228" s="54"/>
      <c r="EED228" s="54"/>
      <c r="EEE228" s="54"/>
      <c r="EEF228" s="54"/>
      <c r="EEG228" s="54"/>
      <c r="EEH228" s="54"/>
      <c r="EEI228" s="54"/>
      <c r="EEJ228" s="54"/>
      <c r="EEK228" s="54"/>
      <c r="EEL228" s="54"/>
      <c r="EEM228" s="54"/>
      <c r="EEN228" s="54"/>
      <c r="EEO228" s="54"/>
      <c r="EEP228" s="54"/>
      <c r="EEQ228" s="54"/>
      <c r="EER228" s="54"/>
      <c r="EES228" s="54"/>
      <c r="EET228" s="54"/>
      <c r="EEU228" s="54"/>
      <c r="EEV228" s="54"/>
      <c r="EEW228" s="54"/>
      <c r="EEX228" s="54"/>
      <c r="EEY228" s="54"/>
      <c r="EEZ228" s="54"/>
      <c r="EFA228" s="54"/>
      <c r="EFB228" s="54"/>
      <c r="EFC228" s="54"/>
      <c r="EFD228" s="54"/>
      <c r="EFE228" s="54"/>
      <c r="EFF228" s="54"/>
      <c r="EFG228" s="54"/>
      <c r="EFH228" s="54"/>
      <c r="EFI228" s="54"/>
      <c r="EFJ228" s="54"/>
      <c r="EFK228" s="54"/>
      <c r="EFL228" s="54"/>
      <c r="EFM228" s="54"/>
      <c r="EFN228" s="54"/>
      <c r="EFO228" s="54"/>
      <c r="EFP228" s="54"/>
      <c r="EFQ228" s="54"/>
      <c r="EFR228" s="54"/>
      <c r="EFS228" s="54"/>
      <c r="EFT228" s="54"/>
      <c r="EFU228" s="54"/>
      <c r="EFV228" s="54"/>
      <c r="EFW228" s="54"/>
      <c r="EFX228" s="54"/>
      <c r="EFY228" s="54"/>
      <c r="EFZ228" s="54"/>
      <c r="EGA228" s="54"/>
      <c r="EGB228" s="54"/>
      <c r="EGC228" s="54"/>
      <c r="EGD228" s="54"/>
      <c r="EGE228" s="54"/>
      <c r="EGF228" s="54"/>
      <c r="EGG228" s="54"/>
      <c r="EGH228" s="54"/>
      <c r="EGI228" s="54"/>
      <c r="EGJ228" s="54"/>
      <c r="EGK228" s="54"/>
      <c r="EGL228" s="54"/>
      <c r="EGM228" s="54"/>
      <c r="EGN228" s="54"/>
      <c r="EGO228" s="54"/>
      <c r="EGP228" s="54"/>
      <c r="EGQ228" s="54"/>
      <c r="EGR228" s="54"/>
      <c r="EGS228" s="54"/>
      <c r="EGT228" s="54"/>
      <c r="EGU228" s="54"/>
      <c r="EGV228" s="54"/>
      <c r="EGW228" s="54"/>
      <c r="EGX228" s="54"/>
      <c r="EGY228" s="54"/>
      <c r="EGZ228" s="54"/>
      <c r="EHA228" s="54"/>
      <c r="EHB228" s="54"/>
      <c r="EHC228" s="54"/>
      <c r="EHD228" s="54"/>
      <c r="EHE228" s="54"/>
      <c r="EHF228" s="54"/>
      <c r="EHG228" s="54"/>
      <c r="EHH228" s="54"/>
      <c r="EHI228" s="54"/>
      <c r="EHJ228" s="54"/>
      <c r="EHK228" s="54"/>
      <c r="EHL228" s="54"/>
      <c r="EHM228" s="54"/>
      <c r="EHN228" s="54"/>
      <c r="EHO228" s="54"/>
      <c r="EHP228" s="54"/>
      <c r="EHQ228" s="54"/>
      <c r="EHR228" s="54"/>
      <c r="EHS228" s="54"/>
      <c r="EHT228" s="54"/>
      <c r="EHU228" s="54"/>
      <c r="EHV228" s="54"/>
      <c r="EHW228" s="54"/>
      <c r="EHX228" s="54"/>
      <c r="EHY228" s="54"/>
      <c r="EHZ228" s="54"/>
      <c r="EIA228" s="54"/>
      <c r="EIB228" s="54"/>
      <c r="EIC228" s="54"/>
      <c r="EID228" s="54"/>
      <c r="EIE228" s="54"/>
      <c r="EIF228" s="54"/>
      <c r="EIG228" s="54"/>
      <c r="EIH228" s="54"/>
      <c r="EII228" s="54"/>
      <c r="EIJ228" s="54"/>
      <c r="EIK228" s="54"/>
      <c r="EIL228" s="54"/>
      <c r="EIM228" s="54"/>
      <c r="EIN228" s="54"/>
      <c r="EIO228" s="54"/>
      <c r="EIP228" s="54"/>
      <c r="EIQ228" s="54"/>
      <c r="EIR228" s="54"/>
      <c r="EIS228" s="54"/>
      <c r="EIT228" s="54"/>
      <c r="EIU228" s="54"/>
      <c r="EIV228" s="54"/>
      <c r="EIW228" s="54"/>
      <c r="EIX228" s="54"/>
      <c r="EIY228" s="54"/>
      <c r="EIZ228" s="54"/>
      <c r="EJA228" s="54"/>
      <c r="EJB228" s="54"/>
      <c r="EJC228" s="54"/>
      <c r="EJD228" s="54"/>
      <c r="EJE228" s="54"/>
      <c r="EJF228" s="54"/>
      <c r="EJG228" s="54"/>
      <c r="EJH228" s="54"/>
      <c r="EJI228" s="54"/>
      <c r="EJJ228" s="54"/>
      <c r="EJK228" s="54"/>
      <c r="EJL228" s="54"/>
      <c r="EJM228" s="54"/>
      <c r="EJN228" s="54"/>
      <c r="EJO228" s="54"/>
      <c r="EJP228" s="54"/>
      <c r="EJQ228" s="54"/>
      <c r="EJR228" s="54"/>
      <c r="EJS228" s="54"/>
      <c r="EJT228" s="54"/>
      <c r="EJU228" s="54"/>
      <c r="EJV228" s="54"/>
      <c r="EJW228" s="54"/>
      <c r="EJX228" s="54"/>
      <c r="EJY228" s="54"/>
      <c r="EJZ228" s="54"/>
      <c r="EKA228" s="54"/>
      <c r="EKB228" s="54"/>
      <c r="EKC228" s="54"/>
      <c r="EKD228" s="54"/>
      <c r="EKE228" s="54"/>
      <c r="EKF228" s="54"/>
      <c r="EKG228" s="54"/>
      <c r="EKH228" s="54"/>
      <c r="EKI228" s="54"/>
      <c r="EKJ228" s="54"/>
      <c r="EKK228" s="54"/>
      <c r="EKL228" s="54"/>
      <c r="EKM228" s="54"/>
      <c r="EKN228" s="54"/>
      <c r="EKO228" s="54"/>
      <c r="EKP228" s="54"/>
      <c r="EKQ228" s="54"/>
      <c r="EKR228" s="54"/>
      <c r="EKS228" s="54"/>
      <c r="EKT228" s="54"/>
      <c r="EKU228" s="54"/>
      <c r="EKV228" s="54"/>
      <c r="EKW228" s="54"/>
      <c r="EKX228" s="54"/>
      <c r="EKY228" s="54"/>
      <c r="EKZ228" s="54"/>
      <c r="ELA228" s="54"/>
      <c r="ELB228" s="54"/>
      <c r="ELC228" s="54"/>
      <c r="ELD228" s="54"/>
      <c r="ELE228" s="54"/>
      <c r="ELF228" s="54"/>
      <c r="ELG228" s="54"/>
      <c r="ELH228" s="54"/>
      <c r="ELI228" s="54"/>
      <c r="ELJ228" s="54"/>
      <c r="ELK228" s="54"/>
      <c r="ELL228" s="54"/>
      <c r="ELM228" s="54"/>
      <c r="ELN228" s="54"/>
      <c r="ELO228" s="54"/>
      <c r="ELP228" s="54"/>
      <c r="ELQ228" s="54"/>
      <c r="ELR228" s="54"/>
      <c r="ELS228" s="54"/>
      <c r="ELT228" s="54"/>
      <c r="ELU228" s="54"/>
      <c r="ELV228" s="54"/>
      <c r="ELW228" s="54"/>
      <c r="ELX228" s="54"/>
      <c r="ELY228" s="54"/>
      <c r="ELZ228" s="54"/>
      <c r="EMA228" s="54"/>
      <c r="EMB228" s="54"/>
      <c r="EMC228" s="54"/>
      <c r="EMD228" s="54"/>
      <c r="EME228" s="54"/>
      <c r="EMF228" s="54"/>
      <c r="EMG228" s="54"/>
      <c r="EMH228" s="54"/>
      <c r="EMI228" s="54"/>
      <c r="EMJ228" s="54"/>
      <c r="EMK228" s="54"/>
      <c r="EML228" s="54"/>
      <c r="EMM228" s="54"/>
      <c r="EMN228" s="54"/>
      <c r="EMO228" s="54"/>
      <c r="EMP228" s="54"/>
      <c r="EMQ228" s="54"/>
      <c r="EMR228" s="54"/>
      <c r="EMS228" s="54"/>
      <c r="EMT228" s="54"/>
      <c r="EMU228" s="54"/>
      <c r="EMV228" s="54"/>
      <c r="EMW228" s="54"/>
      <c r="EMX228" s="54"/>
      <c r="EMY228" s="54"/>
      <c r="EMZ228" s="54"/>
      <c r="ENA228" s="54"/>
      <c r="ENB228" s="54"/>
      <c r="ENC228" s="54"/>
      <c r="END228" s="54"/>
      <c r="ENE228" s="54"/>
      <c r="ENF228" s="54"/>
      <c r="ENG228" s="54"/>
      <c r="ENH228" s="54"/>
      <c r="ENI228" s="54"/>
      <c r="ENJ228" s="54"/>
      <c r="ENK228" s="54"/>
      <c r="ENL228" s="54"/>
      <c r="ENM228" s="54"/>
      <c r="ENN228" s="54"/>
      <c r="ENO228" s="54"/>
      <c r="ENP228" s="54"/>
      <c r="ENQ228" s="54"/>
      <c r="ENR228" s="54"/>
      <c r="ENS228" s="54"/>
      <c r="ENT228" s="54"/>
      <c r="ENU228" s="54"/>
      <c r="ENV228" s="54"/>
      <c r="ENW228" s="54"/>
      <c r="ENX228" s="54"/>
      <c r="ENY228" s="54"/>
      <c r="ENZ228" s="54"/>
      <c r="EOA228" s="54"/>
      <c r="EOB228" s="54"/>
      <c r="EOC228" s="54"/>
      <c r="EOD228" s="54"/>
      <c r="EOE228" s="54"/>
      <c r="EOF228" s="54"/>
      <c r="EOG228" s="54"/>
      <c r="EOH228" s="54"/>
      <c r="EOI228" s="54"/>
      <c r="EOJ228" s="54"/>
      <c r="EOK228" s="54"/>
      <c r="EOL228" s="54"/>
      <c r="EOM228" s="54"/>
      <c r="EON228" s="54"/>
      <c r="EOO228" s="54"/>
      <c r="EOP228" s="54"/>
      <c r="EOQ228" s="54"/>
      <c r="EOR228" s="54"/>
      <c r="EOS228" s="54"/>
      <c r="EOT228" s="54"/>
      <c r="EOU228" s="54"/>
      <c r="EOV228" s="54"/>
      <c r="EOW228" s="54"/>
      <c r="EOX228" s="54"/>
      <c r="EOY228" s="54"/>
      <c r="EOZ228" s="54"/>
      <c r="EPA228" s="54"/>
      <c r="EPB228" s="54"/>
      <c r="EPC228" s="54"/>
      <c r="EPD228" s="54"/>
      <c r="EPE228" s="54"/>
      <c r="EPF228" s="54"/>
      <c r="EPG228" s="54"/>
      <c r="EPH228" s="54"/>
      <c r="EPI228" s="54"/>
      <c r="EPJ228" s="54"/>
      <c r="EPK228" s="54"/>
      <c r="EPL228" s="54"/>
      <c r="EPM228" s="54"/>
      <c r="EPN228" s="54"/>
      <c r="EPO228" s="54"/>
      <c r="EPP228" s="54"/>
      <c r="EPQ228" s="54"/>
      <c r="EPR228" s="54"/>
      <c r="EPS228" s="54"/>
      <c r="EPT228" s="54"/>
      <c r="EPU228" s="54"/>
      <c r="EPV228" s="54"/>
      <c r="EPW228" s="54"/>
      <c r="EPX228" s="54"/>
      <c r="EPY228" s="54"/>
      <c r="EPZ228" s="54"/>
      <c r="EQA228" s="54"/>
      <c r="EQB228" s="54"/>
      <c r="EQC228" s="54"/>
      <c r="EQD228" s="54"/>
      <c r="EQE228" s="54"/>
      <c r="EQF228" s="54"/>
      <c r="EQG228" s="54"/>
      <c r="EQH228" s="54"/>
      <c r="EQI228" s="54"/>
      <c r="EQJ228" s="54"/>
      <c r="EQK228" s="54"/>
      <c r="EQL228" s="54"/>
      <c r="EQM228" s="54"/>
      <c r="EQN228" s="54"/>
      <c r="EQO228" s="54"/>
      <c r="EQP228" s="54"/>
      <c r="EQQ228" s="54"/>
      <c r="EQR228" s="54"/>
      <c r="EQS228" s="54"/>
      <c r="EQT228" s="54"/>
      <c r="EQU228" s="54"/>
      <c r="EQV228" s="54"/>
      <c r="EQW228" s="54"/>
      <c r="EQX228" s="54"/>
      <c r="EQY228" s="54"/>
      <c r="EQZ228" s="54"/>
      <c r="ERA228" s="54"/>
      <c r="ERB228" s="54"/>
      <c r="ERC228" s="54"/>
      <c r="ERD228" s="54"/>
      <c r="ERE228" s="54"/>
      <c r="ERF228" s="54"/>
      <c r="ERG228" s="54"/>
      <c r="ERH228" s="54"/>
      <c r="ERI228" s="54"/>
      <c r="ERJ228" s="54"/>
      <c r="ERK228" s="54"/>
      <c r="ERL228" s="54"/>
      <c r="ERM228" s="54"/>
      <c r="ERN228" s="54"/>
      <c r="ERO228" s="54"/>
      <c r="ERP228" s="54"/>
      <c r="ERQ228" s="54"/>
      <c r="ERR228" s="54"/>
      <c r="ERS228" s="54"/>
      <c r="ERT228" s="54"/>
      <c r="ERU228" s="54"/>
      <c r="ERV228" s="54"/>
      <c r="ERW228" s="54"/>
      <c r="ERX228" s="54"/>
      <c r="ERY228" s="54"/>
      <c r="ERZ228" s="54"/>
      <c r="ESA228" s="54"/>
      <c r="ESB228" s="54"/>
      <c r="ESC228" s="54"/>
      <c r="ESD228" s="54"/>
      <c r="ESE228" s="54"/>
      <c r="ESF228" s="54"/>
      <c r="ESG228" s="54"/>
      <c r="ESH228" s="54"/>
      <c r="ESI228" s="54"/>
      <c r="ESJ228" s="54"/>
      <c r="ESK228" s="54"/>
      <c r="ESL228" s="54"/>
      <c r="ESM228" s="54"/>
      <c r="ESN228" s="54"/>
      <c r="ESO228" s="54"/>
      <c r="ESP228" s="54"/>
      <c r="ESQ228" s="54"/>
      <c r="ESR228" s="54"/>
      <c r="ESS228" s="54"/>
      <c r="EST228" s="54"/>
      <c r="ESU228" s="54"/>
      <c r="ESV228" s="54"/>
      <c r="ESW228" s="54"/>
      <c r="ESX228" s="54"/>
      <c r="ESY228" s="54"/>
      <c r="ESZ228" s="54"/>
      <c r="ETA228" s="54"/>
      <c r="ETB228" s="54"/>
      <c r="ETC228" s="54"/>
      <c r="ETD228" s="54"/>
      <c r="ETE228" s="54"/>
      <c r="ETF228" s="54"/>
      <c r="ETG228" s="54"/>
      <c r="ETH228" s="54"/>
      <c r="ETI228" s="54"/>
      <c r="ETJ228" s="54"/>
      <c r="ETK228" s="54"/>
      <c r="ETL228" s="54"/>
      <c r="ETM228" s="54"/>
      <c r="ETN228" s="54"/>
      <c r="ETO228" s="54"/>
      <c r="ETP228" s="54"/>
      <c r="ETQ228" s="54"/>
      <c r="ETR228" s="54"/>
      <c r="ETS228" s="54"/>
      <c r="ETT228" s="54"/>
      <c r="ETU228" s="54"/>
      <c r="ETV228" s="54"/>
      <c r="ETW228" s="54"/>
      <c r="ETX228" s="54"/>
      <c r="ETY228" s="54"/>
      <c r="ETZ228" s="54"/>
      <c r="EUA228" s="54"/>
      <c r="EUB228" s="54"/>
      <c r="EUC228" s="54"/>
      <c r="EUD228" s="54"/>
      <c r="EUE228" s="54"/>
      <c r="EUF228" s="54"/>
      <c r="EUG228" s="54"/>
      <c r="EUH228" s="54"/>
      <c r="EUI228" s="54"/>
      <c r="EUJ228" s="54"/>
      <c r="EUK228" s="54"/>
      <c r="EUL228" s="54"/>
      <c r="EUM228" s="54"/>
      <c r="EUN228" s="54"/>
      <c r="EUO228" s="54"/>
      <c r="EUP228" s="54"/>
      <c r="EUQ228" s="54"/>
      <c r="EUR228" s="54"/>
      <c r="EUS228" s="54"/>
      <c r="EUT228" s="54"/>
      <c r="EUU228" s="54"/>
      <c r="EUV228" s="54"/>
      <c r="EUW228" s="54"/>
      <c r="EUX228" s="54"/>
      <c r="EUY228" s="54"/>
      <c r="EUZ228" s="54"/>
      <c r="EVA228" s="54"/>
      <c r="EVB228" s="54"/>
      <c r="EVC228" s="54"/>
      <c r="EVD228" s="54"/>
      <c r="EVE228" s="54"/>
      <c r="EVF228" s="54"/>
      <c r="EVG228" s="54"/>
      <c r="EVH228" s="54"/>
      <c r="EVI228" s="54"/>
      <c r="EVJ228" s="54"/>
      <c r="EVK228" s="54"/>
      <c r="EVL228" s="54"/>
      <c r="EVM228" s="54"/>
      <c r="EVN228" s="54"/>
      <c r="EVO228" s="54"/>
      <c r="EVP228" s="54"/>
      <c r="EVQ228" s="54"/>
      <c r="EVR228" s="54"/>
      <c r="EVS228" s="54"/>
      <c r="EVT228" s="54"/>
      <c r="EVU228" s="54"/>
      <c r="EVV228" s="54"/>
      <c r="EVW228" s="54"/>
      <c r="EVX228" s="54"/>
      <c r="EVY228" s="54"/>
      <c r="EVZ228" s="54"/>
      <c r="EWA228" s="54"/>
      <c r="EWB228" s="54"/>
      <c r="EWC228" s="54"/>
      <c r="EWD228" s="54"/>
      <c r="EWE228" s="54"/>
      <c r="EWF228" s="54"/>
      <c r="EWG228" s="54"/>
      <c r="EWH228" s="54"/>
      <c r="EWI228" s="54"/>
      <c r="EWJ228" s="54"/>
      <c r="EWK228" s="54"/>
      <c r="EWL228" s="54"/>
      <c r="EWM228" s="54"/>
      <c r="EWN228" s="54"/>
      <c r="EWO228" s="54"/>
      <c r="EWP228" s="54"/>
      <c r="EWQ228" s="54"/>
      <c r="EWR228" s="54"/>
      <c r="EWS228" s="54"/>
      <c r="EWT228" s="54"/>
      <c r="EWU228" s="54"/>
      <c r="EWV228" s="54"/>
      <c r="EWW228" s="54"/>
      <c r="EWX228" s="54"/>
      <c r="EWY228" s="54"/>
      <c r="EWZ228" s="54"/>
      <c r="EXA228" s="54"/>
      <c r="EXB228" s="54"/>
      <c r="EXC228" s="54"/>
      <c r="EXD228" s="54"/>
      <c r="EXE228" s="54"/>
      <c r="EXF228" s="54"/>
      <c r="EXG228" s="54"/>
      <c r="EXH228" s="54"/>
      <c r="EXI228" s="54"/>
      <c r="EXJ228" s="54"/>
      <c r="EXK228" s="54"/>
      <c r="EXL228" s="54"/>
      <c r="EXM228" s="54"/>
      <c r="EXN228" s="54"/>
      <c r="EXO228" s="54"/>
      <c r="EXP228" s="54"/>
      <c r="EXQ228" s="54"/>
      <c r="EXR228" s="54"/>
      <c r="EXS228" s="54"/>
      <c r="EXT228" s="54"/>
      <c r="EXU228" s="54"/>
      <c r="EXV228" s="54"/>
      <c r="EXW228" s="54"/>
      <c r="EXX228" s="54"/>
      <c r="EXY228" s="54"/>
      <c r="EXZ228" s="54"/>
      <c r="EYA228" s="54"/>
      <c r="EYB228" s="54"/>
      <c r="EYC228" s="54"/>
      <c r="EYD228" s="54"/>
      <c r="EYE228" s="54"/>
      <c r="EYF228" s="54"/>
      <c r="EYG228" s="54"/>
      <c r="EYH228" s="54"/>
      <c r="EYI228" s="54"/>
      <c r="EYJ228" s="54"/>
      <c r="EYK228" s="54"/>
      <c r="EYL228" s="54"/>
      <c r="EYM228" s="54"/>
      <c r="EYN228" s="54"/>
      <c r="EYO228" s="54"/>
      <c r="EYP228" s="54"/>
      <c r="EYQ228" s="54"/>
      <c r="EYR228" s="54"/>
      <c r="EYS228" s="54"/>
      <c r="EYT228" s="54"/>
      <c r="EYU228" s="54"/>
      <c r="EYV228" s="54"/>
      <c r="EYW228" s="54"/>
      <c r="EYX228" s="54"/>
      <c r="EYY228" s="54"/>
      <c r="EYZ228" s="54"/>
      <c r="EZA228" s="54"/>
      <c r="EZB228" s="54"/>
      <c r="EZC228" s="54"/>
      <c r="EZD228" s="54"/>
      <c r="EZE228" s="54"/>
      <c r="EZF228" s="54"/>
      <c r="EZG228" s="54"/>
      <c r="EZH228" s="54"/>
      <c r="EZI228" s="54"/>
      <c r="EZJ228" s="54"/>
      <c r="EZK228" s="54"/>
      <c r="EZL228" s="54"/>
      <c r="EZM228" s="54"/>
      <c r="EZN228" s="54"/>
      <c r="EZO228" s="54"/>
      <c r="EZP228" s="54"/>
      <c r="EZQ228" s="54"/>
      <c r="EZR228" s="54"/>
      <c r="EZS228" s="54"/>
      <c r="EZT228" s="54"/>
      <c r="EZU228" s="54"/>
      <c r="EZV228" s="54"/>
      <c r="EZW228" s="54"/>
      <c r="EZX228" s="54"/>
      <c r="EZY228" s="54"/>
      <c r="EZZ228" s="54"/>
      <c r="FAA228" s="54"/>
      <c r="FAB228" s="54"/>
      <c r="FAC228" s="54"/>
      <c r="FAD228" s="54"/>
      <c r="FAE228" s="54"/>
      <c r="FAF228" s="54"/>
      <c r="FAG228" s="54"/>
      <c r="FAH228" s="54"/>
      <c r="FAI228" s="54"/>
      <c r="FAJ228" s="54"/>
      <c r="FAK228" s="54"/>
      <c r="FAL228" s="54"/>
      <c r="FAM228" s="54"/>
      <c r="FAN228" s="54"/>
      <c r="FAO228" s="54"/>
      <c r="FAP228" s="54"/>
      <c r="FAQ228" s="54"/>
      <c r="FAR228" s="54"/>
      <c r="FAS228" s="54"/>
      <c r="FAT228" s="54"/>
      <c r="FAU228" s="54"/>
      <c r="FAV228" s="54"/>
      <c r="FAW228" s="54"/>
      <c r="FAX228" s="54"/>
      <c r="FAY228" s="54"/>
      <c r="FAZ228" s="54"/>
      <c r="FBA228" s="54"/>
      <c r="FBB228" s="54"/>
      <c r="FBC228" s="54"/>
      <c r="FBD228" s="54"/>
      <c r="FBE228" s="54"/>
      <c r="FBF228" s="54"/>
      <c r="FBG228" s="54"/>
      <c r="FBH228" s="54"/>
      <c r="FBI228" s="54"/>
      <c r="FBJ228" s="54"/>
      <c r="FBK228" s="54"/>
      <c r="FBL228" s="54"/>
      <c r="FBM228" s="54"/>
      <c r="FBN228" s="54"/>
      <c r="FBO228" s="54"/>
      <c r="FBP228" s="54"/>
      <c r="FBQ228" s="54"/>
      <c r="FBR228" s="54"/>
      <c r="FBS228" s="54"/>
      <c r="FBT228" s="54"/>
      <c r="FBU228" s="54"/>
      <c r="FBV228" s="54"/>
      <c r="FBW228" s="54"/>
      <c r="FBX228" s="54"/>
      <c r="FBY228" s="54"/>
      <c r="FBZ228" s="54"/>
      <c r="FCA228" s="54"/>
      <c r="FCB228" s="54"/>
      <c r="FCC228" s="54"/>
      <c r="FCD228" s="54"/>
      <c r="FCE228" s="54"/>
      <c r="FCF228" s="54"/>
      <c r="FCG228" s="54"/>
      <c r="FCH228" s="54"/>
      <c r="FCI228" s="54"/>
      <c r="FCJ228" s="54"/>
      <c r="FCK228" s="54"/>
      <c r="FCL228" s="54"/>
      <c r="FCM228" s="54"/>
      <c r="FCN228" s="54"/>
      <c r="FCO228" s="54"/>
      <c r="FCP228" s="54"/>
      <c r="FCQ228" s="54"/>
      <c r="FCR228" s="54"/>
      <c r="FCS228" s="54"/>
      <c r="FCT228" s="54"/>
      <c r="FCU228" s="54"/>
      <c r="FCV228" s="54"/>
      <c r="FCW228" s="54"/>
      <c r="FCX228" s="54"/>
      <c r="FCY228" s="54"/>
      <c r="FCZ228" s="54"/>
      <c r="FDA228" s="54"/>
      <c r="FDB228" s="54"/>
      <c r="FDC228" s="54"/>
      <c r="FDD228" s="54"/>
      <c r="FDE228" s="54"/>
      <c r="FDF228" s="54"/>
      <c r="FDG228" s="54"/>
      <c r="FDH228" s="54"/>
      <c r="FDI228" s="54"/>
      <c r="FDJ228" s="54"/>
      <c r="FDK228" s="54"/>
      <c r="FDL228" s="54"/>
      <c r="FDM228" s="54"/>
      <c r="FDN228" s="54"/>
      <c r="FDO228" s="54"/>
      <c r="FDP228" s="54"/>
      <c r="FDQ228" s="54"/>
      <c r="FDR228" s="54"/>
      <c r="FDS228" s="54"/>
      <c r="FDT228" s="54"/>
      <c r="FDU228" s="54"/>
      <c r="FDV228" s="54"/>
      <c r="FDW228" s="54"/>
      <c r="FDX228" s="54"/>
      <c r="FDY228" s="54"/>
      <c r="FDZ228" s="54"/>
      <c r="FEA228" s="54"/>
      <c r="FEB228" s="54"/>
      <c r="FEC228" s="54"/>
      <c r="FED228" s="54"/>
      <c r="FEE228" s="54"/>
      <c r="FEF228" s="54"/>
      <c r="FEG228" s="54"/>
      <c r="FEH228" s="54"/>
      <c r="FEI228" s="54"/>
      <c r="FEJ228" s="54"/>
      <c r="FEK228" s="54"/>
      <c r="FEL228" s="54"/>
      <c r="FEM228" s="54"/>
      <c r="FEN228" s="54"/>
      <c r="FEO228" s="54"/>
      <c r="FEP228" s="54"/>
      <c r="FEQ228" s="54"/>
      <c r="FER228" s="54"/>
      <c r="FES228" s="54"/>
      <c r="FET228" s="54"/>
      <c r="FEU228" s="54"/>
      <c r="FEV228" s="54"/>
      <c r="FEW228" s="54"/>
      <c r="FEX228" s="54"/>
      <c r="FEY228" s="54"/>
      <c r="FEZ228" s="54"/>
      <c r="FFA228" s="54"/>
      <c r="FFB228" s="54"/>
      <c r="FFC228" s="54"/>
      <c r="FFD228" s="54"/>
      <c r="FFE228" s="54"/>
      <c r="FFF228" s="54"/>
      <c r="FFG228" s="54"/>
      <c r="FFH228" s="54"/>
      <c r="FFI228" s="54"/>
      <c r="FFJ228" s="54"/>
      <c r="FFK228" s="54"/>
      <c r="FFL228" s="54"/>
      <c r="FFM228" s="54"/>
      <c r="FFN228" s="54"/>
      <c r="FFO228" s="54"/>
      <c r="FFP228" s="54"/>
      <c r="FFQ228" s="54"/>
      <c r="FFR228" s="54"/>
      <c r="FFS228" s="54"/>
      <c r="FFT228" s="54"/>
      <c r="FFU228" s="54"/>
      <c r="FFV228" s="54"/>
      <c r="FFW228" s="54"/>
      <c r="FFX228" s="54"/>
      <c r="FFY228" s="54"/>
      <c r="FFZ228" s="54"/>
      <c r="FGA228" s="54"/>
      <c r="FGB228" s="54"/>
      <c r="FGC228" s="54"/>
      <c r="FGD228" s="54"/>
      <c r="FGE228" s="54"/>
      <c r="FGF228" s="54"/>
      <c r="FGG228" s="54"/>
      <c r="FGH228" s="54"/>
      <c r="FGI228" s="54"/>
      <c r="FGJ228" s="54"/>
      <c r="FGK228" s="54"/>
      <c r="FGL228" s="54"/>
      <c r="FGM228" s="54"/>
      <c r="FGN228" s="54"/>
      <c r="FGO228" s="54"/>
      <c r="FGP228" s="54"/>
      <c r="FGQ228" s="54"/>
      <c r="FGR228" s="54"/>
      <c r="FGS228" s="54"/>
      <c r="FGT228" s="54"/>
      <c r="FGU228" s="54"/>
      <c r="FGV228" s="54"/>
      <c r="FGW228" s="54"/>
      <c r="FGX228" s="54"/>
      <c r="FGY228" s="54"/>
      <c r="FGZ228" s="54"/>
      <c r="FHA228" s="54"/>
      <c r="FHB228" s="54"/>
      <c r="FHC228" s="54"/>
      <c r="FHD228" s="54"/>
      <c r="FHE228" s="54"/>
      <c r="FHF228" s="54"/>
      <c r="FHG228" s="54"/>
      <c r="FHH228" s="54"/>
      <c r="FHI228" s="54"/>
      <c r="FHJ228" s="54"/>
      <c r="FHK228" s="54"/>
      <c r="FHL228" s="54"/>
      <c r="FHM228" s="54"/>
      <c r="FHN228" s="54"/>
      <c r="FHO228" s="54"/>
      <c r="FHP228" s="54"/>
      <c r="FHQ228" s="54"/>
      <c r="FHR228" s="54"/>
      <c r="FHS228" s="54"/>
      <c r="FHT228" s="54"/>
      <c r="FHU228" s="54"/>
      <c r="FHV228" s="54"/>
      <c r="FHW228" s="54"/>
      <c r="FHX228" s="54"/>
      <c r="FHY228" s="54"/>
      <c r="FHZ228" s="54"/>
      <c r="FIA228" s="54"/>
      <c r="FIB228" s="54"/>
      <c r="FIC228" s="54"/>
      <c r="FID228" s="54"/>
      <c r="FIE228" s="54"/>
      <c r="FIF228" s="54"/>
      <c r="FIG228" s="54"/>
      <c r="FIH228" s="54"/>
      <c r="FII228" s="54"/>
      <c r="FIJ228" s="54"/>
      <c r="FIK228" s="54"/>
      <c r="FIL228" s="54"/>
      <c r="FIM228" s="54"/>
      <c r="FIN228" s="54"/>
      <c r="FIO228" s="54"/>
      <c r="FIP228" s="54"/>
      <c r="FIQ228" s="54"/>
      <c r="FIR228" s="54"/>
      <c r="FIS228" s="54"/>
      <c r="FIT228" s="54"/>
      <c r="FIU228" s="54"/>
      <c r="FIV228" s="54"/>
      <c r="FIW228" s="54"/>
      <c r="FIX228" s="54"/>
      <c r="FIY228" s="54"/>
      <c r="FIZ228" s="54"/>
      <c r="FJA228" s="54"/>
      <c r="FJB228" s="54"/>
      <c r="FJC228" s="54"/>
      <c r="FJD228" s="54"/>
      <c r="FJE228" s="54"/>
      <c r="FJF228" s="54"/>
      <c r="FJG228" s="54"/>
      <c r="FJH228" s="54"/>
      <c r="FJI228" s="54"/>
      <c r="FJJ228" s="54"/>
      <c r="FJK228" s="54"/>
      <c r="FJL228" s="54"/>
      <c r="FJM228" s="54"/>
      <c r="FJN228" s="54"/>
      <c r="FJO228" s="54"/>
      <c r="FJP228" s="54"/>
      <c r="FJQ228" s="54"/>
      <c r="FJR228" s="54"/>
      <c r="FJS228" s="54"/>
      <c r="FJT228" s="54"/>
      <c r="FJU228" s="54"/>
      <c r="FJV228" s="54"/>
      <c r="FJW228" s="54"/>
      <c r="FJX228" s="54"/>
      <c r="FJY228" s="54"/>
      <c r="FJZ228" s="54"/>
      <c r="FKA228" s="54"/>
      <c r="FKB228" s="54"/>
      <c r="FKC228" s="54"/>
      <c r="FKD228" s="54"/>
      <c r="FKE228" s="54"/>
      <c r="FKF228" s="54"/>
      <c r="FKG228" s="54"/>
      <c r="FKH228" s="54"/>
      <c r="FKI228" s="54"/>
      <c r="FKJ228" s="54"/>
      <c r="FKK228" s="54"/>
      <c r="FKL228" s="54"/>
      <c r="FKM228" s="54"/>
      <c r="FKN228" s="54"/>
      <c r="FKO228" s="54"/>
      <c r="FKP228" s="54"/>
      <c r="FKQ228" s="54"/>
      <c r="FKR228" s="54"/>
      <c r="FKS228" s="54"/>
      <c r="FKT228" s="54"/>
      <c r="FKU228" s="54"/>
      <c r="FKV228" s="54"/>
      <c r="FKW228" s="54"/>
      <c r="FKX228" s="54"/>
      <c r="FKY228" s="54"/>
      <c r="FKZ228" s="54"/>
      <c r="FLA228" s="54"/>
      <c r="FLB228" s="54"/>
      <c r="FLC228" s="54"/>
      <c r="FLD228" s="54"/>
      <c r="FLE228" s="54"/>
      <c r="FLF228" s="54"/>
      <c r="FLG228" s="54"/>
      <c r="FLH228" s="54"/>
      <c r="FLI228" s="54"/>
      <c r="FLJ228" s="54"/>
      <c r="FLK228" s="54"/>
      <c r="FLL228" s="54"/>
      <c r="FLM228" s="54"/>
      <c r="FLN228" s="54"/>
      <c r="FLO228" s="54"/>
      <c r="FLP228" s="54"/>
      <c r="FLQ228" s="54"/>
      <c r="FLR228" s="54"/>
      <c r="FLS228" s="54"/>
      <c r="FLT228" s="54"/>
      <c r="FLU228" s="54"/>
      <c r="FLV228" s="54"/>
      <c r="FLW228" s="54"/>
      <c r="FLX228" s="54"/>
      <c r="FLY228" s="54"/>
      <c r="FLZ228" s="54"/>
      <c r="FMA228" s="54"/>
      <c r="FMB228" s="54"/>
      <c r="FMC228" s="54"/>
      <c r="FMD228" s="54"/>
      <c r="FME228" s="54"/>
      <c r="FMF228" s="54"/>
      <c r="FMG228" s="54"/>
      <c r="FMH228" s="54"/>
      <c r="FMI228" s="54"/>
      <c r="FMJ228" s="54"/>
      <c r="FMK228" s="54"/>
      <c r="FML228" s="54"/>
      <c r="FMM228" s="54"/>
      <c r="FMN228" s="54"/>
      <c r="FMO228" s="54"/>
      <c r="FMP228" s="54"/>
      <c r="FMQ228" s="54"/>
      <c r="FMR228" s="54"/>
      <c r="FMS228" s="54"/>
      <c r="FMT228" s="54"/>
      <c r="FMU228" s="54"/>
      <c r="FMV228" s="54"/>
      <c r="FMW228" s="54"/>
      <c r="FMX228" s="54"/>
      <c r="FMY228" s="54"/>
      <c r="FMZ228" s="54"/>
      <c r="FNA228" s="54"/>
      <c r="FNB228" s="54"/>
      <c r="FNC228" s="54"/>
      <c r="FND228" s="54"/>
      <c r="FNE228" s="54"/>
      <c r="FNF228" s="54"/>
      <c r="FNG228" s="54"/>
      <c r="FNH228" s="54"/>
      <c r="FNI228" s="54"/>
      <c r="FNJ228" s="54"/>
      <c r="FNK228" s="54"/>
      <c r="FNL228" s="54"/>
      <c r="FNM228" s="54"/>
      <c r="FNN228" s="54"/>
      <c r="FNO228" s="54"/>
      <c r="FNP228" s="54"/>
      <c r="FNQ228" s="54"/>
      <c r="FNR228" s="54"/>
      <c r="FNS228" s="54"/>
      <c r="FNT228" s="54"/>
      <c r="FNU228" s="54"/>
      <c r="FNV228" s="54"/>
      <c r="FNW228" s="54"/>
      <c r="FNX228" s="54"/>
      <c r="FNY228" s="54"/>
      <c r="FNZ228" s="54"/>
      <c r="FOA228" s="54"/>
      <c r="FOB228" s="54"/>
      <c r="FOC228" s="54"/>
      <c r="FOD228" s="54"/>
      <c r="FOE228" s="54"/>
      <c r="FOF228" s="54"/>
      <c r="FOG228" s="54"/>
      <c r="FOH228" s="54"/>
      <c r="FOI228" s="54"/>
      <c r="FOJ228" s="54"/>
      <c r="FOK228" s="54"/>
      <c r="FOL228" s="54"/>
      <c r="FOM228" s="54"/>
      <c r="FON228" s="54"/>
      <c r="FOO228" s="54"/>
      <c r="FOP228" s="54"/>
      <c r="FOQ228" s="54"/>
      <c r="FOR228" s="54"/>
      <c r="FOS228" s="54"/>
      <c r="FOT228" s="54"/>
      <c r="FOU228" s="54"/>
      <c r="FOV228" s="54"/>
      <c r="FOW228" s="54"/>
      <c r="FOX228" s="54"/>
      <c r="FOY228" s="54"/>
      <c r="FOZ228" s="54"/>
      <c r="FPA228" s="54"/>
      <c r="FPB228" s="54"/>
      <c r="FPC228" s="54"/>
      <c r="FPD228" s="54"/>
      <c r="FPE228" s="54"/>
      <c r="FPF228" s="54"/>
      <c r="FPG228" s="54"/>
      <c r="FPH228" s="54"/>
      <c r="FPI228" s="54"/>
      <c r="FPJ228" s="54"/>
      <c r="FPK228" s="54"/>
      <c r="FPL228" s="54"/>
      <c r="FPM228" s="54"/>
      <c r="FPN228" s="54"/>
      <c r="FPO228" s="54"/>
      <c r="FPP228" s="54"/>
      <c r="FPQ228" s="54"/>
      <c r="FPR228" s="54"/>
      <c r="FPS228" s="54"/>
      <c r="FPT228" s="54"/>
      <c r="FPU228" s="54"/>
      <c r="FPV228" s="54"/>
      <c r="FPW228" s="54"/>
      <c r="FPX228" s="54"/>
      <c r="FPY228" s="54"/>
      <c r="FPZ228" s="54"/>
      <c r="FQA228" s="54"/>
      <c r="FQB228" s="54"/>
      <c r="FQC228" s="54"/>
      <c r="FQD228" s="54"/>
      <c r="FQE228" s="54"/>
      <c r="FQF228" s="54"/>
      <c r="FQG228" s="54"/>
      <c r="FQH228" s="54"/>
      <c r="FQI228" s="54"/>
      <c r="FQJ228" s="54"/>
      <c r="FQK228" s="54"/>
      <c r="FQL228" s="54"/>
      <c r="FQM228" s="54"/>
      <c r="FQN228" s="54"/>
      <c r="FQO228" s="54"/>
      <c r="FQP228" s="54"/>
      <c r="FQQ228" s="54"/>
      <c r="FQR228" s="54"/>
      <c r="FQS228" s="54"/>
      <c r="FQT228" s="54"/>
      <c r="FQU228" s="54"/>
      <c r="FQV228" s="54"/>
      <c r="FQW228" s="54"/>
      <c r="FQX228" s="54"/>
      <c r="FQY228" s="54"/>
      <c r="FQZ228" s="54"/>
      <c r="FRA228" s="54"/>
      <c r="FRB228" s="54"/>
      <c r="FRC228" s="54"/>
      <c r="FRD228" s="54"/>
      <c r="FRE228" s="54"/>
      <c r="FRF228" s="54"/>
      <c r="FRG228" s="54"/>
      <c r="FRH228" s="54"/>
      <c r="FRI228" s="54"/>
      <c r="FRJ228" s="54"/>
      <c r="FRK228" s="54"/>
      <c r="FRL228" s="54"/>
      <c r="FRM228" s="54"/>
      <c r="FRN228" s="54"/>
      <c r="FRO228" s="54"/>
      <c r="FRP228" s="54"/>
      <c r="FRQ228" s="54"/>
      <c r="FRR228" s="54"/>
      <c r="FRS228" s="54"/>
      <c r="FRT228" s="54"/>
      <c r="FRU228" s="54"/>
      <c r="FRV228" s="54"/>
      <c r="FRW228" s="54"/>
      <c r="FRX228" s="54"/>
      <c r="FRY228" s="54"/>
      <c r="FRZ228" s="54"/>
      <c r="FSA228" s="54"/>
      <c r="FSB228" s="54"/>
      <c r="FSC228" s="54"/>
      <c r="FSD228" s="54"/>
      <c r="FSE228" s="54"/>
      <c r="FSF228" s="54"/>
      <c r="FSG228" s="54"/>
      <c r="FSH228" s="54"/>
      <c r="FSI228" s="54"/>
      <c r="FSJ228" s="54"/>
      <c r="FSK228" s="54"/>
      <c r="FSL228" s="54"/>
      <c r="FSM228" s="54"/>
      <c r="FSN228" s="54"/>
      <c r="FSO228" s="54"/>
      <c r="FSP228" s="54"/>
      <c r="FSQ228" s="54"/>
      <c r="FSR228" s="54"/>
      <c r="FSS228" s="54"/>
      <c r="FST228" s="54"/>
      <c r="FSU228" s="54"/>
      <c r="FSV228" s="54"/>
      <c r="FSW228" s="54"/>
      <c r="FSX228" s="54"/>
      <c r="FSY228" s="54"/>
      <c r="FSZ228" s="54"/>
      <c r="FTA228" s="54"/>
      <c r="FTB228" s="54"/>
      <c r="FTC228" s="54"/>
      <c r="FTD228" s="54"/>
      <c r="FTE228" s="54"/>
      <c r="FTF228" s="54"/>
      <c r="FTG228" s="54"/>
      <c r="FTH228" s="54"/>
      <c r="FTI228" s="54"/>
      <c r="FTJ228" s="54"/>
      <c r="FTK228" s="54"/>
      <c r="FTL228" s="54"/>
      <c r="FTM228" s="54"/>
      <c r="FTN228" s="54"/>
      <c r="FTO228" s="54"/>
      <c r="FTP228" s="54"/>
      <c r="FTQ228" s="54"/>
      <c r="FTR228" s="54"/>
      <c r="FTS228" s="54"/>
      <c r="FTT228" s="54"/>
      <c r="FTU228" s="54"/>
      <c r="FTV228" s="54"/>
      <c r="FTW228" s="54"/>
      <c r="FTX228" s="54"/>
      <c r="FTY228" s="54"/>
      <c r="FTZ228" s="54"/>
      <c r="FUA228" s="54"/>
      <c r="FUB228" s="54"/>
      <c r="FUC228" s="54"/>
      <c r="FUD228" s="54"/>
      <c r="FUE228" s="54"/>
      <c r="FUF228" s="54"/>
      <c r="FUG228" s="54"/>
      <c r="FUH228" s="54"/>
      <c r="FUI228" s="54"/>
      <c r="FUJ228" s="54"/>
      <c r="FUK228" s="54"/>
      <c r="FUL228" s="54"/>
      <c r="FUM228" s="54"/>
      <c r="FUN228" s="54"/>
      <c r="FUO228" s="54"/>
      <c r="FUP228" s="54"/>
      <c r="FUQ228" s="54"/>
      <c r="FUR228" s="54"/>
      <c r="FUS228" s="54"/>
      <c r="FUT228" s="54"/>
      <c r="FUU228" s="54"/>
      <c r="FUV228" s="54"/>
      <c r="FUW228" s="54"/>
      <c r="FUX228" s="54"/>
      <c r="FUY228" s="54"/>
      <c r="FUZ228" s="54"/>
      <c r="FVA228" s="54"/>
      <c r="FVB228" s="54"/>
      <c r="FVC228" s="54"/>
      <c r="FVD228" s="54"/>
      <c r="FVE228" s="54"/>
      <c r="FVF228" s="54"/>
      <c r="FVG228" s="54"/>
      <c r="FVH228" s="54"/>
      <c r="FVI228" s="54"/>
      <c r="FVJ228" s="54"/>
      <c r="FVK228" s="54"/>
      <c r="FVL228" s="54"/>
      <c r="FVM228" s="54"/>
      <c r="FVN228" s="54"/>
      <c r="FVO228" s="54"/>
      <c r="FVP228" s="54"/>
      <c r="FVQ228" s="54"/>
      <c r="FVR228" s="54"/>
      <c r="FVS228" s="54"/>
      <c r="FVT228" s="54"/>
      <c r="FVU228" s="54"/>
      <c r="FVV228" s="54"/>
      <c r="FVW228" s="54"/>
      <c r="FVX228" s="54"/>
      <c r="FVY228" s="54"/>
      <c r="FVZ228" s="54"/>
      <c r="FWA228" s="54"/>
      <c r="FWB228" s="54"/>
      <c r="FWC228" s="54"/>
      <c r="FWD228" s="54"/>
      <c r="FWE228" s="54"/>
      <c r="FWF228" s="54"/>
      <c r="FWG228" s="54"/>
      <c r="FWH228" s="54"/>
      <c r="FWI228" s="54"/>
      <c r="FWJ228" s="54"/>
      <c r="FWK228" s="54"/>
      <c r="FWL228" s="54"/>
      <c r="FWM228" s="54"/>
      <c r="FWN228" s="54"/>
      <c r="FWO228" s="54"/>
      <c r="FWP228" s="54"/>
      <c r="FWQ228" s="54"/>
      <c r="FWR228" s="54"/>
      <c r="FWS228" s="54"/>
      <c r="FWT228" s="54"/>
      <c r="FWU228" s="54"/>
      <c r="FWV228" s="54"/>
      <c r="FWW228" s="54"/>
      <c r="FWX228" s="54"/>
      <c r="FWY228" s="54"/>
      <c r="FWZ228" s="54"/>
      <c r="FXA228" s="54"/>
      <c r="FXB228" s="54"/>
      <c r="FXC228" s="54"/>
      <c r="FXD228" s="54"/>
      <c r="FXE228" s="54"/>
      <c r="FXF228" s="54"/>
      <c r="FXG228" s="54"/>
      <c r="FXH228" s="54"/>
      <c r="FXI228" s="54"/>
      <c r="FXJ228" s="54"/>
      <c r="FXK228" s="54"/>
      <c r="FXL228" s="54"/>
      <c r="FXM228" s="54"/>
      <c r="FXN228" s="54"/>
      <c r="FXO228" s="54"/>
      <c r="FXP228" s="54"/>
      <c r="FXQ228" s="54"/>
      <c r="FXR228" s="54"/>
      <c r="FXS228" s="54"/>
      <c r="FXT228" s="54"/>
      <c r="FXU228" s="54"/>
      <c r="FXV228" s="54"/>
      <c r="FXW228" s="54"/>
      <c r="FXX228" s="54"/>
      <c r="FXY228" s="54"/>
      <c r="FXZ228" s="54"/>
      <c r="FYA228" s="54"/>
      <c r="FYB228" s="54"/>
      <c r="FYC228" s="54"/>
      <c r="FYD228" s="54"/>
      <c r="FYE228" s="54"/>
      <c r="FYF228" s="54"/>
      <c r="FYG228" s="54"/>
      <c r="FYH228" s="54"/>
      <c r="FYI228" s="54"/>
      <c r="FYJ228" s="54"/>
      <c r="FYK228" s="54"/>
      <c r="FYL228" s="54"/>
      <c r="FYM228" s="54"/>
      <c r="FYN228" s="54"/>
      <c r="FYO228" s="54"/>
      <c r="FYP228" s="54"/>
      <c r="FYQ228" s="54"/>
      <c r="FYR228" s="54"/>
      <c r="FYS228" s="54"/>
      <c r="FYT228" s="54"/>
      <c r="FYU228" s="54"/>
      <c r="FYV228" s="54"/>
      <c r="FYW228" s="54"/>
      <c r="FYX228" s="54"/>
      <c r="FYY228" s="54"/>
      <c r="FYZ228" s="54"/>
      <c r="FZA228" s="54"/>
      <c r="FZB228" s="54"/>
      <c r="FZC228" s="54"/>
      <c r="FZD228" s="54"/>
      <c r="FZE228" s="54"/>
      <c r="FZF228" s="54"/>
      <c r="FZG228" s="54"/>
      <c r="FZH228" s="54"/>
      <c r="FZI228" s="54"/>
      <c r="FZJ228" s="54"/>
      <c r="FZK228" s="54"/>
      <c r="FZL228" s="54"/>
      <c r="FZM228" s="54"/>
      <c r="FZN228" s="54"/>
      <c r="FZO228" s="54"/>
      <c r="FZP228" s="54"/>
      <c r="FZQ228" s="54"/>
      <c r="FZR228" s="54"/>
      <c r="FZS228" s="54"/>
      <c r="FZT228" s="54"/>
      <c r="FZU228" s="54"/>
      <c r="FZV228" s="54"/>
      <c r="FZW228" s="54"/>
      <c r="FZX228" s="54"/>
      <c r="FZY228" s="54"/>
      <c r="FZZ228" s="54"/>
      <c r="GAA228" s="54"/>
      <c r="GAB228" s="54"/>
      <c r="GAC228" s="54"/>
      <c r="GAD228" s="54"/>
      <c r="GAE228" s="54"/>
      <c r="GAF228" s="54"/>
      <c r="GAG228" s="54"/>
      <c r="GAH228" s="54"/>
      <c r="GAI228" s="54"/>
      <c r="GAJ228" s="54"/>
      <c r="GAK228" s="54"/>
      <c r="GAL228" s="54"/>
      <c r="GAM228" s="54"/>
      <c r="GAN228" s="54"/>
      <c r="GAO228" s="54"/>
      <c r="GAP228" s="54"/>
      <c r="GAQ228" s="54"/>
      <c r="GAR228" s="54"/>
      <c r="GAS228" s="54"/>
      <c r="GAT228" s="54"/>
      <c r="GAU228" s="54"/>
      <c r="GAV228" s="54"/>
      <c r="GAW228" s="54"/>
      <c r="GAX228" s="54"/>
      <c r="GAY228" s="54"/>
      <c r="GAZ228" s="54"/>
      <c r="GBA228" s="54"/>
      <c r="GBB228" s="54"/>
      <c r="GBC228" s="54"/>
      <c r="GBD228" s="54"/>
      <c r="GBE228" s="54"/>
      <c r="GBF228" s="54"/>
      <c r="GBG228" s="54"/>
      <c r="GBH228" s="54"/>
      <c r="GBI228" s="54"/>
      <c r="GBJ228" s="54"/>
      <c r="GBK228" s="54"/>
      <c r="GBL228" s="54"/>
      <c r="GBM228" s="54"/>
      <c r="GBN228" s="54"/>
      <c r="GBO228" s="54"/>
      <c r="GBP228" s="54"/>
      <c r="GBQ228" s="54"/>
      <c r="GBR228" s="54"/>
      <c r="GBS228" s="54"/>
      <c r="GBT228" s="54"/>
      <c r="GBU228" s="54"/>
      <c r="GBV228" s="54"/>
      <c r="GBW228" s="54"/>
      <c r="GBX228" s="54"/>
      <c r="GBY228" s="54"/>
      <c r="GBZ228" s="54"/>
      <c r="GCA228" s="54"/>
      <c r="GCB228" s="54"/>
      <c r="GCC228" s="54"/>
      <c r="GCD228" s="54"/>
      <c r="GCE228" s="54"/>
      <c r="GCF228" s="54"/>
      <c r="GCG228" s="54"/>
      <c r="GCH228" s="54"/>
      <c r="GCI228" s="54"/>
      <c r="GCJ228" s="54"/>
      <c r="GCK228" s="54"/>
      <c r="GCL228" s="54"/>
      <c r="GCM228" s="54"/>
      <c r="GCN228" s="54"/>
      <c r="GCO228" s="54"/>
      <c r="GCP228" s="54"/>
      <c r="GCQ228" s="54"/>
      <c r="GCR228" s="54"/>
      <c r="GCS228" s="54"/>
      <c r="GCT228" s="54"/>
      <c r="GCU228" s="54"/>
      <c r="GCV228" s="54"/>
      <c r="GCW228" s="54"/>
      <c r="GCX228" s="54"/>
      <c r="GCY228" s="54"/>
      <c r="GCZ228" s="54"/>
      <c r="GDA228" s="54"/>
      <c r="GDB228" s="54"/>
      <c r="GDC228" s="54"/>
      <c r="GDD228" s="54"/>
      <c r="GDE228" s="54"/>
      <c r="GDF228" s="54"/>
      <c r="GDG228" s="54"/>
      <c r="GDH228" s="54"/>
      <c r="GDI228" s="54"/>
      <c r="GDJ228" s="54"/>
      <c r="GDK228" s="54"/>
      <c r="GDL228" s="54"/>
      <c r="GDM228" s="54"/>
      <c r="GDN228" s="54"/>
      <c r="GDO228" s="54"/>
      <c r="GDP228" s="54"/>
      <c r="GDQ228" s="54"/>
      <c r="GDR228" s="54"/>
      <c r="GDS228" s="54"/>
      <c r="GDT228" s="54"/>
      <c r="GDU228" s="54"/>
      <c r="GDV228" s="54"/>
      <c r="GDW228" s="54"/>
      <c r="GDX228" s="54"/>
      <c r="GDY228" s="54"/>
      <c r="GDZ228" s="54"/>
      <c r="GEA228" s="54"/>
      <c r="GEB228" s="54"/>
      <c r="GEC228" s="54"/>
      <c r="GED228" s="54"/>
      <c r="GEE228" s="54"/>
      <c r="GEF228" s="54"/>
      <c r="GEG228" s="54"/>
      <c r="GEH228" s="54"/>
      <c r="GEI228" s="54"/>
      <c r="GEJ228" s="54"/>
      <c r="GEK228" s="54"/>
      <c r="GEL228" s="54"/>
      <c r="GEM228" s="54"/>
      <c r="GEN228" s="54"/>
      <c r="GEO228" s="54"/>
      <c r="GEP228" s="54"/>
      <c r="GEQ228" s="54"/>
      <c r="GER228" s="54"/>
      <c r="GES228" s="54"/>
      <c r="GET228" s="54"/>
      <c r="GEU228" s="54"/>
      <c r="GEV228" s="54"/>
      <c r="GEW228" s="54"/>
      <c r="GEX228" s="54"/>
      <c r="GEY228" s="54"/>
      <c r="GEZ228" s="54"/>
      <c r="GFA228" s="54"/>
      <c r="GFB228" s="54"/>
      <c r="GFC228" s="54"/>
      <c r="GFD228" s="54"/>
      <c r="GFE228" s="54"/>
      <c r="GFF228" s="54"/>
      <c r="GFG228" s="54"/>
      <c r="GFH228" s="54"/>
      <c r="GFI228" s="54"/>
      <c r="GFJ228" s="54"/>
      <c r="GFK228" s="54"/>
      <c r="GFL228" s="54"/>
      <c r="GFM228" s="54"/>
      <c r="GFN228" s="54"/>
      <c r="GFO228" s="54"/>
      <c r="GFP228" s="54"/>
      <c r="GFQ228" s="54"/>
      <c r="GFR228" s="54"/>
      <c r="GFS228" s="54"/>
      <c r="GFT228" s="54"/>
      <c r="GFU228" s="54"/>
      <c r="GFV228" s="54"/>
      <c r="GFW228" s="54"/>
      <c r="GFX228" s="54"/>
      <c r="GFY228" s="54"/>
      <c r="GFZ228" s="54"/>
      <c r="GGA228" s="54"/>
      <c r="GGB228" s="54"/>
      <c r="GGC228" s="54"/>
      <c r="GGD228" s="54"/>
      <c r="GGE228" s="54"/>
      <c r="GGF228" s="54"/>
      <c r="GGG228" s="54"/>
      <c r="GGH228" s="54"/>
      <c r="GGI228" s="54"/>
      <c r="GGJ228" s="54"/>
      <c r="GGK228" s="54"/>
      <c r="GGL228" s="54"/>
      <c r="GGM228" s="54"/>
      <c r="GGN228" s="54"/>
      <c r="GGO228" s="54"/>
      <c r="GGP228" s="54"/>
      <c r="GGQ228" s="54"/>
      <c r="GGR228" s="54"/>
      <c r="GGS228" s="54"/>
      <c r="GGT228" s="54"/>
      <c r="GGU228" s="54"/>
      <c r="GGV228" s="54"/>
      <c r="GGW228" s="54"/>
      <c r="GGX228" s="54"/>
      <c r="GGY228" s="54"/>
      <c r="GGZ228" s="54"/>
      <c r="GHA228" s="54"/>
      <c r="GHB228" s="54"/>
      <c r="GHC228" s="54"/>
      <c r="GHD228" s="54"/>
      <c r="GHE228" s="54"/>
      <c r="GHF228" s="54"/>
      <c r="GHG228" s="54"/>
      <c r="GHH228" s="54"/>
      <c r="GHI228" s="54"/>
      <c r="GHJ228" s="54"/>
      <c r="GHK228" s="54"/>
      <c r="GHL228" s="54"/>
      <c r="GHM228" s="54"/>
      <c r="GHN228" s="54"/>
      <c r="GHO228" s="54"/>
      <c r="GHP228" s="54"/>
      <c r="GHQ228" s="54"/>
      <c r="GHR228" s="54"/>
      <c r="GHS228" s="54"/>
      <c r="GHT228" s="54"/>
      <c r="GHU228" s="54"/>
      <c r="GHV228" s="54"/>
      <c r="GHW228" s="54"/>
      <c r="GHX228" s="54"/>
      <c r="GHY228" s="54"/>
      <c r="GHZ228" s="54"/>
      <c r="GIA228" s="54"/>
      <c r="GIB228" s="54"/>
      <c r="GIC228" s="54"/>
      <c r="GID228" s="54"/>
      <c r="GIE228" s="54"/>
      <c r="GIF228" s="54"/>
      <c r="GIG228" s="54"/>
      <c r="GIH228" s="54"/>
      <c r="GII228" s="54"/>
      <c r="GIJ228" s="54"/>
      <c r="GIK228" s="54"/>
      <c r="GIL228" s="54"/>
      <c r="GIM228" s="54"/>
      <c r="GIN228" s="54"/>
      <c r="GIO228" s="54"/>
      <c r="GIP228" s="54"/>
      <c r="GIQ228" s="54"/>
      <c r="GIR228" s="54"/>
      <c r="GIS228" s="54"/>
      <c r="GIT228" s="54"/>
      <c r="GIU228" s="54"/>
      <c r="GIV228" s="54"/>
      <c r="GIW228" s="54"/>
      <c r="GIX228" s="54"/>
      <c r="GIY228" s="54"/>
      <c r="GIZ228" s="54"/>
      <c r="GJA228" s="54"/>
      <c r="GJB228" s="54"/>
      <c r="GJC228" s="54"/>
      <c r="GJD228" s="54"/>
      <c r="GJE228" s="54"/>
      <c r="GJF228" s="54"/>
      <c r="GJG228" s="54"/>
      <c r="GJH228" s="54"/>
      <c r="GJI228" s="54"/>
      <c r="GJJ228" s="54"/>
      <c r="GJK228" s="54"/>
      <c r="GJL228" s="54"/>
      <c r="GJM228" s="54"/>
      <c r="GJN228" s="54"/>
      <c r="GJO228" s="54"/>
      <c r="GJP228" s="54"/>
      <c r="GJQ228" s="54"/>
      <c r="GJR228" s="54"/>
      <c r="GJS228" s="54"/>
      <c r="GJT228" s="54"/>
      <c r="GJU228" s="54"/>
      <c r="GJV228" s="54"/>
      <c r="GJW228" s="54"/>
      <c r="GJX228" s="54"/>
      <c r="GJY228" s="54"/>
      <c r="GJZ228" s="54"/>
      <c r="GKA228" s="54"/>
      <c r="GKB228" s="54"/>
      <c r="GKC228" s="54"/>
      <c r="GKD228" s="54"/>
      <c r="GKE228" s="54"/>
      <c r="GKF228" s="54"/>
      <c r="GKG228" s="54"/>
      <c r="GKH228" s="54"/>
      <c r="GKI228" s="54"/>
      <c r="GKJ228" s="54"/>
      <c r="GKK228" s="54"/>
      <c r="GKL228" s="54"/>
      <c r="GKM228" s="54"/>
      <c r="GKN228" s="54"/>
      <c r="GKO228" s="54"/>
      <c r="GKP228" s="54"/>
      <c r="GKQ228" s="54"/>
      <c r="GKR228" s="54"/>
      <c r="GKS228" s="54"/>
      <c r="GKT228" s="54"/>
      <c r="GKU228" s="54"/>
      <c r="GKV228" s="54"/>
      <c r="GKW228" s="54"/>
      <c r="GKX228" s="54"/>
      <c r="GKY228" s="54"/>
      <c r="GKZ228" s="54"/>
      <c r="GLA228" s="54"/>
      <c r="GLB228" s="54"/>
      <c r="GLC228" s="54"/>
      <c r="GLD228" s="54"/>
      <c r="GLE228" s="54"/>
      <c r="GLF228" s="54"/>
      <c r="GLG228" s="54"/>
      <c r="GLH228" s="54"/>
      <c r="GLI228" s="54"/>
      <c r="GLJ228" s="54"/>
      <c r="GLK228" s="54"/>
      <c r="GLL228" s="54"/>
      <c r="GLM228" s="54"/>
      <c r="GLN228" s="54"/>
      <c r="GLO228" s="54"/>
      <c r="GLP228" s="54"/>
      <c r="GLQ228" s="54"/>
      <c r="GLR228" s="54"/>
      <c r="GLS228" s="54"/>
      <c r="GLT228" s="54"/>
      <c r="GLU228" s="54"/>
      <c r="GLV228" s="54"/>
      <c r="GLW228" s="54"/>
      <c r="GLX228" s="54"/>
      <c r="GLY228" s="54"/>
      <c r="GLZ228" s="54"/>
      <c r="GMA228" s="54"/>
      <c r="GMB228" s="54"/>
      <c r="GMC228" s="54"/>
      <c r="GMD228" s="54"/>
      <c r="GME228" s="54"/>
      <c r="GMF228" s="54"/>
      <c r="GMG228" s="54"/>
      <c r="GMH228" s="54"/>
      <c r="GMI228" s="54"/>
      <c r="GMJ228" s="54"/>
      <c r="GMK228" s="54"/>
      <c r="GML228" s="54"/>
      <c r="GMM228" s="54"/>
      <c r="GMN228" s="54"/>
      <c r="GMO228" s="54"/>
      <c r="GMP228" s="54"/>
      <c r="GMQ228" s="54"/>
      <c r="GMR228" s="54"/>
      <c r="GMS228" s="54"/>
      <c r="GMT228" s="54"/>
      <c r="GMU228" s="54"/>
      <c r="GMV228" s="54"/>
      <c r="GMW228" s="54"/>
      <c r="GMX228" s="54"/>
      <c r="GMY228" s="54"/>
      <c r="GMZ228" s="54"/>
      <c r="GNA228" s="54"/>
      <c r="GNB228" s="54"/>
      <c r="GNC228" s="54"/>
      <c r="GND228" s="54"/>
      <c r="GNE228" s="54"/>
      <c r="GNF228" s="54"/>
      <c r="GNG228" s="54"/>
      <c r="GNH228" s="54"/>
      <c r="GNI228" s="54"/>
      <c r="GNJ228" s="54"/>
      <c r="GNK228" s="54"/>
      <c r="GNL228" s="54"/>
      <c r="GNM228" s="54"/>
      <c r="GNN228" s="54"/>
      <c r="GNO228" s="54"/>
      <c r="GNP228" s="54"/>
      <c r="GNQ228" s="54"/>
      <c r="GNR228" s="54"/>
      <c r="GNS228" s="54"/>
      <c r="GNT228" s="54"/>
      <c r="GNU228" s="54"/>
      <c r="GNV228" s="54"/>
      <c r="GNW228" s="54"/>
      <c r="GNX228" s="54"/>
      <c r="GNY228" s="54"/>
      <c r="GNZ228" s="54"/>
      <c r="GOA228" s="54"/>
      <c r="GOB228" s="54"/>
      <c r="GOC228" s="54"/>
      <c r="GOD228" s="54"/>
      <c r="GOE228" s="54"/>
      <c r="GOF228" s="54"/>
      <c r="GOG228" s="54"/>
      <c r="GOH228" s="54"/>
      <c r="GOI228" s="54"/>
      <c r="GOJ228" s="54"/>
      <c r="GOK228" s="54"/>
      <c r="GOL228" s="54"/>
      <c r="GOM228" s="54"/>
      <c r="GON228" s="54"/>
      <c r="GOO228" s="54"/>
      <c r="GOP228" s="54"/>
      <c r="GOQ228" s="54"/>
      <c r="GOR228" s="54"/>
      <c r="GOS228" s="54"/>
      <c r="GOT228" s="54"/>
      <c r="GOU228" s="54"/>
      <c r="GOV228" s="54"/>
      <c r="GOW228" s="54"/>
      <c r="GOX228" s="54"/>
      <c r="GOY228" s="54"/>
      <c r="GOZ228" s="54"/>
      <c r="GPA228" s="54"/>
      <c r="GPB228" s="54"/>
      <c r="GPC228" s="54"/>
      <c r="GPD228" s="54"/>
      <c r="GPE228" s="54"/>
      <c r="GPF228" s="54"/>
      <c r="GPG228" s="54"/>
      <c r="GPH228" s="54"/>
      <c r="GPI228" s="54"/>
      <c r="GPJ228" s="54"/>
      <c r="GPK228" s="54"/>
      <c r="GPL228" s="54"/>
      <c r="GPM228" s="54"/>
      <c r="GPN228" s="54"/>
      <c r="GPO228" s="54"/>
      <c r="GPP228" s="54"/>
      <c r="GPQ228" s="54"/>
      <c r="GPR228" s="54"/>
      <c r="GPS228" s="54"/>
      <c r="GPT228" s="54"/>
      <c r="GPU228" s="54"/>
      <c r="GPV228" s="54"/>
      <c r="GPW228" s="54"/>
      <c r="GPX228" s="54"/>
      <c r="GPY228" s="54"/>
      <c r="GPZ228" s="54"/>
      <c r="GQA228" s="54"/>
      <c r="GQB228" s="54"/>
      <c r="GQC228" s="54"/>
      <c r="GQD228" s="54"/>
      <c r="GQE228" s="54"/>
      <c r="GQF228" s="54"/>
      <c r="GQG228" s="54"/>
      <c r="GQH228" s="54"/>
      <c r="GQI228" s="54"/>
      <c r="GQJ228" s="54"/>
      <c r="GQK228" s="54"/>
      <c r="GQL228" s="54"/>
      <c r="GQM228" s="54"/>
      <c r="GQN228" s="54"/>
      <c r="GQO228" s="54"/>
      <c r="GQP228" s="54"/>
      <c r="GQQ228" s="54"/>
      <c r="GQR228" s="54"/>
      <c r="GQS228" s="54"/>
      <c r="GQT228" s="54"/>
      <c r="GQU228" s="54"/>
      <c r="GQV228" s="54"/>
      <c r="GQW228" s="54"/>
      <c r="GQX228" s="54"/>
      <c r="GQY228" s="54"/>
      <c r="GQZ228" s="54"/>
      <c r="GRA228" s="54"/>
      <c r="GRB228" s="54"/>
      <c r="GRC228" s="54"/>
      <c r="GRD228" s="54"/>
      <c r="GRE228" s="54"/>
      <c r="GRF228" s="54"/>
      <c r="GRG228" s="54"/>
      <c r="GRH228" s="54"/>
      <c r="GRI228" s="54"/>
      <c r="GRJ228" s="54"/>
      <c r="GRK228" s="54"/>
      <c r="GRL228" s="54"/>
      <c r="GRM228" s="54"/>
      <c r="GRN228" s="54"/>
      <c r="GRO228" s="54"/>
      <c r="GRP228" s="54"/>
      <c r="GRQ228" s="54"/>
      <c r="GRR228" s="54"/>
      <c r="GRS228" s="54"/>
      <c r="GRT228" s="54"/>
      <c r="GRU228" s="54"/>
      <c r="GRV228" s="54"/>
      <c r="GRW228" s="54"/>
      <c r="GRX228" s="54"/>
      <c r="GRY228" s="54"/>
      <c r="GRZ228" s="54"/>
      <c r="GSA228" s="54"/>
      <c r="GSB228" s="54"/>
      <c r="GSC228" s="54"/>
      <c r="GSD228" s="54"/>
      <c r="GSE228" s="54"/>
      <c r="GSF228" s="54"/>
      <c r="GSG228" s="54"/>
      <c r="GSH228" s="54"/>
      <c r="GSI228" s="54"/>
      <c r="GSJ228" s="54"/>
      <c r="GSK228" s="54"/>
      <c r="GSL228" s="54"/>
      <c r="GSM228" s="54"/>
      <c r="GSN228" s="54"/>
      <c r="GSO228" s="54"/>
      <c r="GSP228" s="54"/>
      <c r="GSQ228" s="54"/>
      <c r="GSR228" s="54"/>
      <c r="GSS228" s="54"/>
      <c r="GST228" s="54"/>
      <c r="GSU228" s="54"/>
      <c r="GSV228" s="54"/>
      <c r="GSW228" s="54"/>
      <c r="GSX228" s="54"/>
      <c r="GSY228" s="54"/>
      <c r="GSZ228" s="54"/>
      <c r="GTA228" s="54"/>
      <c r="GTB228" s="54"/>
      <c r="GTC228" s="54"/>
      <c r="GTD228" s="54"/>
      <c r="GTE228" s="54"/>
      <c r="GTF228" s="54"/>
      <c r="GTG228" s="54"/>
      <c r="GTH228" s="54"/>
      <c r="GTI228" s="54"/>
      <c r="GTJ228" s="54"/>
      <c r="GTK228" s="54"/>
      <c r="GTL228" s="54"/>
      <c r="GTM228" s="54"/>
      <c r="GTN228" s="54"/>
      <c r="GTO228" s="54"/>
      <c r="GTP228" s="54"/>
      <c r="GTQ228" s="54"/>
      <c r="GTR228" s="54"/>
      <c r="GTS228" s="54"/>
      <c r="GTT228" s="54"/>
      <c r="GTU228" s="54"/>
      <c r="GTV228" s="54"/>
      <c r="GTW228" s="54"/>
      <c r="GTX228" s="54"/>
      <c r="GTY228" s="54"/>
      <c r="GTZ228" s="54"/>
      <c r="GUA228" s="54"/>
      <c r="GUB228" s="54"/>
      <c r="GUC228" s="54"/>
      <c r="GUD228" s="54"/>
      <c r="GUE228" s="54"/>
      <c r="GUF228" s="54"/>
      <c r="GUG228" s="54"/>
      <c r="GUH228" s="54"/>
      <c r="GUI228" s="54"/>
      <c r="GUJ228" s="54"/>
      <c r="GUK228" s="54"/>
      <c r="GUL228" s="54"/>
      <c r="GUM228" s="54"/>
      <c r="GUN228" s="54"/>
      <c r="GUO228" s="54"/>
      <c r="GUP228" s="54"/>
      <c r="GUQ228" s="54"/>
      <c r="GUR228" s="54"/>
      <c r="GUS228" s="54"/>
      <c r="GUT228" s="54"/>
      <c r="GUU228" s="54"/>
      <c r="GUV228" s="54"/>
      <c r="GUW228" s="54"/>
      <c r="GUX228" s="54"/>
      <c r="GUY228" s="54"/>
      <c r="GUZ228" s="54"/>
      <c r="GVA228" s="54"/>
      <c r="GVB228" s="54"/>
      <c r="GVC228" s="54"/>
      <c r="GVD228" s="54"/>
      <c r="GVE228" s="54"/>
      <c r="GVF228" s="54"/>
      <c r="GVG228" s="54"/>
      <c r="GVH228" s="54"/>
      <c r="GVI228" s="54"/>
      <c r="GVJ228" s="54"/>
      <c r="GVK228" s="54"/>
      <c r="GVL228" s="54"/>
      <c r="GVM228" s="54"/>
      <c r="GVN228" s="54"/>
      <c r="GVO228" s="54"/>
      <c r="GVP228" s="54"/>
      <c r="GVQ228" s="54"/>
      <c r="GVR228" s="54"/>
      <c r="GVS228" s="54"/>
      <c r="GVT228" s="54"/>
      <c r="GVU228" s="54"/>
      <c r="GVV228" s="54"/>
      <c r="GVW228" s="54"/>
      <c r="GVX228" s="54"/>
      <c r="GVY228" s="54"/>
      <c r="GVZ228" s="54"/>
      <c r="GWA228" s="54"/>
      <c r="GWB228" s="54"/>
      <c r="GWC228" s="54"/>
      <c r="GWD228" s="54"/>
      <c r="GWE228" s="54"/>
      <c r="GWF228" s="54"/>
      <c r="GWG228" s="54"/>
      <c r="GWH228" s="54"/>
      <c r="GWI228" s="54"/>
      <c r="GWJ228" s="54"/>
      <c r="GWK228" s="54"/>
      <c r="GWL228" s="54"/>
      <c r="GWM228" s="54"/>
      <c r="GWN228" s="54"/>
      <c r="GWO228" s="54"/>
      <c r="GWP228" s="54"/>
      <c r="GWQ228" s="54"/>
      <c r="GWR228" s="54"/>
      <c r="GWS228" s="54"/>
      <c r="GWT228" s="54"/>
      <c r="GWU228" s="54"/>
      <c r="GWV228" s="54"/>
      <c r="GWW228" s="54"/>
      <c r="GWX228" s="54"/>
      <c r="GWY228" s="54"/>
      <c r="GWZ228" s="54"/>
      <c r="GXA228" s="54"/>
      <c r="GXB228" s="54"/>
      <c r="GXC228" s="54"/>
      <c r="GXD228" s="54"/>
      <c r="GXE228" s="54"/>
      <c r="GXF228" s="54"/>
      <c r="GXG228" s="54"/>
      <c r="GXH228" s="54"/>
      <c r="GXI228" s="54"/>
      <c r="GXJ228" s="54"/>
      <c r="GXK228" s="54"/>
      <c r="GXL228" s="54"/>
      <c r="GXM228" s="54"/>
      <c r="GXN228" s="54"/>
      <c r="GXO228" s="54"/>
      <c r="GXP228" s="54"/>
      <c r="GXQ228" s="54"/>
      <c r="GXR228" s="54"/>
      <c r="GXS228" s="54"/>
      <c r="GXT228" s="54"/>
      <c r="GXU228" s="54"/>
      <c r="GXV228" s="54"/>
      <c r="GXW228" s="54"/>
      <c r="GXX228" s="54"/>
      <c r="GXY228" s="54"/>
      <c r="GXZ228" s="54"/>
      <c r="GYA228" s="54"/>
      <c r="GYB228" s="54"/>
      <c r="GYC228" s="54"/>
      <c r="GYD228" s="54"/>
      <c r="GYE228" s="54"/>
      <c r="GYF228" s="54"/>
      <c r="GYG228" s="54"/>
      <c r="GYH228" s="54"/>
      <c r="GYI228" s="54"/>
      <c r="GYJ228" s="54"/>
      <c r="GYK228" s="54"/>
      <c r="GYL228" s="54"/>
      <c r="GYM228" s="54"/>
      <c r="GYN228" s="54"/>
      <c r="GYO228" s="54"/>
      <c r="GYP228" s="54"/>
      <c r="GYQ228" s="54"/>
      <c r="GYR228" s="54"/>
      <c r="GYS228" s="54"/>
      <c r="GYT228" s="54"/>
      <c r="GYU228" s="54"/>
      <c r="GYV228" s="54"/>
      <c r="GYW228" s="54"/>
      <c r="GYX228" s="54"/>
      <c r="GYY228" s="54"/>
      <c r="GYZ228" s="54"/>
      <c r="GZA228" s="54"/>
      <c r="GZB228" s="54"/>
      <c r="GZC228" s="54"/>
      <c r="GZD228" s="54"/>
      <c r="GZE228" s="54"/>
      <c r="GZF228" s="54"/>
      <c r="GZG228" s="54"/>
      <c r="GZH228" s="54"/>
      <c r="GZI228" s="54"/>
      <c r="GZJ228" s="54"/>
      <c r="GZK228" s="54"/>
      <c r="GZL228" s="54"/>
      <c r="GZM228" s="54"/>
      <c r="GZN228" s="54"/>
      <c r="GZO228" s="54"/>
      <c r="GZP228" s="54"/>
      <c r="GZQ228" s="54"/>
      <c r="GZR228" s="54"/>
      <c r="GZS228" s="54"/>
      <c r="GZT228" s="54"/>
      <c r="GZU228" s="54"/>
      <c r="GZV228" s="54"/>
      <c r="GZW228" s="54"/>
      <c r="GZX228" s="54"/>
      <c r="GZY228" s="54"/>
      <c r="GZZ228" s="54"/>
      <c r="HAA228" s="54"/>
      <c r="HAB228" s="54"/>
      <c r="HAC228" s="54"/>
      <c r="HAD228" s="54"/>
      <c r="HAE228" s="54"/>
      <c r="HAF228" s="54"/>
      <c r="HAG228" s="54"/>
      <c r="HAH228" s="54"/>
      <c r="HAI228" s="54"/>
      <c r="HAJ228" s="54"/>
      <c r="HAK228" s="54"/>
      <c r="HAL228" s="54"/>
      <c r="HAM228" s="54"/>
      <c r="HAN228" s="54"/>
      <c r="HAO228" s="54"/>
      <c r="HAP228" s="54"/>
      <c r="HAQ228" s="54"/>
      <c r="HAR228" s="54"/>
      <c r="HAS228" s="54"/>
      <c r="HAT228" s="54"/>
      <c r="HAU228" s="54"/>
      <c r="HAV228" s="54"/>
      <c r="HAW228" s="54"/>
      <c r="HAX228" s="54"/>
      <c r="HAY228" s="54"/>
      <c r="HAZ228" s="54"/>
      <c r="HBA228" s="54"/>
      <c r="HBB228" s="54"/>
      <c r="HBC228" s="54"/>
      <c r="HBD228" s="54"/>
      <c r="HBE228" s="54"/>
      <c r="HBF228" s="54"/>
      <c r="HBG228" s="54"/>
      <c r="HBH228" s="54"/>
      <c r="HBI228" s="54"/>
      <c r="HBJ228" s="54"/>
      <c r="HBK228" s="54"/>
      <c r="HBL228" s="54"/>
      <c r="HBM228" s="54"/>
      <c r="HBN228" s="54"/>
      <c r="HBO228" s="54"/>
      <c r="HBP228" s="54"/>
      <c r="HBQ228" s="54"/>
      <c r="HBR228" s="54"/>
      <c r="HBS228" s="54"/>
      <c r="HBT228" s="54"/>
      <c r="HBU228" s="54"/>
      <c r="HBV228" s="54"/>
      <c r="HBW228" s="54"/>
      <c r="HBX228" s="54"/>
      <c r="HBY228" s="54"/>
      <c r="HBZ228" s="54"/>
      <c r="HCA228" s="54"/>
      <c r="HCB228" s="54"/>
      <c r="HCC228" s="54"/>
      <c r="HCD228" s="54"/>
      <c r="HCE228" s="54"/>
      <c r="HCF228" s="54"/>
      <c r="HCG228" s="54"/>
      <c r="HCH228" s="54"/>
      <c r="HCI228" s="54"/>
      <c r="HCJ228" s="54"/>
      <c r="HCK228" s="54"/>
      <c r="HCL228" s="54"/>
      <c r="HCM228" s="54"/>
      <c r="HCN228" s="54"/>
      <c r="HCO228" s="54"/>
      <c r="HCP228" s="54"/>
      <c r="HCQ228" s="54"/>
      <c r="HCR228" s="54"/>
      <c r="HCS228" s="54"/>
      <c r="HCT228" s="54"/>
      <c r="HCU228" s="54"/>
      <c r="HCV228" s="54"/>
      <c r="HCW228" s="54"/>
      <c r="HCX228" s="54"/>
      <c r="HCY228" s="54"/>
      <c r="HCZ228" s="54"/>
      <c r="HDA228" s="54"/>
      <c r="HDB228" s="54"/>
      <c r="HDC228" s="54"/>
      <c r="HDD228" s="54"/>
      <c r="HDE228" s="54"/>
      <c r="HDF228" s="54"/>
      <c r="HDG228" s="54"/>
      <c r="HDH228" s="54"/>
      <c r="HDI228" s="54"/>
      <c r="HDJ228" s="54"/>
      <c r="HDK228" s="54"/>
      <c r="HDL228" s="54"/>
      <c r="HDM228" s="54"/>
      <c r="HDN228" s="54"/>
      <c r="HDO228" s="54"/>
      <c r="HDP228" s="54"/>
      <c r="HDQ228" s="54"/>
      <c r="HDR228" s="54"/>
      <c r="HDS228" s="54"/>
      <c r="HDT228" s="54"/>
      <c r="HDU228" s="54"/>
      <c r="HDV228" s="54"/>
      <c r="HDW228" s="54"/>
      <c r="HDX228" s="54"/>
      <c r="HDY228" s="54"/>
      <c r="HDZ228" s="54"/>
      <c r="HEA228" s="54"/>
      <c r="HEB228" s="54"/>
      <c r="HEC228" s="54"/>
      <c r="HED228" s="54"/>
      <c r="HEE228" s="54"/>
      <c r="HEF228" s="54"/>
      <c r="HEG228" s="54"/>
      <c r="HEH228" s="54"/>
      <c r="HEI228" s="54"/>
      <c r="HEJ228" s="54"/>
      <c r="HEK228" s="54"/>
      <c r="HEL228" s="54"/>
      <c r="HEM228" s="54"/>
      <c r="HEN228" s="54"/>
      <c r="HEO228" s="54"/>
      <c r="HEP228" s="54"/>
      <c r="HEQ228" s="54"/>
      <c r="HER228" s="54"/>
      <c r="HES228" s="54"/>
      <c r="HET228" s="54"/>
      <c r="HEU228" s="54"/>
      <c r="HEV228" s="54"/>
      <c r="HEW228" s="54"/>
      <c r="HEX228" s="54"/>
      <c r="HEY228" s="54"/>
      <c r="HEZ228" s="54"/>
      <c r="HFA228" s="54"/>
      <c r="HFB228" s="54"/>
      <c r="HFC228" s="54"/>
      <c r="HFD228" s="54"/>
      <c r="HFE228" s="54"/>
      <c r="HFF228" s="54"/>
      <c r="HFG228" s="54"/>
      <c r="HFH228" s="54"/>
      <c r="HFI228" s="54"/>
      <c r="HFJ228" s="54"/>
      <c r="HFK228" s="54"/>
      <c r="HFL228" s="54"/>
      <c r="HFM228" s="54"/>
      <c r="HFN228" s="54"/>
      <c r="HFO228" s="54"/>
      <c r="HFP228" s="54"/>
      <c r="HFQ228" s="54"/>
      <c r="HFR228" s="54"/>
      <c r="HFS228" s="54"/>
      <c r="HFT228" s="54"/>
      <c r="HFU228" s="54"/>
      <c r="HFV228" s="54"/>
      <c r="HFW228" s="54"/>
      <c r="HFX228" s="54"/>
      <c r="HFY228" s="54"/>
      <c r="HFZ228" s="54"/>
      <c r="HGA228" s="54"/>
      <c r="HGB228" s="54"/>
      <c r="HGC228" s="54"/>
      <c r="HGD228" s="54"/>
      <c r="HGE228" s="54"/>
      <c r="HGF228" s="54"/>
      <c r="HGG228" s="54"/>
      <c r="HGH228" s="54"/>
      <c r="HGI228" s="54"/>
      <c r="HGJ228" s="54"/>
      <c r="HGK228" s="54"/>
      <c r="HGL228" s="54"/>
      <c r="HGM228" s="54"/>
      <c r="HGN228" s="54"/>
      <c r="HGO228" s="54"/>
      <c r="HGP228" s="54"/>
      <c r="HGQ228" s="54"/>
      <c r="HGR228" s="54"/>
      <c r="HGS228" s="54"/>
      <c r="HGT228" s="54"/>
      <c r="HGU228" s="54"/>
      <c r="HGV228" s="54"/>
      <c r="HGW228" s="54"/>
      <c r="HGX228" s="54"/>
      <c r="HGY228" s="54"/>
      <c r="HGZ228" s="54"/>
      <c r="HHA228" s="54"/>
      <c r="HHB228" s="54"/>
      <c r="HHC228" s="54"/>
      <c r="HHD228" s="54"/>
      <c r="HHE228" s="54"/>
      <c r="HHF228" s="54"/>
      <c r="HHG228" s="54"/>
      <c r="HHH228" s="54"/>
      <c r="HHI228" s="54"/>
      <c r="HHJ228" s="54"/>
      <c r="HHK228" s="54"/>
      <c r="HHL228" s="54"/>
      <c r="HHM228" s="54"/>
      <c r="HHN228" s="54"/>
      <c r="HHO228" s="54"/>
      <c r="HHP228" s="54"/>
      <c r="HHQ228" s="54"/>
      <c r="HHR228" s="54"/>
      <c r="HHS228" s="54"/>
      <c r="HHT228" s="54"/>
      <c r="HHU228" s="54"/>
      <c r="HHV228" s="54"/>
      <c r="HHW228" s="54"/>
      <c r="HHX228" s="54"/>
      <c r="HHY228" s="54"/>
      <c r="HHZ228" s="54"/>
      <c r="HIA228" s="54"/>
      <c r="HIB228" s="54"/>
      <c r="HIC228" s="54"/>
      <c r="HID228" s="54"/>
      <c r="HIE228" s="54"/>
      <c r="HIF228" s="54"/>
      <c r="HIG228" s="54"/>
      <c r="HIH228" s="54"/>
      <c r="HII228" s="54"/>
      <c r="HIJ228" s="54"/>
      <c r="HIK228" s="54"/>
      <c r="HIL228" s="54"/>
      <c r="HIM228" s="54"/>
      <c r="HIN228" s="54"/>
      <c r="HIO228" s="54"/>
      <c r="HIP228" s="54"/>
      <c r="HIQ228" s="54"/>
      <c r="HIR228" s="54"/>
      <c r="HIS228" s="54"/>
      <c r="HIT228" s="54"/>
      <c r="HIU228" s="54"/>
      <c r="HIV228" s="54"/>
      <c r="HIW228" s="54"/>
      <c r="HIX228" s="54"/>
      <c r="HIY228" s="54"/>
      <c r="HIZ228" s="54"/>
      <c r="HJA228" s="54"/>
      <c r="HJB228" s="54"/>
      <c r="HJC228" s="54"/>
      <c r="HJD228" s="54"/>
      <c r="HJE228" s="54"/>
      <c r="HJF228" s="54"/>
      <c r="HJG228" s="54"/>
      <c r="HJH228" s="54"/>
      <c r="HJI228" s="54"/>
      <c r="HJJ228" s="54"/>
      <c r="HJK228" s="54"/>
      <c r="HJL228" s="54"/>
      <c r="HJM228" s="54"/>
      <c r="HJN228" s="54"/>
      <c r="HJO228" s="54"/>
      <c r="HJP228" s="54"/>
      <c r="HJQ228" s="54"/>
      <c r="HJR228" s="54"/>
      <c r="HJS228" s="54"/>
      <c r="HJT228" s="54"/>
      <c r="HJU228" s="54"/>
      <c r="HJV228" s="54"/>
      <c r="HJW228" s="54"/>
      <c r="HJX228" s="54"/>
      <c r="HJY228" s="54"/>
      <c r="HJZ228" s="54"/>
      <c r="HKA228" s="54"/>
      <c r="HKB228" s="54"/>
      <c r="HKC228" s="54"/>
      <c r="HKD228" s="54"/>
      <c r="HKE228" s="54"/>
      <c r="HKF228" s="54"/>
      <c r="HKG228" s="54"/>
      <c r="HKH228" s="54"/>
      <c r="HKI228" s="54"/>
      <c r="HKJ228" s="54"/>
      <c r="HKK228" s="54"/>
      <c r="HKL228" s="54"/>
      <c r="HKM228" s="54"/>
      <c r="HKN228" s="54"/>
      <c r="HKO228" s="54"/>
      <c r="HKP228" s="54"/>
      <c r="HKQ228" s="54"/>
      <c r="HKR228" s="54"/>
      <c r="HKS228" s="54"/>
      <c r="HKT228" s="54"/>
      <c r="HKU228" s="54"/>
      <c r="HKV228" s="54"/>
      <c r="HKW228" s="54"/>
      <c r="HKX228" s="54"/>
      <c r="HKY228" s="54"/>
      <c r="HKZ228" s="54"/>
      <c r="HLA228" s="54"/>
      <c r="HLB228" s="54"/>
      <c r="HLC228" s="54"/>
      <c r="HLD228" s="54"/>
      <c r="HLE228" s="54"/>
      <c r="HLF228" s="54"/>
      <c r="HLG228" s="54"/>
      <c r="HLH228" s="54"/>
      <c r="HLI228" s="54"/>
      <c r="HLJ228" s="54"/>
      <c r="HLK228" s="54"/>
      <c r="HLL228" s="54"/>
      <c r="HLM228" s="54"/>
      <c r="HLN228" s="54"/>
      <c r="HLO228" s="54"/>
      <c r="HLP228" s="54"/>
      <c r="HLQ228" s="54"/>
      <c r="HLR228" s="54"/>
      <c r="HLS228" s="54"/>
      <c r="HLT228" s="54"/>
      <c r="HLU228" s="54"/>
      <c r="HLV228" s="54"/>
      <c r="HLW228" s="54"/>
      <c r="HLX228" s="54"/>
      <c r="HLY228" s="54"/>
      <c r="HLZ228" s="54"/>
      <c r="HMA228" s="54"/>
      <c r="HMB228" s="54"/>
      <c r="HMC228" s="54"/>
      <c r="HMD228" s="54"/>
      <c r="HME228" s="54"/>
      <c r="HMF228" s="54"/>
      <c r="HMG228" s="54"/>
      <c r="HMH228" s="54"/>
      <c r="HMI228" s="54"/>
      <c r="HMJ228" s="54"/>
      <c r="HMK228" s="54"/>
      <c r="HML228" s="54"/>
      <c r="HMM228" s="54"/>
      <c r="HMN228" s="54"/>
      <c r="HMO228" s="54"/>
      <c r="HMP228" s="54"/>
      <c r="HMQ228" s="54"/>
      <c r="HMR228" s="54"/>
      <c r="HMS228" s="54"/>
      <c r="HMT228" s="54"/>
      <c r="HMU228" s="54"/>
      <c r="HMV228" s="54"/>
      <c r="HMW228" s="54"/>
      <c r="HMX228" s="54"/>
      <c r="HMY228" s="54"/>
      <c r="HMZ228" s="54"/>
      <c r="HNA228" s="54"/>
      <c r="HNB228" s="54"/>
      <c r="HNC228" s="54"/>
      <c r="HND228" s="54"/>
      <c r="HNE228" s="54"/>
      <c r="HNF228" s="54"/>
      <c r="HNG228" s="54"/>
      <c r="HNH228" s="54"/>
      <c r="HNI228" s="54"/>
      <c r="HNJ228" s="54"/>
      <c r="HNK228" s="54"/>
      <c r="HNL228" s="54"/>
      <c r="HNM228" s="54"/>
      <c r="HNN228" s="54"/>
      <c r="HNO228" s="54"/>
      <c r="HNP228" s="54"/>
      <c r="HNQ228" s="54"/>
      <c r="HNR228" s="54"/>
      <c r="HNS228" s="54"/>
      <c r="HNT228" s="54"/>
      <c r="HNU228" s="54"/>
      <c r="HNV228" s="54"/>
      <c r="HNW228" s="54"/>
      <c r="HNX228" s="54"/>
      <c r="HNY228" s="54"/>
      <c r="HNZ228" s="54"/>
      <c r="HOA228" s="54"/>
      <c r="HOB228" s="54"/>
      <c r="HOC228" s="54"/>
      <c r="HOD228" s="54"/>
      <c r="HOE228" s="54"/>
      <c r="HOF228" s="54"/>
      <c r="HOG228" s="54"/>
      <c r="HOH228" s="54"/>
      <c r="HOI228" s="54"/>
      <c r="HOJ228" s="54"/>
      <c r="HOK228" s="54"/>
      <c r="HOL228" s="54"/>
      <c r="HOM228" s="54"/>
      <c r="HON228" s="54"/>
      <c r="HOO228" s="54"/>
      <c r="HOP228" s="54"/>
      <c r="HOQ228" s="54"/>
      <c r="HOR228" s="54"/>
      <c r="HOS228" s="54"/>
      <c r="HOT228" s="54"/>
      <c r="HOU228" s="54"/>
      <c r="HOV228" s="54"/>
      <c r="HOW228" s="54"/>
      <c r="HOX228" s="54"/>
      <c r="HOY228" s="54"/>
      <c r="HOZ228" s="54"/>
      <c r="HPA228" s="54"/>
      <c r="HPB228" s="54"/>
      <c r="HPC228" s="54"/>
      <c r="HPD228" s="54"/>
      <c r="HPE228" s="54"/>
      <c r="HPF228" s="54"/>
      <c r="HPG228" s="54"/>
      <c r="HPH228" s="54"/>
      <c r="HPI228" s="54"/>
      <c r="HPJ228" s="54"/>
      <c r="HPK228" s="54"/>
      <c r="HPL228" s="54"/>
      <c r="HPM228" s="54"/>
      <c r="HPN228" s="54"/>
      <c r="HPO228" s="54"/>
      <c r="HPP228" s="54"/>
      <c r="HPQ228" s="54"/>
      <c r="HPR228" s="54"/>
      <c r="HPS228" s="54"/>
      <c r="HPT228" s="54"/>
      <c r="HPU228" s="54"/>
      <c r="HPV228" s="54"/>
      <c r="HPW228" s="54"/>
      <c r="HPX228" s="54"/>
      <c r="HPY228" s="54"/>
      <c r="HPZ228" s="54"/>
      <c r="HQA228" s="54"/>
      <c r="HQB228" s="54"/>
      <c r="HQC228" s="54"/>
      <c r="HQD228" s="54"/>
      <c r="HQE228" s="54"/>
      <c r="HQF228" s="54"/>
      <c r="HQG228" s="54"/>
      <c r="HQH228" s="54"/>
      <c r="HQI228" s="54"/>
      <c r="HQJ228" s="54"/>
      <c r="HQK228" s="54"/>
      <c r="HQL228" s="54"/>
      <c r="HQM228" s="54"/>
      <c r="HQN228" s="54"/>
      <c r="HQO228" s="54"/>
      <c r="HQP228" s="54"/>
      <c r="HQQ228" s="54"/>
      <c r="HQR228" s="54"/>
      <c r="HQS228" s="54"/>
      <c r="HQT228" s="54"/>
      <c r="HQU228" s="54"/>
      <c r="HQV228" s="54"/>
      <c r="HQW228" s="54"/>
      <c r="HQX228" s="54"/>
      <c r="HQY228" s="54"/>
      <c r="HQZ228" s="54"/>
      <c r="HRA228" s="54"/>
      <c r="HRB228" s="54"/>
      <c r="HRC228" s="54"/>
      <c r="HRD228" s="54"/>
      <c r="HRE228" s="54"/>
      <c r="HRF228" s="54"/>
      <c r="HRG228" s="54"/>
      <c r="HRH228" s="54"/>
      <c r="HRI228" s="54"/>
      <c r="HRJ228" s="54"/>
      <c r="HRK228" s="54"/>
      <c r="HRL228" s="54"/>
      <c r="HRM228" s="54"/>
      <c r="HRN228" s="54"/>
      <c r="HRO228" s="54"/>
      <c r="HRP228" s="54"/>
      <c r="HRQ228" s="54"/>
      <c r="HRR228" s="54"/>
      <c r="HRS228" s="54"/>
      <c r="HRT228" s="54"/>
      <c r="HRU228" s="54"/>
      <c r="HRV228" s="54"/>
      <c r="HRW228" s="54"/>
      <c r="HRX228" s="54"/>
      <c r="HRY228" s="54"/>
      <c r="HRZ228" s="54"/>
      <c r="HSA228" s="54"/>
      <c r="HSB228" s="54"/>
      <c r="HSC228" s="54"/>
      <c r="HSD228" s="54"/>
      <c r="HSE228" s="54"/>
      <c r="HSF228" s="54"/>
      <c r="HSG228" s="54"/>
      <c r="HSH228" s="54"/>
      <c r="HSI228" s="54"/>
      <c r="HSJ228" s="54"/>
      <c r="HSK228" s="54"/>
      <c r="HSL228" s="54"/>
      <c r="HSM228" s="54"/>
      <c r="HSN228" s="54"/>
      <c r="HSO228" s="54"/>
      <c r="HSP228" s="54"/>
      <c r="HSQ228" s="54"/>
      <c r="HSR228" s="54"/>
      <c r="HSS228" s="54"/>
      <c r="HST228" s="54"/>
      <c r="HSU228" s="54"/>
      <c r="HSV228" s="54"/>
      <c r="HSW228" s="54"/>
      <c r="HSX228" s="54"/>
      <c r="HSY228" s="54"/>
      <c r="HSZ228" s="54"/>
      <c r="HTA228" s="54"/>
      <c r="HTB228" s="54"/>
      <c r="HTC228" s="54"/>
      <c r="HTD228" s="54"/>
      <c r="HTE228" s="54"/>
      <c r="HTF228" s="54"/>
      <c r="HTG228" s="54"/>
      <c r="HTH228" s="54"/>
      <c r="HTI228" s="54"/>
      <c r="HTJ228" s="54"/>
      <c r="HTK228" s="54"/>
      <c r="HTL228" s="54"/>
      <c r="HTM228" s="54"/>
      <c r="HTN228" s="54"/>
      <c r="HTO228" s="54"/>
      <c r="HTP228" s="54"/>
      <c r="HTQ228" s="54"/>
      <c r="HTR228" s="54"/>
      <c r="HTS228" s="54"/>
      <c r="HTT228" s="54"/>
      <c r="HTU228" s="54"/>
      <c r="HTV228" s="54"/>
      <c r="HTW228" s="54"/>
      <c r="HTX228" s="54"/>
      <c r="HTY228" s="54"/>
      <c r="HTZ228" s="54"/>
      <c r="HUA228" s="54"/>
      <c r="HUB228" s="54"/>
      <c r="HUC228" s="54"/>
      <c r="HUD228" s="54"/>
      <c r="HUE228" s="54"/>
      <c r="HUF228" s="54"/>
      <c r="HUG228" s="54"/>
      <c r="HUH228" s="54"/>
      <c r="HUI228" s="54"/>
      <c r="HUJ228" s="54"/>
      <c r="HUK228" s="54"/>
      <c r="HUL228" s="54"/>
      <c r="HUM228" s="54"/>
      <c r="HUN228" s="54"/>
      <c r="HUO228" s="54"/>
      <c r="HUP228" s="54"/>
      <c r="HUQ228" s="54"/>
      <c r="HUR228" s="54"/>
      <c r="HUS228" s="54"/>
      <c r="HUT228" s="54"/>
      <c r="HUU228" s="54"/>
      <c r="HUV228" s="54"/>
      <c r="HUW228" s="54"/>
      <c r="HUX228" s="54"/>
      <c r="HUY228" s="54"/>
      <c r="HUZ228" s="54"/>
      <c r="HVA228" s="54"/>
      <c r="HVB228" s="54"/>
      <c r="HVC228" s="54"/>
      <c r="HVD228" s="54"/>
      <c r="HVE228" s="54"/>
      <c r="HVF228" s="54"/>
      <c r="HVG228" s="54"/>
      <c r="HVH228" s="54"/>
      <c r="HVI228" s="54"/>
      <c r="HVJ228" s="54"/>
      <c r="HVK228" s="54"/>
      <c r="HVL228" s="54"/>
      <c r="HVM228" s="54"/>
      <c r="HVN228" s="54"/>
      <c r="HVO228" s="54"/>
      <c r="HVP228" s="54"/>
      <c r="HVQ228" s="54"/>
      <c r="HVR228" s="54"/>
      <c r="HVS228" s="54"/>
      <c r="HVT228" s="54"/>
      <c r="HVU228" s="54"/>
      <c r="HVV228" s="54"/>
      <c r="HVW228" s="54"/>
      <c r="HVX228" s="54"/>
      <c r="HVY228" s="54"/>
      <c r="HVZ228" s="54"/>
      <c r="HWA228" s="54"/>
      <c r="HWB228" s="54"/>
      <c r="HWC228" s="54"/>
      <c r="HWD228" s="54"/>
      <c r="HWE228" s="54"/>
      <c r="HWF228" s="54"/>
      <c r="HWG228" s="54"/>
      <c r="HWH228" s="54"/>
      <c r="HWI228" s="54"/>
      <c r="HWJ228" s="54"/>
      <c r="HWK228" s="54"/>
      <c r="HWL228" s="54"/>
      <c r="HWM228" s="54"/>
      <c r="HWN228" s="54"/>
      <c r="HWO228" s="54"/>
      <c r="HWP228" s="54"/>
      <c r="HWQ228" s="54"/>
      <c r="HWR228" s="54"/>
      <c r="HWS228" s="54"/>
      <c r="HWT228" s="54"/>
      <c r="HWU228" s="54"/>
      <c r="HWV228" s="54"/>
      <c r="HWW228" s="54"/>
      <c r="HWX228" s="54"/>
      <c r="HWY228" s="54"/>
      <c r="HWZ228" s="54"/>
      <c r="HXA228" s="54"/>
      <c r="HXB228" s="54"/>
      <c r="HXC228" s="54"/>
      <c r="HXD228" s="54"/>
      <c r="HXE228" s="54"/>
      <c r="HXF228" s="54"/>
      <c r="HXG228" s="54"/>
      <c r="HXH228" s="54"/>
      <c r="HXI228" s="54"/>
      <c r="HXJ228" s="54"/>
      <c r="HXK228" s="54"/>
      <c r="HXL228" s="54"/>
      <c r="HXM228" s="54"/>
      <c r="HXN228" s="54"/>
      <c r="HXO228" s="54"/>
      <c r="HXP228" s="54"/>
      <c r="HXQ228" s="54"/>
      <c r="HXR228" s="54"/>
      <c r="HXS228" s="54"/>
      <c r="HXT228" s="54"/>
      <c r="HXU228" s="54"/>
      <c r="HXV228" s="54"/>
      <c r="HXW228" s="54"/>
      <c r="HXX228" s="54"/>
      <c r="HXY228" s="54"/>
      <c r="HXZ228" s="54"/>
      <c r="HYA228" s="54"/>
      <c r="HYB228" s="54"/>
      <c r="HYC228" s="54"/>
      <c r="HYD228" s="54"/>
      <c r="HYE228" s="54"/>
      <c r="HYF228" s="54"/>
      <c r="HYG228" s="54"/>
      <c r="HYH228" s="54"/>
      <c r="HYI228" s="54"/>
      <c r="HYJ228" s="54"/>
      <c r="HYK228" s="54"/>
      <c r="HYL228" s="54"/>
      <c r="HYM228" s="54"/>
      <c r="HYN228" s="54"/>
      <c r="HYO228" s="54"/>
      <c r="HYP228" s="54"/>
      <c r="HYQ228" s="54"/>
      <c r="HYR228" s="54"/>
      <c r="HYS228" s="54"/>
      <c r="HYT228" s="54"/>
      <c r="HYU228" s="54"/>
      <c r="HYV228" s="54"/>
      <c r="HYW228" s="54"/>
      <c r="HYX228" s="54"/>
      <c r="HYY228" s="54"/>
      <c r="HYZ228" s="54"/>
      <c r="HZA228" s="54"/>
      <c r="HZB228" s="54"/>
      <c r="HZC228" s="54"/>
      <c r="HZD228" s="54"/>
      <c r="HZE228" s="54"/>
      <c r="HZF228" s="54"/>
      <c r="HZG228" s="54"/>
      <c r="HZH228" s="54"/>
      <c r="HZI228" s="54"/>
      <c r="HZJ228" s="54"/>
      <c r="HZK228" s="54"/>
      <c r="HZL228" s="54"/>
      <c r="HZM228" s="54"/>
      <c r="HZN228" s="54"/>
      <c r="HZO228" s="54"/>
      <c r="HZP228" s="54"/>
      <c r="HZQ228" s="54"/>
      <c r="HZR228" s="54"/>
      <c r="HZS228" s="54"/>
      <c r="HZT228" s="54"/>
      <c r="HZU228" s="54"/>
      <c r="HZV228" s="54"/>
      <c r="HZW228" s="54"/>
      <c r="HZX228" s="54"/>
      <c r="HZY228" s="54"/>
      <c r="HZZ228" s="54"/>
      <c r="IAA228" s="54"/>
      <c r="IAB228" s="54"/>
      <c r="IAC228" s="54"/>
      <c r="IAD228" s="54"/>
      <c r="IAE228" s="54"/>
      <c r="IAF228" s="54"/>
      <c r="IAG228" s="54"/>
      <c r="IAH228" s="54"/>
      <c r="IAI228" s="54"/>
      <c r="IAJ228" s="54"/>
      <c r="IAK228" s="54"/>
      <c r="IAL228" s="54"/>
      <c r="IAM228" s="54"/>
      <c r="IAN228" s="54"/>
      <c r="IAO228" s="54"/>
      <c r="IAP228" s="54"/>
      <c r="IAQ228" s="54"/>
      <c r="IAR228" s="54"/>
      <c r="IAS228" s="54"/>
      <c r="IAT228" s="54"/>
      <c r="IAU228" s="54"/>
      <c r="IAV228" s="54"/>
      <c r="IAW228" s="54"/>
      <c r="IAX228" s="54"/>
      <c r="IAY228" s="54"/>
      <c r="IAZ228" s="54"/>
      <c r="IBA228" s="54"/>
      <c r="IBB228" s="54"/>
      <c r="IBC228" s="54"/>
      <c r="IBD228" s="54"/>
      <c r="IBE228" s="54"/>
      <c r="IBF228" s="54"/>
      <c r="IBG228" s="54"/>
      <c r="IBH228" s="54"/>
      <c r="IBI228" s="54"/>
      <c r="IBJ228" s="54"/>
      <c r="IBK228" s="54"/>
      <c r="IBL228" s="54"/>
      <c r="IBM228" s="54"/>
      <c r="IBN228" s="54"/>
      <c r="IBO228" s="54"/>
      <c r="IBP228" s="54"/>
      <c r="IBQ228" s="54"/>
      <c r="IBR228" s="54"/>
      <c r="IBS228" s="54"/>
      <c r="IBT228" s="54"/>
      <c r="IBU228" s="54"/>
      <c r="IBV228" s="54"/>
      <c r="IBW228" s="54"/>
      <c r="IBX228" s="54"/>
      <c r="IBY228" s="54"/>
      <c r="IBZ228" s="54"/>
      <c r="ICA228" s="54"/>
      <c r="ICB228" s="54"/>
      <c r="ICC228" s="54"/>
      <c r="ICD228" s="54"/>
      <c r="ICE228" s="54"/>
      <c r="ICF228" s="54"/>
      <c r="ICG228" s="54"/>
      <c r="ICH228" s="54"/>
      <c r="ICI228" s="54"/>
      <c r="ICJ228" s="54"/>
      <c r="ICK228" s="54"/>
      <c r="ICL228" s="54"/>
      <c r="ICM228" s="54"/>
      <c r="ICN228" s="54"/>
      <c r="ICO228" s="54"/>
      <c r="ICP228" s="54"/>
      <c r="ICQ228" s="54"/>
      <c r="ICR228" s="54"/>
      <c r="ICS228" s="54"/>
      <c r="ICT228" s="54"/>
      <c r="ICU228" s="54"/>
      <c r="ICV228" s="54"/>
      <c r="ICW228" s="54"/>
      <c r="ICX228" s="54"/>
      <c r="ICY228" s="54"/>
      <c r="ICZ228" s="54"/>
      <c r="IDA228" s="54"/>
      <c r="IDB228" s="54"/>
      <c r="IDC228" s="54"/>
      <c r="IDD228" s="54"/>
      <c r="IDE228" s="54"/>
      <c r="IDF228" s="54"/>
      <c r="IDG228" s="54"/>
      <c r="IDH228" s="54"/>
      <c r="IDI228" s="54"/>
      <c r="IDJ228" s="54"/>
      <c r="IDK228" s="54"/>
      <c r="IDL228" s="54"/>
      <c r="IDM228" s="54"/>
      <c r="IDN228" s="54"/>
      <c r="IDO228" s="54"/>
      <c r="IDP228" s="54"/>
      <c r="IDQ228" s="54"/>
      <c r="IDR228" s="54"/>
      <c r="IDS228" s="54"/>
      <c r="IDT228" s="54"/>
      <c r="IDU228" s="54"/>
      <c r="IDV228" s="54"/>
      <c r="IDW228" s="54"/>
      <c r="IDX228" s="54"/>
      <c r="IDY228" s="54"/>
      <c r="IDZ228" s="54"/>
      <c r="IEA228" s="54"/>
      <c r="IEB228" s="54"/>
      <c r="IEC228" s="54"/>
      <c r="IED228" s="54"/>
      <c r="IEE228" s="54"/>
      <c r="IEF228" s="54"/>
      <c r="IEG228" s="54"/>
      <c r="IEH228" s="54"/>
      <c r="IEI228" s="54"/>
      <c r="IEJ228" s="54"/>
      <c r="IEK228" s="54"/>
      <c r="IEL228" s="54"/>
      <c r="IEM228" s="54"/>
      <c r="IEN228" s="54"/>
      <c r="IEO228" s="54"/>
      <c r="IEP228" s="54"/>
      <c r="IEQ228" s="54"/>
      <c r="IER228" s="54"/>
      <c r="IES228" s="54"/>
      <c r="IET228" s="54"/>
      <c r="IEU228" s="54"/>
      <c r="IEV228" s="54"/>
      <c r="IEW228" s="54"/>
      <c r="IEX228" s="54"/>
      <c r="IEY228" s="54"/>
      <c r="IEZ228" s="54"/>
      <c r="IFA228" s="54"/>
      <c r="IFB228" s="54"/>
      <c r="IFC228" s="54"/>
      <c r="IFD228" s="54"/>
      <c r="IFE228" s="54"/>
      <c r="IFF228" s="54"/>
      <c r="IFG228" s="54"/>
      <c r="IFH228" s="54"/>
      <c r="IFI228" s="54"/>
      <c r="IFJ228" s="54"/>
      <c r="IFK228" s="54"/>
      <c r="IFL228" s="54"/>
      <c r="IFM228" s="54"/>
      <c r="IFN228" s="54"/>
      <c r="IFO228" s="54"/>
      <c r="IFP228" s="54"/>
      <c r="IFQ228" s="54"/>
      <c r="IFR228" s="54"/>
      <c r="IFS228" s="54"/>
      <c r="IFT228" s="54"/>
      <c r="IFU228" s="54"/>
      <c r="IFV228" s="54"/>
      <c r="IFW228" s="54"/>
      <c r="IFX228" s="54"/>
      <c r="IFY228" s="54"/>
      <c r="IFZ228" s="54"/>
      <c r="IGA228" s="54"/>
      <c r="IGB228" s="54"/>
      <c r="IGC228" s="54"/>
      <c r="IGD228" s="54"/>
      <c r="IGE228" s="54"/>
      <c r="IGF228" s="54"/>
      <c r="IGG228" s="54"/>
      <c r="IGH228" s="54"/>
      <c r="IGI228" s="54"/>
      <c r="IGJ228" s="54"/>
      <c r="IGK228" s="54"/>
      <c r="IGL228" s="54"/>
      <c r="IGM228" s="54"/>
      <c r="IGN228" s="54"/>
      <c r="IGO228" s="54"/>
      <c r="IGP228" s="54"/>
      <c r="IGQ228" s="54"/>
      <c r="IGR228" s="54"/>
      <c r="IGS228" s="54"/>
      <c r="IGT228" s="54"/>
      <c r="IGU228" s="54"/>
      <c r="IGV228" s="54"/>
      <c r="IGW228" s="54"/>
      <c r="IGX228" s="54"/>
      <c r="IGY228" s="54"/>
      <c r="IGZ228" s="54"/>
      <c r="IHA228" s="54"/>
      <c r="IHB228" s="54"/>
      <c r="IHC228" s="54"/>
      <c r="IHD228" s="54"/>
      <c r="IHE228" s="54"/>
      <c r="IHF228" s="54"/>
      <c r="IHG228" s="54"/>
      <c r="IHH228" s="54"/>
      <c r="IHI228" s="54"/>
      <c r="IHJ228" s="54"/>
      <c r="IHK228" s="54"/>
      <c r="IHL228" s="54"/>
      <c r="IHM228" s="54"/>
      <c r="IHN228" s="54"/>
      <c r="IHO228" s="54"/>
      <c r="IHP228" s="54"/>
      <c r="IHQ228" s="54"/>
      <c r="IHR228" s="54"/>
      <c r="IHS228" s="54"/>
      <c r="IHT228" s="54"/>
      <c r="IHU228" s="54"/>
      <c r="IHV228" s="54"/>
      <c r="IHW228" s="54"/>
      <c r="IHX228" s="54"/>
      <c r="IHY228" s="54"/>
      <c r="IHZ228" s="54"/>
      <c r="IIA228" s="54"/>
      <c r="IIB228" s="54"/>
      <c r="IIC228" s="54"/>
      <c r="IID228" s="54"/>
      <c r="IIE228" s="54"/>
      <c r="IIF228" s="54"/>
      <c r="IIG228" s="54"/>
      <c r="IIH228" s="54"/>
      <c r="III228" s="54"/>
      <c r="IIJ228" s="54"/>
      <c r="IIK228" s="54"/>
      <c r="IIL228" s="54"/>
      <c r="IIM228" s="54"/>
      <c r="IIN228" s="54"/>
      <c r="IIO228" s="54"/>
      <c r="IIP228" s="54"/>
      <c r="IIQ228" s="54"/>
      <c r="IIR228" s="54"/>
      <c r="IIS228" s="54"/>
      <c r="IIT228" s="54"/>
      <c r="IIU228" s="54"/>
      <c r="IIV228" s="54"/>
      <c r="IIW228" s="54"/>
      <c r="IIX228" s="54"/>
      <c r="IIY228" s="54"/>
      <c r="IIZ228" s="54"/>
      <c r="IJA228" s="54"/>
      <c r="IJB228" s="54"/>
      <c r="IJC228" s="54"/>
      <c r="IJD228" s="54"/>
      <c r="IJE228" s="54"/>
      <c r="IJF228" s="54"/>
      <c r="IJG228" s="54"/>
      <c r="IJH228" s="54"/>
      <c r="IJI228" s="54"/>
      <c r="IJJ228" s="54"/>
      <c r="IJK228" s="54"/>
      <c r="IJL228" s="54"/>
      <c r="IJM228" s="54"/>
      <c r="IJN228" s="54"/>
      <c r="IJO228" s="54"/>
      <c r="IJP228" s="54"/>
      <c r="IJQ228" s="54"/>
      <c r="IJR228" s="54"/>
      <c r="IJS228" s="54"/>
      <c r="IJT228" s="54"/>
      <c r="IJU228" s="54"/>
      <c r="IJV228" s="54"/>
      <c r="IJW228" s="54"/>
      <c r="IJX228" s="54"/>
      <c r="IJY228" s="54"/>
      <c r="IJZ228" s="54"/>
      <c r="IKA228" s="54"/>
      <c r="IKB228" s="54"/>
      <c r="IKC228" s="54"/>
      <c r="IKD228" s="54"/>
      <c r="IKE228" s="54"/>
      <c r="IKF228" s="54"/>
      <c r="IKG228" s="54"/>
      <c r="IKH228" s="54"/>
      <c r="IKI228" s="54"/>
      <c r="IKJ228" s="54"/>
      <c r="IKK228" s="54"/>
      <c r="IKL228" s="54"/>
      <c r="IKM228" s="54"/>
      <c r="IKN228" s="54"/>
      <c r="IKO228" s="54"/>
      <c r="IKP228" s="54"/>
      <c r="IKQ228" s="54"/>
      <c r="IKR228" s="54"/>
      <c r="IKS228" s="54"/>
      <c r="IKT228" s="54"/>
      <c r="IKU228" s="54"/>
      <c r="IKV228" s="54"/>
      <c r="IKW228" s="54"/>
      <c r="IKX228" s="54"/>
      <c r="IKY228" s="54"/>
      <c r="IKZ228" s="54"/>
      <c r="ILA228" s="54"/>
      <c r="ILB228" s="54"/>
      <c r="ILC228" s="54"/>
      <c r="ILD228" s="54"/>
      <c r="ILE228" s="54"/>
      <c r="ILF228" s="54"/>
      <c r="ILG228" s="54"/>
      <c r="ILH228" s="54"/>
      <c r="ILI228" s="54"/>
      <c r="ILJ228" s="54"/>
      <c r="ILK228" s="54"/>
      <c r="ILL228" s="54"/>
      <c r="ILM228" s="54"/>
      <c r="ILN228" s="54"/>
      <c r="ILO228" s="54"/>
      <c r="ILP228" s="54"/>
      <c r="ILQ228" s="54"/>
      <c r="ILR228" s="54"/>
      <c r="ILS228" s="54"/>
      <c r="ILT228" s="54"/>
      <c r="ILU228" s="54"/>
      <c r="ILV228" s="54"/>
      <c r="ILW228" s="54"/>
      <c r="ILX228" s="54"/>
      <c r="ILY228" s="54"/>
      <c r="ILZ228" s="54"/>
      <c r="IMA228" s="54"/>
      <c r="IMB228" s="54"/>
      <c r="IMC228" s="54"/>
      <c r="IMD228" s="54"/>
      <c r="IME228" s="54"/>
      <c r="IMF228" s="54"/>
      <c r="IMG228" s="54"/>
      <c r="IMH228" s="54"/>
      <c r="IMI228" s="54"/>
      <c r="IMJ228" s="54"/>
      <c r="IMK228" s="54"/>
      <c r="IML228" s="54"/>
      <c r="IMM228" s="54"/>
      <c r="IMN228" s="54"/>
      <c r="IMO228" s="54"/>
      <c r="IMP228" s="54"/>
      <c r="IMQ228" s="54"/>
      <c r="IMR228" s="54"/>
      <c r="IMS228" s="54"/>
      <c r="IMT228" s="54"/>
      <c r="IMU228" s="54"/>
      <c r="IMV228" s="54"/>
      <c r="IMW228" s="54"/>
      <c r="IMX228" s="54"/>
      <c r="IMY228" s="54"/>
      <c r="IMZ228" s="54"/>
      <c r="INA228" s="54"/>
      <c r="INB228" s="54"/>
      <c r="INC228" s="54"/>
      <c r="IND228" s="54"/>
      <c r="INE228" s="54"/>
      <c r="INF228" s="54"/>
      <c r="ING228" s="54"/>
      <c r="INH228" s="54"/>
      <c r="INI228" s="54"/>
      <c r="INJ228" s="54"/>
      <c r="INK228" s="54"/>
      <c r="INL228" s="54"/>
      <c r="INM228" s="54"/>
      <c r="INN228" s="54"/>
      <c r="INO228" s="54"/>
      <c r="INP228" s="54"/>
      <c r="INQ228" s="54"/>
      <c r="INR228" s="54"/>
      <c r="INS228" s="54"/>
      <c r="INT228" s="54"/>
      <c r="INU228" s="54"/>
      <c r="INV228" s="54"/>
      <c r="INW228" s="54"/>
      <c r="INX228" s="54"/>
      <c r="INY228" s="54"/>
      <c r="INZ228" s="54"/>
      <c r="IOA228" s="54"/>
      <c r="IOB228" s="54"/>
      <c r="IOC228" s="54"/>
      <c r="IOD228" s="54"/>
      <c r="IOE228" s="54"/>
      <c r="IOF228" s="54"/>
      <c r="IOG228" s="54"/>
      <c r="IOH228" s="54"/>
      <c r="IOI228" s="54"/>
      <c r="IOJ228" s="54"/>
      <c r="IOK228" s="54"/>
      <c r="IOL228" s="54"/>
      <c r="IOM228" s="54"/>
      <c r="ION228" s="54"/>
      <c r="IOO228" s="54"/>
      <c r="IOP228" s="54"/>
      <c r="IOQ228" s="54"/>
      <c r="IOR228" s="54"/>
      <c r="IOS228" s="54"/>
      <c r="IOT228" s="54"/>
      <c r="IOU228" s="54"/>
      <c r="IOV228" s="54"/>
      <c r="IOW228" s="54"/>
      <c r="IOX228" s="54"/>
      <c r="IOY228" s="54"/>
      <c r="IOZ228" s="54"/>
      <c r="IPA228" s="54"/>
      <c r="IPB228" s="54"/>
      <c r="IPC228" s="54"/>
      <c r="IPD228" s="54"/>
      <c r="IPE228" s="54"/>
      <c r="IPF228" s="54"/>
      <c r="IPG228" s="54"/>
      <c r="IPH228" s="54"/>
      <c r="IPI228" s="54"/>
      <c r="IPJ228" s="54"/>
      <c r="IPK228" s="54"/>
      <c r="IPL228" s="54"/>
      <c r="IPM228" s="54"/>
      <c r="IPN228" s="54"/>
      <c r="IPO228" s="54"/>
      <c r="IPP228" s="54"/>
      <c r="IPQ228" s="54"/>
      <c r="IPR228" s="54"/>
      <c r="IPS228" s="54"/>
      <c r="IPT228" s="54"/>
      <c r="IPU228" s="54"/>
      <c r="IPV228" s="54"/>
      <c r="IPW228" s="54"/>
      <c r="IPX228" s="54"/>
      <c r="IPY228" s="54"/>
      <c r="IPZ228" s="54"/>
      <c r="IQA228" s="54"/>
      <c r="IQB228" s="54"/>
      <c r="IQC228" s="54"/>
      <c r="IQD228" s="54"/>
      <c r="IQE228" s="54"/>
      <c r="IQF228" s="54"/>
      <c r="IQG228" s="54"/>
      <c r="IQH228" s="54"/>
      <c r="IQI228" s="54"/>
      <c r="IQJ228" s="54"/>
      <c r="IQK228" s="54"/>
      <c r="IQL228" s="54"/>
      <c r="IQM228" s="54"/>
      <c r="IQN228" s="54"/>
      <c r="IQO228" s="54"/>
      <c r="IQP228" s="54"/>
      <c r="IQQ228" s="54"/>
      <c r="IQR228" s="54"/>
      <c r="IQS228" s="54"/>
      <c r="IQT228" s="54"/>
      <c r="IQU228" s="54"/>
      <c r="IQV228" s="54"/>
      <c r="IQW228" s="54"/>
      <c r="IQX228" s="54"/>
      <c r="IQY228" s="54"/>
      <c r="IQZ228" s="54"/>
      <c r="IRA228" s="54"/>
      <c r="IRB228" s="54"/>
      <c r="IRC228" s="54"/>
      <c r="IRD228" s="54"/>
      <c r="IRE228" s="54"/>
      <c r="IRF228" s="54"/>
      <c r="IRG228" s="54"/>
      <c r="IRH228" s="54"/>
      <c r="IRI228" s="54"/>
      <c r="IRJ228" s="54"/>
      <c r="IRK228" s="54"/>
      <c r="IRL228" s="54"/>
      <c r="IRM228" s="54"/>
      <c r="IRN228" s="54"/>
      <c r="IRO228" s="54"/>
      <c r="IRP228" s="54"/>
      <c r="IRQ228" s="54"/>
      <c r="IRR228" s="54"/>
      <c r="IRS228" s="54"/>
      <c r="IRT228" s="54"/>
      <c r="IRU228" s="54"/>
      <c r="IRV228" s="54"/>
      <c r="IRW228" s="54"/>
      <c r="IRX228" s="54"/>
      <c r="IRY228" s="54"/>
      <c r="IRZ228" s="54"/>
      <c r="ISA228" s="54"/>
      <c r="ISB228" s="54"/>
      <c r="ISC228" s="54"/>
      <c r="ISD228" s="54"/>
      <c r="ISE228" s="54"/>
      <c r="ISF228" s="54"/>
      <c r="ISG228" s="54"/>
      <c r="ISH228" s="54"/>
      <c r="ISI228" s="54"/>
      <c r="ISJ228" s="54"/>
      <c r="ISK228" s="54"/>
      <c r="ISL228" s="54"/>
      <c r="ISM228" s="54"/>
      <c r="ISN228" s="54"/>
      <c r="ISO228" s="54"/>
      <c r="ISP228" s="54"/>
      <c r="ISQ228" s="54"/>
      <c r="ISR228" s="54"/>
      <c r="ISS228" s="54"/>
      <c r="IST228" s="54"/>
      <c r="ISU228" s="54"/>
      <c r="ISV228" s="54"/>
      <c r="ISW228" s="54"/>
      <c r="ISX228" s="54"/>
      <c r="ISY228" s="54"/>
      <c r="ISZ228" s="54"/>
      <c r="ITA228" s="54"/>
      <c r="ITB228" s="54"/>
      <c r="ITC228" s="54"/>
      <c r="ITD228" s="54"/>
      <c r="ITE228" s="54"/>
      <c r="ITF228" s="54"/>
      <c r="ITG228" s="54"/>
      <c r="ITH228" s="54"/>
      <c r="ITI228" s="54"/>
      <c r="ITJ228" s="54"/>
      <c r="ITK228" s="54"/>
      <c r="ITL228" s="54"/>
      <c r="ITM228" s="54"/>
      <c r="ITN228" s="54"/>
      <c r="ITO228" s="54"/>
      <c r="ITP228" s="54"/>
      <c r="ITQ228" s="54"/>
      <c r="ITR228" s="54"/>
      <c r="ITS228" s="54"/>
      <c r="ITT228" s="54"/>
      <c r="ITU228" s="54"/>
      <c r="ITV228" s="54"/>
      <c r="ITW228" s="54"/>
      <c r="ITX228" s="54"/>
      <c r="ITY228" s="54"/>
      <c r="ITZ228" s="54"/>
      <c r="IUA228" s="54"/>
      <c r="IUB228" s="54"/>
      <c r="IUC228" s="54"/>
      <c r="IUD228" s="54"/>
      <c r="IUE228" s="54"/>
      <c r="IUF228" s="54"/>
      <c r="IUG228" s="54"/>
      <c r="IUH228" s="54"/>
      <c r="IUI228" s="54"/>
      <c r="IUJ228" s="54"/>
      <c r="IUK228" s="54"/>
      <c r="IUL228" s="54"/>
      <c r="IUM228" s="54"/>
      <c r="IUN228" s="54"/>
      <c r="IUO228" s="54"/>
      <c r="IUP228" s="54"/>
      <c r="IUQ228" s="54"/>
      <c r="IUR228" s="54"/>
      <c r="IUS228" s="54"/>
      <c r="IUT228" s="54"/>
      <c r="IUU228" s="54"/>
      <c r="IUV228" s="54"/>
      <c r="IUW228" s="54"/>
      <c r="IUX228" s="54"/>
      <c r="IUY228" s="54"/>
      <c r="IUZ228" s="54"/>
      <c r="IVA228" s="54"/>
      <c r="IVB228" s="54"/>
      <c r="IVC228" s="54"/>
      <c r="IVD228" s="54"/>
      <c r="IVE228" s="54"/>
      <c r="IVF228" s="54"/>
      <c r="IVG228" s="54"/>
      <c r="IVH228" s="54"/>
      <c r="IVI228" s="54"/>
      <c r="IVJ228" s="54"/>
      <c r="IVK228" s="54"/>
      <c r="IVL228" s="54"/>
      <c r="IVM228" s="54"/>
      <c r="IVN228" s="54"/>
      <c r="IVO228" s="54"/>
      <c r="IVP228" s="54"/>
      <c r="IVQ228" s="54"/>
      <c r="IVR228" s="54"/>
      <c r="IVS228" s="54"/>
      <c r="IVT228" s="54"/>
      <c r="IVU228" s="54"/>
      <c r="IVV228" s="54"/>
      <c r="IVW228" s="54"/>
      <c r="IVX228" s="54"/>
      <c r="IVY228" s="54"/>
      <c r="IVZ228" s="54"/>
      <c r="IWA228" s="54"/>
      <c r="IWB228" s="54"/>
      <c r="IWC228" s="54"/>
      <c r="IWD228" s="54"/>
      <c r="IWE228" s="54"/>
      <c r="IWF228" s="54"/>
      <c r="IWG228" s="54"/>
      <c r="IWH228" s="54"/>
      <c r="IWI228" s="54"/>
      <c r="IWJ228" s="54"/>
      <c r="IWK228" s="54"/>
      <c r="IWL228" s="54"/>
      <c r="IWM228" s="54"/>
      <c r="IWN228" s="54"/>
      <c r="IWO228" s="54"/>
      <c r="IWP228" s="54"/>
      <c r="IWQ228" s="54"/>
      <c r="IWR228" s="54"/>
      <c r="IWS228" s="54"/>
      <c r="IWT228" s="54"/>
      <c r="IWU228" s="54"/>
      <c r="IWV228" s="54"/>
      <c r="IWW228" s="54"/>
      <c r="IWX228" s="54"/>
      <c r="IWY228" s="54"/>
      <c r="IWZ228" s="54"/>
      <c r="IXA228" s="54"/>
      <c r="IXB228" s="54"/>
      <c r="IXC228" s="54"/>
      <c r="IXD228" s="54"/>
      <c r="IXE228" s="54"/>
      <c r="IXF228" s="54"/>
      <c r="IXG228" s="54"/>
      <c r="IXH228" s="54"/>
      <c r="IXI228" s="54"/>
      <c r="IXJ228" s="54"/>
      <c r="IXK228" s="54"/>
      <c r="IXL228" s="54"/>
      <c r="IXM228" s="54"/>
      <c r="IXN228" s="54"/>
      <c r="IXO228" s="54"/>
      <c r="IXP228" s="54"/>
      <c r="IXQ228" s="54"/>
      <c r="IXR228" s="54"/>
      <c r="IXS228" s="54"/>
      <c r="IXT228" s="54"/>
      <c r="IXU228" s="54"/>
      <c r="IXV228" s="54"/>
      <c r="IXW228" s="54"/>
      <c r="IXX228" s="54"/>
      <c r="IXY228" s="54"/>
      <c r="IXZ228" s="54"/>
      <c r="IYA228" s="54"/>
      <c r="IYB228" s="54"/>
      <c r="IYC228" s="54"/>
      <c r="IYD228" s="54"/>
      <c r="IYE228" s="54"/>
      <c r="IYF228" s="54"/>
      <c r="IYG228" s="54"/>
      <c r="IYH228" s="54"/>
      <c r="IYI228" s="54"/>
      <c r="IYJ228" s="54"/>
      <c r="IYK228" s="54"/>
      <c r="IYL228" s="54"/>
      <c r="IYM228" s="54"/>
      <c r="IYN228" s="54"/>
      <c r="IYO228" s="54"/>
      <c r="IYP228" s="54"/>
      <c r="IYQ228" s="54"/>
      <c r="IYR228" s="54"/>
      <c r="IYS228" s="54"/>
      <c r="IYT228" s="54"/>
      <c r="IYU228" s="54"/>
      <c r="IYV228" s="54"/>
      <c r="IYW228" s="54"/>
      <c r="IYX228" s="54"/>
      <c r="IYY228" s="54"/>
      <c r="IYZ228" s="54"/>
      <c r="IZA228" s="54"/>
      <c r="IZB228" s="54"/>
      <c r="IZC228" s="54"/>
      <c r="IZD228" s="54"/>
      <c r="IZE228" s="54"/>
      <c r="IZF228" s="54"/>
      <c r="IZG228" s="54"/>
      <c r="IZH228" s="54"/>
      <c r="IZI228" s="54"/>
      <c r="IZJ228" s="54"/>
      <c r="IZK228" s="54"/>
      <c r="IZL228" s="54"/>
      <c r="IZM228" s="54"/>
      <c r="IZN228" s="54"/>
      <c r="IZO228" s="54"/>
      <c r="IZP228" s="54"/>
      <c r="IZQ228" s="54"/>
      <c r="IZR228" s="54"/>
      <c r="IZS228" s="54"/>
      <c r="IZT228" s="54"/>
      <c r="IZU228" s="54"/>
      <c r="IZV228" s="54"/>
      <c r="IZW228" s="54"/>
      <c r="IZX228" s="54"/>
      <c r="IZY228" s="54"/>
      <c r="IZZ228" s="54"/>
      <c r="JAA228" s="54"/>
      <c r="JAB228" s="54"/>
      <c r="JAC228" s="54"/>
      <c r="JAD228" s="54"/>
      <c r="JAE228" s="54"/>
      <c r="JAF228" s="54"/>
      <c r="JAG228" s="54"/>
      <c r="JAH228" s="54"/>
      <c r="JAI228" s="54"/>
      <c r="JAJ228" s="54"/>
      <c r="JAK228" s="54"/>
      <c r="JAL228" s="54"/>
      <c r="JAM228" s="54"/>
      <c r="JAN228" s="54"/>
      <c r="JAO228" s="54"/>
      <c r="JAP228" s="54"/>
      <c r="JAQ228" s="54"/>
      <c r="JAR228" s="54"/>
      <c r="JAS228" s="54"/>
      <c r="JAT228" s="54"/>
      <c r="JAU228" s="54"/>
      <c r="JAV228" s="54"/>
      <c r="JAW228" s="54"/>
      <c r="JAX228" s="54"/>
      <c r="JAY228" s="54"/>
      <c r="JAZ228" s="54"/>
      <c r="JBA228" s="54"/>
      <c r="JBB228" s="54"/>
      <c r="JBC228" s="54"/>
      <c r="JBD228" s="54"/>
      <c r="JBE228" s="54"/>
      <c r="JBF228" s="54"/>
      <c r="JBG228" s="54"/>
      <c r="JBH228" s="54"/>
      <c r="JBI228" s="54"/>
      <c r="JBJ228" s="54"/>
      <c r="JBK228" s="54"/>
      <c r="JBL228" s="54"/>
      <c r="JBM228" s="54"/>
      <c r="JBN228" s="54"/>
      <c r="JBO228" s="54"/>
      <c r="JBP228" s="54"/>
      <c r="JBQ228" s="54"/>
      <c r="JBR228" s="54"/>
      <c r="JBS228" s="54"/>
      <c r="JBT228" s="54"/>
      <c r="JBU228" s="54"/>
      <c r="JBV228" s="54"/>
      <c r="JBW228" s="54"/>
      <c r="JBX228" s="54"/>
      <c r="JBY228" s="54"/>
      <c r="JBZ228" s="54"/>
      <c r="JCA228" s="54"/>
      <c r="JCB228" s="54"/>
      <c r="JCC228" s="54"/>
      <c r="JCD228" s="54"/>
      <c r="JCE228" s="54"/>
      <c r="JCF228" s="54"/>
      <c r="JCG228" s="54"/>
      <c r="JCH228" s="54"/>
      <c r="JCI228" s="54"/>
      <c r="JCJ228" s="54"/>
      <c r="JCK228" s="54"/>
      <c r="JCL228" s="54"/>
      <c r="JCM228" s="54"/>
      <c r="JCN228" s="54"/>
      <c r="JCO228" s="54"/>
      <c r="JCP228" s="54"/>
      <c r="JCQ228" s="54"/>
      <c r="JCR228" s="54"/>
      <c r="JCS228" s="54"/>
      <c r="JCT228" s="54"/>
      <c r="JCU228" s="54"/>
      <c r="JCV228" s="54"/>
      <c r="JCW228" s="54"/>
      <c r="JCX228" s="54"/>
      <c r="JCY228" s="54"/>
      <c r="JCZ228" s="54"/>
      <c r="JDA228" s="54"/>
      <c r="JDB228" s="54"/>
      <c r="JDC228" s="54"/>
      <c r="JDD228" s="54"/>
      <c r="JDE228" s="54"/>
      <c r="JDF228" s="54"/>
      <c r="JDG228" s="54"/>
      <c r="JDH228" s="54"/>
      <c r="JDI228" s="54"/>
      <c r="JDJ228" s="54"/>
      <c r="JDK228" s="54"/>
      <c r="JDL228" s="54"/>
      <c r="JDM228" s="54"/>
      <c r="JDN228" s="54"/>
      <c r="JDO228" s="54"/>
      <c r="JDP228" s="54"/>
      <c r="JDQ228" s="54"/>
      <c r="JDR228" s="54"/>
      <c r="JDS228" s="54"/>
      <c r="JDT228" s="54"/>
      <c r="JDU228" s="54"/>
      <c r="JDV228" s="54"/>
      <c r="JDW228" s="54"/>
      <c r="JDX228" s="54"/>
      <c r="JDY228" s="54"/>
      <c r="JDZ228" s="54"/>
      <c r="JEA228" s="54"/>
      <c r="JEB228" s="54"/>
      <c r="JEC228" s="54"/>
      <c r="JED228" s="54"/>
      <c r="JEE228" s="54"/>
      <c r="JEF228" s="54"/>
      <c r="JEG228" s="54"/>
      <c r="JEH228" s="54"/>
      <c r="JEI228" s="54"/>
      <c r="JEJ228" s="54"/>
      <c r="JEK228" s="54"/>
      <c r="JEL228" s="54"/>
      <c r="JEM228" s="54"/>
      <c r="JEN228" s="54"/>
      <c r="JEO228" s="54"/>
      <c r="JEP228" s="54"/>
      <c r="JEQ228" s="54"/>
      <c r="JER228" s="54"/>
      <c r="JES228" s="54"/>
      <c r="JET228" s="54"/>
      <c r="JEU228" s="54"/>
      <c r="JEV228" s="54"/>
      <c r="JEW228" s="54"/>
      <c r="JEX228" s="54"/>
      <c r="JEY228" s="54"/>
      <c r="JEZ228" s="54"/>
      <c r="JFA228" s="54"/>
      <c r="JFB228" s="54"/>
      <c r="JFC228" s="54"/>
      <c r="JFD228" s="54"/>
      <c r="JFE228" s="54"/>
      <c r="JFF228" s="54"/>
      <c r="JFG228" s="54"/>
      <c r="JFH228" s="54"/>
      <c r="JFI228" s="54"/>
      <c r="JFJ228" s="54"/>
      <c r="JFK228" s="54"/>
      <c r="JFL228" s="54"/>
      <c r="JFM228" s="54"/>
      <c r="JFN228" s="54"/>
      <c r="JFO228" s="54"/>
      <c r="JFP228" s="54"/>
      <c r="JFQ228" s="54"/>
      <c r="JFR228" s="54"/>
      <c r="JFS228" s="54"/>
      <c r="JFT228" s="54"/>
      <c r="JFU228" s="54"/>
      <c r="JFV228" s="54"/>
      <c r="JFW228" s="54"/>
      <c r="JFX228" s="54"/>
      <c r="JFY228" s="54"/>
      <c r="JFZ228" s="54"/>
      <c r="JGA228" s="54"/>
      <c r="JGB228" s="54"/>
      <c r="JGC228" s="54"/>
      <c r="JGD228" s="54"/>
      <c r="JGE228" s="54"/>
      <c r="JGF228" s="54"/>
      <c r="JGG228" s="54"/>
      <c r="JGH228" s="54"/>
      <c r="JGI228" s="54"/>
      <c r="JGJ228" s="54"/>
      <c r="JGK228" s="54"/>
      <c r="JGL228" s="54"/>
      <c r="JGM228" s="54"/>
      <c r="JGN228" s="54"/>
      <c r="JGO228" s="54"/>
      <c r="JGP228" s="54"/>
      <c r="JGQ228" s="54"/>
      <c r="JGR228" s="54"/>
      <c r="JGS228" s="54"/>
      <c r="JGT228" s="54"/>
      <c r="JGU228" s="54"/>
      <c r="JGV228" s="54"/>
      <c r="JGW228" s="54"/>
      <c r="JGX228" s="54"/>
      <c r="JGY228" s="54"/>
      <c r="JGZ228" s="54"/>
      <c r="JHA228" s="54"/>
      <c r="JHB228" s="54"/>
      <c r="JHC228" s="54"/>
      <c r="JHD228" s="54"/>
      <c r="JHE228" s="54"/>
      <c r="JHF228" s="54"/>
      <c r="JHG228" s="54"/>
      <c r="JHH228" s="54"/>
      <c r="JHI228" s="54"/>
      <c r="JHJ228" s="54"/>
      <c r="JHK228" s="54"/>
      <c r="JHL228" s="54"/>
      <c r="JHM228" s="54"/>
      <c r="JHN228" s="54"/>
      <c r="JHO228" s="54"/>
      <c r="JHP228" s="54"/>
      <c r="JHQ228" s="54"/>
      <c r="JHR228" s="54"/>
      <c r="JHS228" s="54"/>
      <c r="JHT228" s="54"/>
      <c r="JHU228" s="54"/>
      <c r="JHV228" s="54"/>
      <c r="JHW228" s="54"/>
      <c r="JHX228" s="54"/>
      <c r="JHY228" s="54"/>
      <c r="JHZ228" s="54"/>
      <c r="JIA228" s="54"/>
      <c r="JIB228" s="54"/>
      <c r="JIC228" s="54"/>
      <c r="JID228" s="54"/>
      <c r="JIE228" s="54"/>
      <c r="JIF228" s="54"/>
      <c r="JIG228" s="54"/>
      <c r="JIH228" s="54"/>
      <c r="JII228" s="54"/>
      <c r="JIJ228" s="54"/>
      <c r="JIK228" s="54"/>
      <c r="JIL228" s="54"/>
      <c r="JIM228" s="54"/>
      <c r="JIN228" s="54"/>
      <c r="JIO228" s="54"/>
      <c r="JIP228" s="54"/>
      <c r="JIQ228" s="54"/>
      <c r="JIR228" s="54"/>
      <c r="JIS228" s="54"/>
      <c r="JIT228" s="54"/>
      <c r="JIU228" s="54"/>
      <c r="JIV228" s="54"/>
      <c r="JIW228" s="54"/>
      <c r="JIX228" s="54"/>
      <c r="JIY228" s="54"/>
      <c r="JIZ228" s="54"/>
      <c r="JJA228" s="54"/>
      <c r="JJB228" s="54"/>
      <c r="JJC228" s="54"/>
      <c r="JJD228" s="54"/>
      <c r="JJE228" s="54"/>
      <c r="JJF228" s="54"/>
      <c r="JJG228" s="54"/>
      <c r="JJH228" s="54"/>
      <c r="JJI228" s="54"/>
      <c r="JJJ228" s="54"/>
      <c r="JJK228" s="54"/>
      <c r="JJL228" s="54"/>
      <c r="JJM228" s="54"/>
      <c r="JJN228" s="54"/>
      <c r="JJO228" s="54"/>
      <c r="JJP228" s="54"/>
      <c r="JJQ228" s="54"/>
      <c r="JJR228" s="54"/>
      <c r="JJS228" s="54"/>
      <c r="JJT228" s="54"/>
      <c r="JJU228" s="54"/>
      <c r="JJV228" s="54"/>
      <c r="JJW228" s="54"/>
      <c r="JJX228" s="54"/>
      <c r="JJY228" s="54"/>
      <c r="JJZ228" s="54"/>
      <c r="JKA228" s="54"/>
      <c r="JKB228" s="54"/>
      <c r="JKC228" s="54"/>
      <c r="JKD228" s="54"/>
      <c r="JKE228" s="54"/>
      <c r="JKF228" s="54"/>
      <c r="JKG228" s="54"/>
      <c r="JKH228" s="54"/>
      <c r="JKI228" s="54"/>
      <c r="JKJ228" s="54"/>
      <c r="JKK228" s="54"/>
      <c r="JKL228" s="54"/>
      <c r="JKM228" s="54"/>
      <c r="JKN228" s="54"/>
      <c r="JKO228" s="54"/>
      <c r="JKP228" s="54"/>
      <c r="JKQ228" s="54"/>
      <c r="JKR228" s="54"/>
      <c r="JKS228" s="54"/>
      <c r="JKT228" s="54"/>
      <c r="JKU228" s="54"/>
      <c r="JKV228" s="54"/>
      <c r="JKW228" s="54"/>
      <c r="JKX228" s="54"/>
      <c r="JKY228" s="54"/>
      <c r="JKZ228" s="54"/>
      <c r="JLA228" s="54"/>
      <c r="JLB228" s="54"/>
      <c r="JLC228" s="54"/>
      <c r="JLD228" s="54"/>
      <c r="JLE228" s="54"/>
      <c r="JLF228" s="54"/>
      <c r="JLG228" s="54"/>
      <c r="JLH228" s="54"/>
      <c r="JLI228" s="54"/>
      <c r="JLJ228" s="54"/>
      <c r="JLK228" s="54"/>
      <c r="JLL228" s="54"/>
      <c r="JLM228" s="54"/>
      <c r="JLN228" s="54"/>
      <c r="JLO228" s="54"/>
      <c r="JLP228" s="54"/>
      <c r="JLQ228" s="54"/>
      <c r="JLR228" s="54"/>
      <c r="JLS228" s="54"/>
      <c r="JLT228" s="54"/>
      <c r="JLU228" s="54"/>
      <c r="JLV228" s="54"/>
      <c r="JLW228" s="54"/>
      <c r="JLX228" s="54"/>
      <c r="JLY228" s="54"/>
      <c r="JLZ228" s="54"/>
      <c r="JMA228" s="54"/>
      <c r="JMB228" s="54"/>
      <c r="JMC228" s="54"/>
      <c r="JMD228" s="54"/>
      <c r="JME228" s="54"/>
      <c r="JMF228" s="54"/>
      <c r="JMG228" s="54"/>
      <c r="JMH228" s="54"/>
      <c r="JMI228" s="54"/>
      <c r="JMJ228" s="54"/>
      <c r="JMK228" s="54"/>
      <c r="JML228" s="54"/>
      <c r="JMM228" s="54"/>
      <c r="JMN228" s="54"/>
      <c r="JMO228" s="54"/>
      <c r="JMP228" s="54"/>
      <c r="JMQ228" s="54"/>
      <c r="JMR228" s="54"/>
      <c r="JMS228" s="54"/>
      <c r="JMT228" s="54"/>
      <c r="JMU228" s="54"/>
      <c r="JMV228" s="54"/>
      <c r="JMW228" s="54"/>
      <c r="JMX228" s="54"/>
      <c r="JMY228" s="54"/>
      <c r="JMZ228" s="54"/>
      <c r="JNA228" s="54"/>
      <c r="JNB228" s="54"/>
      <c r="JNC228" s="54"/>
      <c r="JND228" s="54"/>
      <c r="JNE228" s="54"/>
      <c r="JNF228" s="54"/>
      <c r="JNG228" s="54"/>
      <c r="JNH228" s="54"/>
      <c r="JNI228" s="54"/>
      <c r="JNJ228" s="54"/>
      <c r="JNK228" s="54"/>
      <c r="JNL228" s="54"/>
      <c r="JNM228" s="54"/>
      <c r="JNN228" s="54"/>
      <c r="JNO228" s="54"/>
      <c r="JNP228" s="54"/>
      <c r="JNQ228" s="54"/>
      <c r="JNR228" s="54"/>
      <c r="JNS228" s="54"/>
      <c r="JNT228" s="54"/>
      <c r="JNU228" s="54"/>
      <c r="JNV228" s="54"/>
      <c r="JNW228" s="54"/>
      <c r="JNX228" s="54"/>
      <c r="JNY228" s="54"/>
      <c r="JNZ228" s="54"/>
      <c r="JOA228" s="54"/>
      <c r="JOB228" s="54"/>
      <c r="JOC228" s="54"/>
      <c r="JOD228" s="54"/>
      <c r="JOE228" s="54"/>
      <c r="JOF228" s="54"/>
      <c r="JOG228" s="54"/>
      <c r="JOH228" s="54"/>
      <c r="JOI228" s="54"/>
      <c r="JOJ228" s="54"/>
      <c r="JOK228" s="54"/>
      <c r="JOL228" s="54"/>
      <c r="JOM228" s="54"/>
      <c r="JON228" s="54"/>
      <c r="JOO228" s="54"/>
      <c r="JOP228" s="54"/>
      <c r="JOQ228" s="54"/>
      <c r="JOR228" s="54"/>
      <c r="JOS228" s="54"/>
      <c r="JOT228" s="54"/>
      <c r="JOU228" s="54"/>
      <c r="JOV228" s="54"/>
      <c r="JOW228" s="54"/>
      <c r="JOX228" s="54"/>
      <c r="JOY228" s="54"/>
      <c r="JOZ228" s="54"/>
      <c r="JPA228" s="54"/>
      <c r="JPB228" s="54"/>
      <c r="JPC228" s="54"/>
      <c r="JPD228" s="54"/>
      <c r="JPE228" s="54"/>
      <c r="JPF228" s="54"/>
      <c r="JPG228" s="54"/>
      <c r="JPH228" s="54"/>
      <c r="JPI228" s="54"/>
      <c r="JPJ228" s="54"/>
      <c r="JPK228" s="54"/>
      <c r="JPL228" s="54"/>
      <c r="JPM228" s="54"/>
      <c r="JPN228" s="54"/>
      <c r="JPO228" s="54"/>
      <c r="JPP228" s="54"/>
      <c r="JPQ228" s="54"/>
      <c r="JPR228" s="54"/>
      <c r="JPS228" s="54"/>
      <c r="JPT228" s="54"/>
      <c r="JPU228" s="54"/>
      <c r="JPV228" s="54"/>
      <c r="JPW228" s="54"/>
      <c r="JPX228" s="54"/>
      <c r="JPY228" s="54"/>
      <c r="JPZ228" s="54"/>
      <c r="JQA228" s="54"/>
      <c r="JQB228" s="54"/>
      <c r="JQC228" s="54"/>
      <c r="JQD228" s="54"/>
      <c r="JQE228" s="54"/>
      <c r="JQF228" s="54"/>
      <c r="JQG228" s="54"/>
      <c r="JQH228" s="54"/>
      <c r="JQI228" s="54"/>
      <c r="JQJ228" s="54"/>
      <c r="JQK228" s="54"/>
      <c r="JQL228" s="54"/>
      <c r="JQM228" s="54"/>
      <c r="JQN228" s="54"/>
      <c r="JQO228" s="54"/>
      <c r="JQP228" s="54"/>
      <c r="JQQ228" s="54"/>
      <c r="JQR228" s="54"/>
      <c r="JQS228" s="54"/>
      <c r="JQT228" s="54"/>
      <c r="JQU228" s="54"/>
      <c r="JQV228" s="54"/>
      <c r="JQW228" s="54"/>
      <c r="JQX228" s="54"/>
      <c r="JQY228" s="54"/>
      <c r="JQZ228" s="54"/>
      <c r="JRA228" s="54"/>
      <c r="JRB228" s="54"/>
      <c r="JRC228" s="54"/>
      <c r="JRD228" s="54"/>
      <c r="JRE228" s="54"/>
      <c r="JRF228" s="54"/>
      <c r="JRG228" s="54"/>
      <c r="JRH228" s="54"/>
      <c r="JRI228" s="54"/>
      <c r="JRJ228" s="54"/>
      <c r="JRK228" s="54"/>
      <c r="JRL228" s="54"/>
      <c r="JRM228" s="54"/>
      <c r="JRN228" s="54"/>
      <c r="JRO228" s="54"/>
      <c r="JRP228" s="54"/>
      <c r="JRQ228" s="54"/>
      <c r="JRR228" s="54"/>
      <c r="JRS228" s="54"/>
      <c r="JRT228" s="54"/>
      <c r="JRU228" s="54"/>
      <c r="JRV228" s="54"/>
      <c r="JRW228" s="54"/>
      <c r="JRX228" s="54"/>
      <c r="JRY228" s="54"/>
      <c r="JRZ228" s="54"/>
      <c r="JSA228" s="54"/>
      <c r="JSB228" s="54"/>
      <c r="JSC228" s="54"/>
      <c r="JSD228" s="54"/>
      <c r="JSE228" s="54"/>
      <c r="JSF228" s="54"/>
      <c r="JSG228" s="54"/>
      <c r="JSH228" s="54"/>
      <c r="JSI228" s="54"/>
      <c r="JSJ228" s="54"/>
      <c r="JSK228" s="54"/>
      <c r="JSL228" s="54"/>
      <c r="JSM228" s="54"/>
      <c r="JSN228" s="54"/>
      <c r="JSO228" s="54"/>
      <c r="JSP228" s="54"/>
      <c r="JSQ228" s="54"/>
      <c r="JSR228" s="54"/>
      <c r="JSS228" s="54"/>
      <c r="JST228" s="54"/>
      <c r="JSU228" s="54"/>
      <c r="JSV228" s="54"/>
      <c r="JSW228" s="54"/>
      <c r="JSX228" s="54"/>
      <c r="JSY228" s="54"/>
      <c r="JSZ228" s="54"/>
      <c r="JTA228" s="54"/>
      <c r="JTB228" s="54"/>
      <c r="JTC228" s="54"/>
      <c r="JTD228" s="54"/>
      <c r="JTE228" s="54"/>
      <c r="JTF228" s="54"/>
      <c r="JTG228" s="54"/>
      <c r="JTH228" s="54"/>
      <c r="JTI228" s="54"/>
      <c r="JTJ228" s="54"/>
      <c r="JTK228" s="54"/>
      <c r="JTL228" s="54"/>
      <c r="JTM228" s="54"/>
      <c r="JTN228" s="54"/>
      <c r="JTO228" s="54"/>
      <c r="JTP228" s="54"/>
      <c r="JTQ228" s="54"/>
      <c r="JTR228" s="54"/>
      <c r="JTS228" s="54"/>
      <c r="JTT228" s="54"/>
      <c r="JTU228" s="54"/>
      <c r="JTV228" s="54"/>
      <c r="JTW228" s="54"/>
      <c r="JTX228" s="54"/>
      <c r="JTY228" s="54"/>
      <c r="JTZ228" s="54"/>
      <c r="JUA228" s="54"/>
      <c r="JUB228" s="54"/>
      <c r="JUC228" s="54"/>
      <c r="JUD228" s="54"/>
      <c r="JUE228" s="54"/>
      <c r="JUF228" s="54"/>
      <c r="JUG228" s="54"/>
      <c r="JUH228" s="54"/>
      <c r="JUI228" s="54"/>
      <c r="JUJ228" s="54"/>
      <c r="JUK228" s="54"/>
      <c r="JUL228" s="54"/>
      <c r="JUM228" s="54"/>
      <c r="JUN228" s="54"/>
      <c r="JUO228" s="54"/>
      <c r="JUP228" s="54"/>
      <c r="JUQ228" s="54"/>
      <c r="JUR228" s="54"/>
      <c r="JUS228" s="54"/>
      <c r="JUT228" s="54"/>
      <c r="JUU228" s="54"/>
      <c r="JUV228" s="54"/>
      <c r="JUW228" s="54"/>
      <c r="JUX228" s="54"/>
      <c r="JUY228" s="54"/>
      <c r="JUZ228" s="54"/>
      <c r="JVA228" s="54"/>
      <c r="JVB228" s="54"/>
      <c r="JVC228" s="54"/>
      <c r="JVD228" s="54"/>
      <c r="JVE228" s="54"/>
      <c r="JVF228" s="54"/>
      <c r="JVG228" s="54"/>
      <c r="JVH228" s="54"/>
      <c r="JVI228" s="54"/>
      <c r="JVJ228" s="54"/>
      <c r="JVK228" s="54"/>
      <c r="JVL228" s="54"/>
      <c r="JVM228" s="54"/>
      <c r="JVN228" s="54"/>
      <c r="JVO228" s="54"/>
      <c r="JVP228" s="54"/>
      <c r="JVQ228" s="54"/>
      <c r="JVR228" s="54"/>
      <c r="JVS228" s="54"/>
      <c r="JVT228" s="54"/>
      <c r="JVU228" s="54"/>
      <c r="JVV228" s="54"/>
      <c r="JVW228" s="54"/>
      <c r="JVX228" s="54"/>
      <c r="JVY228" s="54"/>
      <c r="JVZ228" s="54"/>
      <c r="JWA228" s="54"/>
      <c r="JWB228" s="54"/>
      <c r="JWC228" s="54"/>
      <c r="JWD228" s="54"/>
      <c r="JWE228" s="54"/>
      <c r="JWF228" s="54"/>
      <c r="JWG228" s="54"/>
      <c r="JWH228" s="54"/>
      <c r="JWI228" s="54"/>
      <c r="JWJ228" s="54"/>
      <c r="JWK228" s="54"/>
      <c r="JWL228" s="54"/>
      <c r="JWM228" s="54"/>
      <c r="JWN228" s="54"/>
      <c r="JWO228" s="54"/>
      <c r="JWP228" s="54"/>
      <c r="JWQ228" s="54"/>
      <c r="JWR228" s="54"/>
      <c r="JWS228" s="54"/>
      <c r="JWT228" s="54"/>
      <c r="JWU228" s="54"/>
      <c r="JWV228" s="54"/>
      <c r="JWW228" s="54"/>
      <c r="JWX228" s="54"/>
      <c r="JWY228" s="54"/>
      <c r="JWZ228" s="54"/>
      <c r="JXA228" s="54"/>
      <c r="JXB228" s="54"/>
      <c r="JXC228" s="54"/>
      <c r="JXD228" s="54"/>
      <c r="JXE228" s="54"/>
      <c r="JXF228" s="54"/>
      <c r="JXG228" s="54"/>
      <c r="JXH228" s="54"/>
      <c r="JXI228" s="54"/>
      <c r="JXJ228" s="54"/>
      <c r="JXK228" s="54"/>
      <c r="JXL228" s="54"/>
      <c r="JXM228" s="54"/>
      <c r="JXN228" s="54"/>
      <c r="JXO228" s="54"/>
      <c r="JXP228" s="54"/>
      <c r="JXQ228" s="54"/>
      <c r="JXR228" s="54"/>
      <c r="JXS228" s="54"/>
      <c r="JXT228" s="54"/>
      <c r="JXU228" s="54"/>
      <c r="JXV228" s="54"/>
      <c r="JXW228" s="54"/>
      <c r="JXX228" s="54"/>
      <c r="JXY228" s="54"/>
      <c r="JXZ228" s="54"/>
      <c r="JYA228" s="54"/>
      <c r="JYB228" s="54"/>
      <c r="JYC228" s="54"/>
      <c r="JYD228" s="54"/>
      <c r="JYE228" s="54"/>
      <c r="JYF228" s="54"/>
      <c r="JYG228" s="54"/>
      <c r="JYH228" s="54"/>
      <c r="JYI228" s="54"/>
      <c r="JYJ228" s="54"/>
      <c r="JYK228" s="54"/>
      <c r="JYL228" s="54"/>
      <c r="JYM228" s="54"/>
      <c r="JYN228" s="54"/>
      <c r="JYO228" s="54"/>
      <c r="JYP228" s="54"/>
      <c r="JYQ228" s="54"/>
      <c r="JYR228" s="54"/>
      <c r="JYS228" s="54"/>
      <c r="JYT228" s="54"/>
      <c r="JYU228" s="54"/>
      <c r="JYV228" s="54"/>
      <c r="JYW228" s="54"/>
      <c r="JYX228" s="54"/>
      <c r="JYY228" s="54"/>
      <c r="JYZ228" s="54"/>
      <c r="JZA228" s="54"/>
      <c r="JZB228" s="54"/>
      <c r="JZC228" s="54"/>
      <c r="JZD228" s="54"/>
      <c r="JZE228" s="54"/>
      <c r="JZF228" s="54"/>
      <c r="JZG228" s="54"/>
      <c r="JZH228" s="54"/>
      <c r="JZI228" s="54"/>
      <c r="JZJ228" s="54"/>
      <c r="JZK228" s="54"/>
      <c r="JZL228" s="54"/>
      <c r="JZM228" s="54"/>
      <c r="JZN228" s="54"/>
      <c r="JZO228" s="54"/>
      <c r="JZP228" s="54"/>
      <c r="JZQ228" s="54"/>
      <c r="JZR228" s="54"/>
      <c r="JZS228" s="54"/>
      <c r="JZT228" s="54"/>
      <c r="JZU228" s="54"/>
      <c r="JZV228" s="54"/>
      <c r="JZW228" s="54"/>
      <c r="JZX228" s="54"/>
      <c r="JZY228" s="54"/>
      <c r="JZZ228" s="54"/>
      <c r="KAA228" s="54"/>
      <c r="KAB228" s="54"/>
      <c r="KAC228" s="54"/>
      <c r="KAD228" s="54"/>
      <c r="KAE228" s="54"/>
      <c r="KAF228" s="54"/>
      <c r="KAG228" s="54"/>
      <c r="KAH228" s="54"/>
      <c r="KAI228" s="54"/>
      <c r="KAJ228" s="54"/>
      <c r="KAK228" s="54"/>
      <c r="KAL228" s="54"/>
      <c r="KAM228" s="54"/>
      <c r="KAN228" s="54"/>
      <c r="KAO228" s="54"/>
      <c r="KAP228" s="54"/>
      <c r="KAQ228" s="54"/>
      <c r="KAR228" s="54"/>
      <c r="KAS228" s="54"/>
      <c r="KAT228" s="54"/>
      <c r="KAU228" s="54"/>
      <c r="KAV228" s="54"/>
      <c r="KAW228" s="54"/>
      <c r="KAX228" s="54"/>
      <c r="KAY228" s="54"/>
      <c r="KAZ228" s="54"/>
      <c r="KBA228" s="54"/>
      <c r="KBB228" s="54"/>
      <c r="KBC228" s="54"/>
      <c r="KBD228" s="54"/>
      <c r="KBE228" s="54"/>
      <c r="KBF228" s="54"/>
      <c r="KBG228" s="54"/>
      <c r="KBH228" s="54"/>
      <c r="KBI228" s="54"/>
      <c r="KBJ228" s="54"/>
      <c r="KBK228" s="54"/>
      <c r="KBL228" s="54"/>
      <c r="KBM228" s="54"/>
      <c r="KBN228" s="54"/>
      <c r="KBO228" s="54"/>
      <c r="KBP228" s="54"/>
      <c r="KBQ228" s="54"/>
      <c r="KBR228" s="54"/>
      <c r="KBS228" s="54"/>
      <c r="KBT228" s="54"/>
      <c r="KBU228" s="54"/>
      <c r="KBV228" s="54"/>
      <c r="KBW228" s="54"/>
      <c r="KBX228" s="54"/>
      <c r="KBY228" s="54"/>
      <c r="KBZ228" s="54"/>
      <c r="KCA228" s="54"/>
      <c r="KCB228" s="54"/>
      <c r="KCC228" s="54"/>
      <c r="KCD228" s="54"/>
      <c r="KCE228" s="54"/>
      <c r="KCF228" s="54"/>
      <c r="KCG228" s="54"/>
      <c r="KCH228" s="54"/>
      <c r="KCI228" s="54"/>
      <c r="KCJ228" s="54"/>
      <c r="KCK228" s="54"/>
      <c r="KCL228" s="54"/>
      <c r="KCM228" s="54"/>
      <c r="KCN228" s="54"/>
      <c r="KCO228" s="54"/>
      <c r="KCP228" s="54"/>
      <c r="KCQ228" s="54"/>
      <c r="KCR228" s="54"/>
      <c r="KCS228" s="54"/>
      <c r="KCT228" s="54"/>
      <c r="KCU228" s="54"/>
      <c r="KCV228" s="54"/>
      <c r="KCW228" s="54"/>
      <c r="KCX228" s="54"/>
      <c r="KCY228" s="54"/>
      <c r="KCZ228" s="54"/>
      <c r="KDA228" s="54"/>
      <c r="KDB228" s="54"/>
      <c r="KDC228" s="54"/>
      <c r="KDD228" s="54"/>
      <c r="KDE228" s="54"/>
      <c r="KDF228" s="54"/>
      <c r="KDG228" s="54"/>
      <c r="KDH228" s="54"/>
      <c r="KDI228" s="54"/>
      <c r="KDJ228" s="54"/>
      <c r="KDK228" s="54"/>
      <c r="KDL228" s="54"/>
      <c r="KDM228" s="54"/>
      <c r="KDN228" s="54"/>
      <c r="KDO228" s="54"/>
      <c r="KDP228" s="54"/>
      <c r="KDQ228" s="54"/>
      <c r="KDR228" s="54"/>
      <c r="KDS228" s="54"/>
      <c r="KDT228" s="54"/>
      <c r="KDU228" s="54"/>
      <c r="KDV228" s="54"/>
      <c r="KDW228" s="54"/>
      <c r="KDX228" s="54"/>
      <c r="KDY228" s="54"/>
      <c r="KDZ228" s="54"/>
      <c r="KEA228" s="54"/>
      <c r="KEB228" s="54"/>
      <c r="KEC228" s="54"/>
      <c r="KED228" s="54"/>
      <c r="KEE228" s="54"/>
      <c r="KEF228" s="54"/>
      <c r="KEG228" s="54"/>
      <c r="KEH228" s="54"/>
      <c r="KEI228" s="54"/>
      <c r="KEJ228" s="54"/>
      <c r="KEK228" s="54"/>
      <c r="KEL228" s="54"/>
      <c r="KEM228" s="54"/>
      <c r="KEN228" s="54"/>
      <c r="KEO228" s="54"/>
      <c r="KEP228" s="54"/>
      <c r="KEQ228" s="54"/>
      <c r="KER228" s="54"/>
      <c r="KES228" s="54"/>
      <c r="KET228" s="54"/>
      <c r="KEU228" s="54"/>
      <c r="KEV228" s="54"/>
      <c r="KEW228" s="54"/>
      <c r="KEX228" s="54"/>
      <c r="KEY228" s="54"/>
      <c r="KEZ228" s="54"/>
      <c r="KFA228" s="54"/>
      <c r="KFB228" s="54"/>
      <c r="KFC228" s="54"/>
      <c r="KFD228" s="54"/>
      <c r="KFE228" s="54"/>
      <c r="KFF228" s="54"/>
      <c r="KFG228" s="54"/>
      <c r="KFH228" s="54"/>
      <c r="KFI228" s="54"/>
      <c r="KFJ228" s="54"/>
      <c r="KFK228" s="54"/>
      <c r="KFL228" s="54"/>
      <c r="KFM228" s="54"/>
      <c r="KFN228" s="54"/>
      <c r="KFO228" s="54"/>
      <c r="KFP228" s="54"/>
      <c r="KFQ228" s="54"/>
      <c r="KFR228" s="54"/>
      <c r="KFS228" s="54"/>
      <c r="KFT228" s="54"/>
      <c r="KFU228" s="54"/>
      <c r="KFV228" s="54"/>
      <c r="KFW228" s="54"/>
      <c r="KFX228" s="54"/>
      <c r="KFY228" s="54"/>
      <c r="KFZ228" s="54"/>
      <c r="KGA228" s="54"/>
      <c r="KGB228" s="54"/>
      <c r="KGC228" s="54"/>
      <c r="KGD228" s="54"/>
      <c r="KGE228" s="54"/>
      <c r="KGF228" s="54"/>
      <c r="KGG228" s="54"/>
      <c r="KGH228" s="54"/>
      <c r="KGI228" s="54"/>
      <c r="KGJ228" s="54"/>
      <c r="KGK228" s="54"/>
      <c r="KGL228" s="54"/>
      <c r="KGM228" s="54"/>
      <c r="KGN228" s="54"/>
      <c r="KGO228" s="54"/>
      <c r="KGP228" s="54"/>
      <c r="KGQ228" s="54"/>
      <c r="KGR228" s="54"/>
      <c r="KGS228" s="54"/>
      <c r="KGT228" s="54"/>
      <c r="KGU228" s="54"/>
      <c r="KGV228" s="54"/>
      <c r="KGW228" s="54"/>
      <c r="KGX228" s="54"/>
      <c r="KGY228" s="54"/>
      <c r="KGZ228" s="54"/>
      <c r="KHA228" s="54"/>
      <c r="KHB228" s="54"/>
      <c r="KHC228" s="54"/>
      <c r="KHD228" s="54"/>
      <c r="KHE228" s="54"/>
      <c r="KHF228" s="54"/>
      <c r="KHG228" s="54"/>
      <c r="KHH228" s="54"/>
      <c r="KHI228" s="54"/>
      <c r="KHJ228" s="54"/>
      <c r="KHK228" s="54"/>
      <c r="KHL228" s="54"/>
      <c r="KHM228" s="54"/>
      <c r="KHN228" s="54"/>
      <c r="KHO228" s="54"/>
      <c r="KHP228" s="54"/>
      <c r="KHQ228" s="54"/>
      <c r="KHR228" s="54"/>
      <c r="KHS228" s="54"/>
      <c r="KHT228" s="54"/>
      <c r="KHU228" s="54"/>
      <c r="KHV228" s="54"/>
      <c r="KHW228" s="54"/>
      <c r="KHX228" s="54"/>
      <c r="KHY228" s="54"/>
      <c r="KHZ228" s="54"/>
      <c r="KIA228" s="54"/>
      <c r="KIB228" s="54"/>
      <c r="KIC228" s="54"/>
      <c r="KID228" s="54"/>
      <c r="KIE228" s="54"/>
      <c r="KIF228" s="54"/>
      <c r="KIG228" s="54"/>
      <c r="KIH228" s="54"/>
      <c r="KII228" s="54"/>
      <c r="KIJ228" s="54"/>
      <c r="KIK228" s="54"/>
      <c r="KIL228" s="54"/>
      <c r="KIM228" s="54"/>
      <c r="KIN228" s="54"/>
      <c r="KIO228" s="54"/>
      <c r="KIP228" s="54"/>
      <c r="KIQ228" s="54"/>
      <c r="KIR228" s="54"/>
      <c r="KIS228" s="54"/>
      <c r="KIT228" s="54"/>
      <c r="KIU228" s="54"/>
      <c r="KIV228" s="54"/>
      <c r="KIW228" s="54"/>
      <c r="KIX228" s="54"/>
      <c r="KIY228" s="54"/>
      <c r="KIZ228" s="54"/>
      <c r="KJA228" s="54"/>
      <c r="KJB228" s="54"/>
      <c r="KJC228" s="54"/>
      <c r="KJD228" s="54"/>
      <c r="KJE228" s="54"/>
      <c r="KJF228" s="54"/>
      <c r="KJG228" s="54"/>
      <c r="KJH228" s="54"/>
      <c r="KJI228" s="54"/>
      <c r="KJJ228" s="54"/>
      <c r="KJK228" s="54"/>
      <c r="KJL228" s="54"/>
      <c r="KJM228" s="54"/>
      <c r="KJN228" s="54"/>
      <c r="KJO228" s="54"/>
      <c r="KJP228" s="54"/>
      <c r="KJQ228" s="54"/>
      <c r="KJR228" s="54"/>
      <c r="KJS228" s="54"/>
      <c r="KJT228" s="54"/>
      <c r="KJU228" s="54"/>
      <c r="KJV228" s="54"/>
      <c r="KJW228" s="54"/>
      <c r="KJX228" s="54"/>
      <c r="KJY228" s="54"/>
      <c r="KJZ228" s="54"/>
      <c r="KKA228" s="54"/>
      <c r="KKB228" s="54"/>
      <c r="KKC228" s="54"/>
      <c r="KKD228" s="54"/>
      <c r="KKE228" s="54"/>
      <c r="KKF228" s="54"/>
      <c r="KKG228" s="54"/>
      <c r="KKH228" s="54"/>
      <c r="KKI228" s="54"/>
      <c r="KKJ228" s="54"/>
      <c r="KKK228" s="54"/>
      <c r="KKL228" s="54"/>
      <c r="KKM228" s="54"/>
      <c r="KKN228" s="54"/>
      <c r="KKO228" s="54"/>
      <c r="KKP228" s="54"/>
      <c r="KKQ228" s="54"/>
      <c r="KKR228" s="54"/>
      <c r="KKS228" s="54"/>
      <c r="KKT228" s="54"/>
      <c r="KKU228" s="54"/>
      <c r="KKV228" s="54"/>
      <c r="KKW228" s="54"/>
      <c r="KKX228" s="54"/>
      <c r="KKY228" s="54"/>
      <c r="KKZ228" s="54"/>
      <c r="KLA228" s="54"/>
      <c r="KLB228" s="54"/>
      <c r="KLC228" s="54"/>
      <c r="KLD228" s="54"/>
      <c r="KLE228" s="54"/>
      <c r="KLF228" s="54"/>
      <c r="KLG228" s="54"/>
      <c r="KLH228" s="54"/>
      <c r="KLI228" s="54"/>
      <c r="KLJ228" s="54"/>
      <c r="KLK228" s="54"/>
      <c r="KLL228" s="54"/>
      <c r="KLM228" s="54"/>
      <c r="KLN228" s="54"/>
      <c r="KLO228" s="54"/>
      <c r="KLP228" s="54"/>
      <c r="KLQ228" s="54"/>
      <c r="KLR228" s="54"/>
      <c r="KLS228" s="54"/>
      <c r="KLT228" s="54"/>
      <c r="KLU228" s="54"/>
      <c r="KLV228" s="54"/>
      <c r="KLW228" s="54"/>
      <c r="KLX228" s="54"/>
      <c r="KLY228" s="54"/>
      <c r="KLZ228" s="54"/>
      <c r="KMA228" s="54"/>
      <c r="KMB228" s="54"/>
      <c r="KMC228" s="54"/>
      <c r="KMD228" s="54"/>
      <c r="KME228" s="54"/>
      <c r="KMF228" s="54"/>
      <c r="KMG228" s="54"/>
      <c r="KMH228" s="54"/>
      <c r="KMI228" s="54"/>
      <c r="KMJ228" s="54"/>
      <c r="KMK228" s="54"/>
      <c r="KML228" s="54"/>
      <c r="KMM228" s="54"/>
      <c r="KMN228" s="54"/>
      <c r="KMO228" s="54"/>
      <c r="KMP228" s="54"/>
      <c r="KMQ228" s="54"/>
      <c r="KMR228" s="54"/>
      <c r="KMS228" s="54"/>
      <c r="KMT228" s="54"/>
      <c r="KMU228" s="54"/>
      <c r="KMV228" s="54"/>
      <c r="KMW228" s="54"/>
      <c r="KMX228" s="54"/>
      <c r="KMY228" s="54"/>
      <c r="KMZ228" s="54"/>
      <c r="KNA228" s="54"/>
      <c r="KNB228" s="54"/>
      <c r="KNC228" s="54"/>
      <c r="KND228" s="54"/>
      <c r="KNE228" s="54"/>
      <c r="KNF228" s="54"/>
      <c r="KNG228" s="54"/>
      <c r="KNH228" s="54"/>
      <c r="KNI228" s="54"/>
      <c r="KNJ228" s="54"/>
      <c r="KNK228" s="54"/>
      <c r="KNL228" s="54"/>
      <c r="KNM228" s="54"/>
      <c r="KNN228" s="54"/>
      <c r="KNO228" s="54"/>
      <c r="KNP228" s="54"/>
      <c r="KNQ228" s="54"/>
      <c r="KNR228" s="54"/>
      <c r="KNS228" s="54"/>
      <c r="KNT228" s="54"/>
      <c r="KNU228" s="54"/>
      <c r="KNV228" s="54"/>
      <c r="KNW228" s="54"/>
      <c r="KNX228" s="54"/>
      <c r="KNY228" s="54"/>
      <c r="KNZ228" s="54"/>
      <c r="KOA228" s="54"/>
      <c r="KOB228" s="54"/>
      <c r="KOC228" s="54"/>
      <c r="KOD228" s="54"/>
      <c r="KOE228" s="54"/>
      <c r="KOF228" s="54"/>
      <c r="KOG228" s="54"/>
      <c r="KOH228" s="54"/>
      <c r="KOI228" s="54"/>
      <c r="KOJ228" s="54"/>
      <c r="KOK228" s="54"/>
      <c r="KOL228" s="54"/>
      <c r="KOM228" s="54"/>
      <c r="KON228" s="54"/>
      <c r="KOO228" s="54"/>
      <c r="KOP228" s="54"/>
      <c r="KOQ228" s="54"/>
      <c r="KOR228" s="54"/>
      <c r="KOS228" s="54"/>
      <c r="KOT228" s="54"/>
      <c r="KOU228" s="54"/>
      <c r="KOV228" s="54"/>
      <c r="KOW228" s="54"/>
      <c r="KOX228" s="54"/>
      <c r="KOY228" s="54"/>
      <c r="KOZ228" s="54"/>
      <c r="KPA228" s="54"/>
      <c r="KPB228" s="54"/>
      <c r="KPC228" s="54"/>
      <c r="KPD228" s="54"/>
      <c r="KPE228" s="54"/>
      <c r="KPF228" s="54"/>
      <c r="KPG228" s="54"/>
      <c r="KPH228" s="54"/>
      <c r="KPI228" s="54"/>
      <c r="KPJ228" s="54"/>
      <c r="KPK228" s="54"/>
      <c r="KPL228" s="54"/>
      <c r="KPM228" s="54"/>
      <c r="KPN228" s="54"/>
      <c r="KPO228" s="54"/>
      <c r="KPP228" s="54"/>
      <c r="KPQ228" s="54"/>
      <c r="KPR228" s="54"/>
      <c r="KPS228" s="54"/>
      <c r="KPT228" s="54"/>
      <c r="KPU228" s="54"/>
      <c r="KPV228" s="54"/>
      <c r="KPW228" s="54"/>
      <c r="KPX228" s="54"/>
      <c r="KPY228" s="54"/>
      <c r="KPZ228" s="54"/>
      <c r="KQA228" s="54"/>
      <c r="KQB228" s="54"/>
      <c r="KQC228" s="54"/>
      <c r="KQD228" s="54"/>
      <c r="KQE228" s="54"/>
      <c r="KQF228" s="54"/>
      <c r="KQG228" s="54"/>
      <c r="KQH228" s="54"/>
      <c r="KQI228" s="54"/>
      <c r="KQJ228" s="54"/>
      <c r="KQK228" s="54"/>
      <c r="KQL228" s="54"/>
      <c r="KQM228" s="54"/>
      <c r="KQN228" s="54"/>
      <c r="KQO228" s="54"/>
      <c r="KQP228" s="54"/>
      <c r="KQQ228" s="54"/>
      <c r="KQR228" s="54"/>
      <c r="KQS228" s="54"/>
      <c r="KQT228" s="54"/>
      <c r="KQU228" s="54"/>
      <c r="KQV228" s="54"/>
      <c r="KQW228" s="54"/>
      <c r="KQX228" s="54"/>
      <c r="KQY228" s="54"/>
      <c r="KQZ228" s="54"/>
      <c r="KRA228" s="54"/>
      <c r="KRB228" s="54"/>
      <c r="KRC228" s="54"/>
      <c r="KRD228" s="54"/>
      <c r="KRE228" s="54"/>
      <c r="KRF228" s="54"/>
      <c r="KRG228" s="54"/>
      <c r="KRH228" s="54"/>
      <c r="KRI228" s="54"/>
      <c r="KRJ228" s="54"/>
      <c r="KRK228" s="54"/>
      <c r="KRL228" s="54"/>
      <c r="KRM228" s="54"/>
      <c r="KRN228" s="54"/>
      <c r="KRO228" s="54"/>
      <c r="KRP228" s="54"/>
      <c r="KRQ228" s="54"/>
      <c r="KRR228" s="54"/>
      <c r="KRS228" s="54"/>
      <c r="KRT228" s="54"/>
      <c r="KRU228" s="54"/>
      <c r="KRV228" s="54"/>
      <c r="KRW228" s="54"/>
      <c r="KRX228" s="54"/>
      <c r="KRY228" s="54"/>
      <c r="KRZ228" s="54"/>
      <c r="KSA228" s="54"/>
      <c r="KSB228" s="54"/>
      <c r="KSC228" s="54"/>
      <c r="KSD228" s="54"/>
      <c r="KSE228" s="54"/>
      <c r="KSF228" s="54"/>
      <c r="KSG228" s="54"/>
      <c r="KSH228" s="54"/>
      <c r="KSI228" s="54"/>
      <c r="KSJ228" s="54"/>
      <c r="KSK228" s="54"/>
      <c r="KSL228" s="54"/>
      <c r="KSM228" s="54"/>
      <c r="KSN228" s="54"/>
      <c r="KSO228" s="54"/>
      <c r="KSP228" s="54"/>
      <c r="KSQ228" s="54"/>
      <c r="KSR228" s="54"/>
      <c r="KSS228" s="54"/>
      <c r="KST228" s="54"/>
      <c r="KSU228" s="54"/>
      <c r="KSV228" s="54"/>
      <c r="KSW228" s="54"/>
      <c r="KSX228" s="54"/>
      <c r="KSY228" s="54"/>
      <c r="KSZ228" s="54"/>
      <c r="KTA228" s="54"/>
      <c r="KTB228" s="54"/>
      <c r="KTC228" s="54"/>
      <c r="KTD228" s="54"/>
      <c r="KTE228" s="54"/>
      <c r="KTF228" s="54"/>
      <c r="KTG228" s="54"/>
      <c r="KTH228" s="54"/>
      <c r="KTI228" s="54"/>
      <c r="KTJ228" s="54"/>
      <c r="KTK228" s="54"/>
      <c r="KTL228" s="54"/>
      <c r="KTM228" s="54"/>
      <c r="KTN228" s="54"/>
      <c r="KTO228" s="54"/>
      <c r="KTP228" s="54"/>
      <c r="KTQ228" s="54"/>
      <c r="KTR228" s="54"/>
      <c r="KTS228" s="54"/>
      <c r="KTT228" s="54"/>
      <c r="KTU228" s="54"/>
      <c r="KTV228" s="54"/>
      <c r="KTW228" s="54"/>
      <c r="KTX228" s="54"/>
      <c r="KTY228" s="54"/>
      <c r="KTZ228" s="54"/>
      <c r="KUA228" s="54"/>
      <c r="KUB228" s="54"/>
      <c r="KUC228" s="54"/>
      <c r="KUD228" s="54"/>
      <c r="KUE228" s="54"/>
      <c r="KUF228" s="54"/>
      <c r="KUG228" s="54"/>
      <c r="KUH228" s="54"/>
      <c r="KUI228" s="54"/>
      <c r="KUJ228" s="54"/>
      <c r="KUK228" s="54"/>
      <c r="KUL228" s="54"/>
      <c r="KUM228" s="54"/>
      <c r="KUN228" s="54"/>
      <c r="KUO228" s="54"/>
      <c r="KUP228" s="54"/>
      <c r="KUQ228" s="54"/>
      <c r="KUR228" s="54"/>
      <c r="KUS228" s="54"/>
      <c r="KUT228" s="54"/>
      <c r="KUU228" s="54"/>
      <c r="KUV228" s="54"/>
      <c r="KUW228" s="54"/>
      <c r="KUX228" s="54"/>
      <c r="KUY228" s="54"/>
      <c r="KUZ228" s="54"/>
      <c r="KVA228" s="54"/>
      <c r="KVB228" s="54"/>
      <c r="KVC228" s="54"/>
      <c r="KVD228" s="54"/>
      <c r="KVE228" s="54"/>
      <c r="KVF228" s="54"/>
      <c r="KVG228" s="54"/>
      <c r="KVH228" s="54"/>
      <c r="KVI228" s="54"/>
      <c r="KVJ228" s="54"/>
      <c r="KVK228" s="54"/>
      <c r="KVL228" s="54"/>
      <c r="KVM228" s="54"/>
      <c r="KVN228" s="54"/>
      <c r="KVO228" s="54"/>
      <c r="KVP228" s="54"/>
      <c r="KVQ228" s="54"/>
      <c r="KVR228" s="54"/>
      <c r="KVS228" s="54"/>
      <c r="KVT228" s="54"/>
      <c r="KVU228" s="54"/>
      <c r="KVV228" s="54"/>
      <c r="KVW228" s="54"/>
      <c r="KVX228" s="54"/>
      <c r="KVY228" s="54"/>
      <c r="KVZ228" s="54"/>
      <c r="KWA228" s="54"/>
      <c r="KWB228" s="54"/>
      <c r="KWC228" s="54"/>
      <c r="KWD228" s="54"/>
      <c r="KWE228" s="54"/>
      <c r="KWF228" s="54"/>
      <c r="KWG228" s="54"/>
      <c r="KWH228" s="54"/>
      <c r="KWI228" s="54"/>
      <c r="KWJ228" s="54"/>
      <c r="KWK228" s="54"/>
      <c r="KWL228" s="54"/>
      <c r="KWM228" s="54"/>
      <c r="KWN228" s="54"/>
      <c r="KWO228" s="54"/>
      <c r="KWP228" s="54"/>
      <c r="KWQ228" s="54"/>
      <c r="KWR228" s="54"/>
      <c r="KWS228" s="54"/>
      <c r="KWT228" s="54"/>
      <c r="KWU228" s="54"/>
      <c r="KWV228" s="54"/>
      <c r="KWW228" s="54"/>
      <c r="KWX228" s="54"/>
      <c r="KWY228" s="54"/>
      <c r="KWZ228" s="54"/>
      <c r="KXA228" s="54"/>
      <c r="KXB228" s="54"/>
      <c r="KXC228" s="54"/>
      <c r="KXD228" s="54"/>
      <c r="KXE228" s="54"/>
      <c r="KXF228" s="54"/>
      <c r="KXG228" s="54"/>
      <c r="KXH228" s="54"/>
      <c r="KXI228" s="54"/>
      <c r="KXJ228" s="54"/>
      <c r="KXK228" s="54"/>
      <c r="KXL228" s="54"/>
      <c r="KXM228" s="54"/>
      <c r="KXN228" s="54"/>
      <c r="KXO228" s="54"/>
      <c r="KXP228" s="54"/>
      <c r="KXQ228" s="54"/>
      <c r="KXR228" s="54"/>
      <c r="KXS228" s="54"/>
      <c r="KXT228" s="54"/>
      <c r="KXU228" s="54"/>
      <c r="KXV228" s="54"/>
      <c r="KXW228" s="54"/>
      <c r="KXX228" s="54"/>
      <c r="KXY228" s="54"/>
      <c r="KXZ228" s="54"/>
      <c r="KYA228" s="54"/>
      <c r="KYB228" s="54"/>
      <c r="KYC228" s="54"/>
      <c r="KYD228" s="54"/>
      <c r="KYE228" s="54"/>
      <c r="KYF228" s="54"/>
      <c r="KYG228" s="54"/>
      <c r="KYH228" s="54"/>
      <c r="KYI228" s="54"/>
      <c r="KYJ228" s="54"/>
      <c r="KYK228" s="54"/>
      <c r="KYL228" s="54"/>
      <c r="KYM228" s="54"/>
      <c r="KYN228" s="54"/>
      <c r="KYO228" s="54"/>
      <c r="KYP228" s="54"/>
      <c r="KYQ228" s="54"/>
      <c r="KYR228" s="54"/>
      <c r="KYS228" s="54"/>
      <c r="KYT228" s="54"/>
      <c r="KYU228" s="54"/>
      <c r="KYV228" s="54"/>
      <c r="KYW228" s="54"/>
      <c r="KYX228" s="54"/>
      <c r="KYY228" s="54"/>
      <c r="KYZ228" s="54"/>
      <c r="KZA228" s="54"/>
      <c r="KZB228" s="54"/>
      <c r="KZC228" s="54"/>
      <c r="KZD228" s="54"/>
      <c r="KZE228" s="54"/>
      <c r="KZF228" s="54"/>
      <c r="KZG228" s="54"/>
      <c r="KZH228" s="54"/>
      <c r="KZI228" s="54"/>
      <c r="KZJ228" s="54"/>
      <c r="KZK228" s="54"/>
      <c r="KZL228" s="54"/>
      <c r="KZM228" s="54"/>
      <c r="KZN228" s="54"/>
      <c r="KZO228" s="54"/>
      <c r="KZP228" s="54"/>
      <c r="KZQ228" s="54"/>
      <c r="KZR228" s="54"/>
      <c r="KZS228" s="54"/>
      <c r="KZT228" s="54"/>
      <c r="KZU228" s="54"/>
      <c r="KZV228" s="54"/>
      <c r="KZW228" s="54"/>
      <c r="KZX228" s="54"/>
      <c r="KZY228" s="54"/>
      <c r="KZZ228" s="54"/>
      <c r="LAA228" s="54"/>
      <c r="LAB228" s="54"/>
      <c r="LAC228" s="54"/>
      <c r="LAD228" s="54"/>
      <c r="LAE228" s="54"/>
      <c r="LAF228" s="54"/>
      <c r="LAG228" s="54"/>
      <c r="LAH228" s="54"/>
      <c r="LAI228" s="54"/>
      <c r="LAJ228" s="54"/>
      <c r="LAK228" s="54"/>
      <c r="LAL228" s="54"/>
      <c r="LAM228" s="54"/>
      <c r="LAN228" s="54"/>
      <c r="LAO228" s="54"/>
      <c r="LAP228" s="54"/>
      <c r="LAQ228" s="54"/>
      <c r="LAR228" s="54"/>
      <c r="LAS228" s="54"/>
      <c r="LAT228" s="54"/>
      <c r="LAU228" s="54"/>
      <c r="LAV228" s="54"/>
      <c r="LAW228" s="54"/>
      <c r="LAX228" s="54"/>
      <c r="LAY228" s="54"/>
      <c r="LAZ228" s="54"/>
      <c r="LBA228" s="54"/>
      <c r="LBB228" s="54"/>
      <c r="LBC228" s="54"/>
      <c r="LBD228" s="54"/>
      <c r="LBE228" s="54"/>
      <c r="LBF228" s="54"/>
      <c r="LBG228" s="54"/>
      <c r="LBH228" s="54"/>
      <c r="LBI228" s="54"/>
      <c r="LBJ228" s="54"/>
      <c r="LBK228" s="54"/>
      <c r="LBL228" s="54"/>
      <c r="LBM228" s="54"/>
      <c r="LBN228" s="54"/>
      <c r="LBO228" s="54"/>
      <c r="LBP228" s="54"/>
      <c r="LBQ228" s="54"/>
      <c r="LBR228" s="54"/>
      <c r="LBS228" s="54"/>
      <c r="LBT228" s="54"/>
      <c r="LBU228" s="54"/>
      <c r="LBV228" s="54"/>
      <c r="LBW228" s="54"/>
      <c r="LBX228" s="54"/>
      <c r="LBY228" s="54"/>
      <c r="LBZ228" s="54"/>
      <c r="LCA228" s="54"/>
      <c r="LCB228" s="54"/>
      <c r="LCC228" s="54"/>
      <c r="LCD228" s="54"/>
      <c r="LCE228" s="54"/>
      <c r="LCF228" s="54"/>
      <c r="LCG228" s="54"/>
      <c r="LCH228" s="54"/>
      <c r="LCI228" s="54"/>
      <c r="LCJ228" s="54"/>
      <c r="LCK228" s="54"/>
      <c r="LCL228" s="54"/>
      <c r="LCM228" s="54"/>
      <c r="LCN228" s="54"/>
      <c r="LCO228" s="54"/>
      <c r="LCP228" s="54"/>
      <c r="LCQ228" s="54"/>
      <c r="LCR228" s="54"/>
      <c r="LCS228" s="54"/>
      <c r="LCT228" s="54"/>
      <c r="LCU228" s="54"/>
      <c r="LCV228" s="54"/>
      <c r="LCW228" s="54"/>
      <c r="LCX228" s="54"/>
      <c r="LCY228" s="54"/>
      <c r="LCZ228" s="54"/>
      <c r="LDA228" s="54"/>
      <c r="LDB228" s="54"/>
      <c r="LDC228" s="54"/>
      <c r="LDD228" s="54"/>
      <c r="LDE228" s="54"/>
      <c r="LDF228" s="54"/>
      <c r="LDG228" s="54"/>
      <c r="LDH228" s="54"/>
      <c r="LDI228" s="54"/>
      <c r="LDJ228" s="54"/>
      <c r="LDK228" s="54"/>
      <c r="LDL228" s="54"/>
      <c r="LDM228" s="54"/>
      <c r="LDN228" s="54"/>
      <c r="LDO228" s="54"/>
      <c r="LDP228" s="54"/>
      <c r="LDQ228" s="54"/>
      <c r="LDR228" s="54"/>
      <c r="LDS228" s="54"/>
      <c r="LDT228" s="54"/>
      <c r="LDU228" s="54"/>
      <c r="LDV228" s="54"/>
      <c r="LDW228" s="54"/>
      <c r="LDX228" s="54"/>
      <c r="LDY228" s="54"/>
      <c r="LDZ228" s="54"/>
      <c r="LEA228" s="54"/>
      <c r="LEB228" s="54"/>
      <c r="LEC228" s="54"/>
      <c r="LED228" s="54"/>
      <c r="LEE228" s="54"/>
      <c r="LEF228" s="54"/>
      <c r="LEG228" s="54"/>
      <c r="LEH228" s="54"/>
      <c r="LEI228" s="54"/>
      <c r="LEJ228" s="54"/>
      <c r="LEK228" s="54"/>
      <c r="LEL228" s="54"/>
      <c r="LEM228" s="54"/>
      <c r="LEN228" s="54"/>
      <c r="LEO228" s="54"/>
      <c r="LEP228" s="54"/>
      <c r="LEQ228" s="54"/>
      <c r="LER228" s="54"/>
      <c r="LES228" s="54"/>
      <c r="LET228" s="54"/>
      <c r="LEU228" s="54"/>
      <c r="LEV228" s="54"/>
      <c r="LEW228" s="54"/>
      <c r="LEX228" s="54"/>
      <c r="LEY228" s="54"/>
      <c r="LEZ228" s="54"/>
      <c r="LFA228" s="54"/>
      <c r="LFB228" s="54"/>
      <c r="LFC228" s="54"/>
      <c r="LFD228" s="54"/>
      <c r="LFE228" s="54"/>
      <c r="LFF228" s="54"/>
      <c r="LFG228" s="54"/>
      <c r="LFH228" s="54"/>
      <c r="LFI228" s="54"/>
      <c r="LFJ228" s="54"/>
      <c r="LFK228" s="54"/>
      <c r="LFL228" s="54"/>
      <c r="LFM228" s="54"/>
      <c r="LFN228" s="54"/>
      <c r="LFO228" s="54"/>
      <c r="LFP228" s="54"/>
      <c r="LFQ228" s="54"/>
      <c r="LFR228" s="54"/>
      <c r="LFS228" s="54"/>
      <c r="LFT228" s="54"/>
      <c r="LFU228" s="54"/>
      <c r="LFV228" s="54"/>
      <c r="LFW228" s="54"/>
      <c r="LFX228" s="54"/>
      <c r="LFY228" s="54"/>
      <c r="LFZ228" s="54"/>
      <c r="LGA228" s="54"/>
      <c r="LGB228" s="54"/>
      <c r="LGC228" s="54"/>
      <c r="LGD228" s="54"/>
      <c r="LGE228" s="54"/>
      <c r="LGF228" s="54"/>
      <c r="LGG228" s="54"/>
      <c r="LGH228" s="54"/>
      <c r="LGI228" s="54"/>
      <c r="LGJ228" s="54"/>
      <c r="LGK228" s="54"/>
      <c r="LGL228" s="54"/>
      <c r="LGM228" s="54"/>
      <c r="LGN228" s="54"/>
      <c r="LGO228" s="54"/>
      <c r="LGP228" s="54"/>
      <c r="LGQ228" s="54"/>
      <c r="LGR228" s="54"/>
      <c r="LGS228" s="54"/>
      <c r="LGT228" s="54"/>
      <c r="LGU228" s="54"/>
      <c r="LGV228" s="54"/>
      <c r="LGW228" s="54"/>
      <c r="LGX228" s="54"/>
      <c r="LGY228" s="54"/>
      <c r="LGZ228" s="54"/>
      <c r="LHA228" s="54"/>
      <c r="LHB228" s="54"/>
      <c r="LHC228" s="54"/>
      <c r="LHD228" s="54"/>
      <c r="LHE228" s="54"/>
      <c r="LHF228" s="54"/>
      <c r="LHG228" s="54"/>
      <c r="LHH228" s="54"/>
      <c r="LHI228" s="54"/>
      <c r="LHJ228" s="54"/>
      <c r="LHK228" s="54"/>
      <c r="LHL228" s="54"/>
      <c r="LHM228" s="54"/>
      <c r="LHN228" s="54"/>
      <c r="LHO228" s="54"/>
      <c r="LHP228" s="54"/>
      <c r="LHQ228" s="54"/>
      <c r="LHR228" s="54"/>
      <c r="LHS228" s="54"/>
      <c r="LHT228" s="54"/>
      <c r="LHU228" s="54"/>
      <c r="LHV228" s="54"/>
      <c r="LHW228" s="54"/>
      <c r="LHX228" s="54"/>
      <c r="LHY228" s="54"/>
      <c r="LHZ228" s="54"/>
      <c r="LIA228" s="54"/>
      <c r="LIB228" s="54"/>
      <c r="LIC228" s="54"/>
      <c r="LID228" s="54"/>
      <c r="LIE228" s="54"/>
      <c r="LIF228" s="54"/>
      <c r="LIG228" s="54"/>
      <c r="LIH228" s="54"/>
      <c r="LII228" s="54"/>
      <c r="LIJ228" s="54"/>
      <c r="LIK228" s="54"/>
      <c r="LIL228" s="54"/>
      <c r="LIM228" s="54"/>
      <c r="LIN228" s="54"/>
      <c r="LIO228" s="54"/>
      <c r="LIP228" s="54"/>
      <c r="LIQ228" s="54"/>
      <c r="LIR228" s="54"/>
      <c r="LIS228" s="54"/>
      <c r="LIT228" s="54"/>
      <c r="LIU228" s="54"/>
      <c r="LIV228" s="54"/>
      <c r="LIW228" s="54"/>
      <c r="LIX228" s="54"/>
      <c r="LIY228" s="54"/>
      <c r="LIZ228" s="54"/>
      <c r="LJA228" s="54"/>
      <c r="LJB228" s="54"/>
      <c r="LJC228" s="54"/>
      <c r="LJD228" s="54"/>
      <c r="LJE228" s="54"/>
      <c r="LJF228" s="54"/>
      <c r="LJG228" s="54"/>
      <c r="LJH228" s="54"/>
      <c r="LJI228" s="54"/>
      <c r="LJJ228" s="54"/>
      <c r="LJK228" s="54"/>
      <c r="LJL228" s="54"/>
      <c r="LJM228" s="54"/>
      <c r="LJN228" s="54"/>
      <c r="LJO228" s="54"/>
      <c r="LJP228" s="54"/>
      <c r="LJQ228" s="54"/>
      <c r="LJR228" s="54"/>
      <c r="LJS228" s="54"/>
      <c r="LJT228" s="54"/>
      <c r="LJU228" s="54"/>
      <c r="LJV228" s="54"/>
      <c r="LJW228" s="54"/>
      <c r="LJX228" s="54"/>
      <c r="LJY228" s="54"/>
      <c r="LJZ228" s="54"/>
      <c r="LKA228" s="54"/>
      <c r="LKB228" s="54"/>
      <c r="LKC228" s="54"/>
      <c r="LKD228" s="54"/>
      <c r="LKE228" s="54"/>
      <c r="LKF228" s="54"/>
      <c r="LKG228" s="54"/>
      <c r="LKH228" s="54"/>
      <c r="LKI228" s="54"/>
      <c r="LKJ228" s="54"/>
      <c r="LKK228" s="54"/>
      <c r="LKL228" s="54"/>
      <c r="LKM228" s="54"/>
      <c r="LKN228" s="54"/>
      <c r="LKO228" s="54"/>
      <c r="LKP228" s="54"/>
      <c r="LKQ228" s="54"/>
      <c r="LKR228" s="54"/>
      <c r="LKS228" s="54"/>
      <c r="LKT228" s="54"/>
      <c r="LKU228" s="54"/>
      <c r="LKV228" s="54"/>
      <c r="LKW228" s="54"/>
      <c r="LKX228" s="54"/>
      <c r="LKY228" s="54"/>
      <c r="LKZ228" s="54"/>
      <c r="LLA228" s="54"/>
      <c r="LLB228" s="54"/>
      <c r="LLC228" s="54"/>
      <c r="LLD228" s="54"/>
      <c r="LLE228" s="54"/>
      <c r="LLF228" s="54"/>
      <c r="LLG228" s="54"/>
      <c r="LLH228" s="54"/>
      <c r="LLI228" s="54"/>
      <c r="LLJ228" s="54"/>
      <c r="LLK228" s="54"/>
      <c r="LLL228" s="54"/>
      <c r="LLM228" s="54"/>
      <c r="LLN228" s="54"/>
      <c r="LLO228" s="54"/>
      <c r="LLP228" s="54"/>
      <c r="LLQ228" s="54"/>
      <c r="LLR228" s="54"/>
      <c r="LLS228" s="54"/>
      <c r="LLT228" s="54"/>
      <c r="LLU228" s="54"/>
      <c r="LLV228" s="54"/>
      <c r="LLW228" s="54"/>
      <c r="LLX228" s="54"/>
      <c r="LLY228" s="54"/>
      <c r="LLZ228" s="54"/>
      <c r="LMA228" s="54"/>
      <c r="LMB228" s="54"/>
      <c r="LMC228" s="54"/>
      <c r="LMD228" s="54"/>
      <c r="LME228" s="54"/>
      <c r="LMF228" s="54"/>
      <c r="LMG228" s="54"/>
      <c r="LMH228" s="54"/>
      <c r="LMI228" s="54"/>
      <c r="LMJ228" s="54"/>
      <c r="LMK228" s="54"/>
      <c r="LML228" s="54"/>
      <c r="LMM228" s="54"/>
      <c r="LMN228" s="54"/>
      <c r="LMO228" s="54"/>
      <c r="LMP228" s="54"/>
      <c r="LMQ228" s="54"/>
      <c r="LMR228" s="54"/>
      <c r="LMS228" s="54"/>
      <c r="LMT228" s="54"/>
      <c r="LMU228" s="54"/>
      <c r="LMV228" s="54"/>
      <c r="LMW228" s="54"/>
      <c r="LMX228" s="54"/>
      <c r="LMY228" s="54"/>
      <c r="LMZ228" s="54"/>
      <c r="LNA228" s="54"/>
      <c r="LNB228" s="54"/>
      <c r="LNC228" s="54"/>
      <c r="LND228" s="54"/>
      <c r="LNE228" s="54"/>
      <c r="LNF228" s="54"/>
      <c r="LNG228" s="54"/>
      <c r="LNH228" s="54"/>
      <c r="LNI228" s="54"/>
      <c r="LNJ228" s="54"/>
      <c r="LNK228" s="54"/>
      <c r="LNL228" s="54"/>
      <c r="LNM228" s="54"/>
      <c r="LNN228" s="54"/>
      <c r="LNO228" s="54"/>
      <c r="LNP228" s="54"/>
      <c r="LNQ228" s="54"/>
      <c r="LNR228" s="54"/>
      <c r="LNS228" s="54"/>
      <c r="LNT228" s="54"/>
      <c r="LNU228" s="54"/>
      <c r="LNV228" s="54"/>
      <c r="LNW228" s="54"/>
      <c r="LNX228" s="54"/>
      <c r="LNY228" s="54"/>
      <c r="LNZ228" s="54"/>
      <c r="LOA228" s="54"/>
      <c r="LOB228" s="54"/>
      <c r="LOC228" s="54"/>
      <c r="LOD228" s="54"/>
      <c r="LOE228" s="54"/>
      <c r="LOF228" s="54"/>
      <c r="LOG228" s="54"/>
      <c r="LOH228" s="54"/>
      <c r="LOI228" s="54"/>
      <c r="LOJ228" s="54"/>
      <c r="LOK228" s="54"/>
      <c r="LOL228" s="54"/>
      <c r="LOM228" s="54"/>
      <c r="LON228" s="54"/>
      <c r="LOO228" s="54"/>
      <c r="LOP228" s="54"/>
      <c r="LOQ228" s="54"/>
      <c r="LOR228" s="54"/>
      <c r="LOS228" s="54"/>
      <c r="LOT228" s="54"/>
      <c r="LOU228" s="54"/>
      <c r="LOV228" s="54"/>
      <c r="LOW228" s="54"/>
      <c r="LOX228" s="54"/>
      <c r="LOY228" s="54"/>
      <c r="LOZ228" s="54"/>
      <c r="LPA228" s="54"/>
      <c r="LPB228" s="54"/>
      <c r="LPC228" s="54"/>
      <c r="LPD228" s="54"/>
      <c r="LPE228" s="54"/>
      <c r="LPF228" s="54"/>
      <c r="LPG228" s="54"/>
      <c r="LPH228" s="54"/>
      <c r="LPI228" s="54"/>
      <c r="LPJ228" s="54"/>
      <c r="LPK228" s="54"/>
      <c r="LPL228" s="54"/>
      <c r="LPM228" s="54"/>
      <c r="LPN228" s="54"/>
      <c r="LPO228" s="54"/>
      <c r="LPP228" s="54"/>
      <c r="LPQ228" s="54"/>
      <c r="LPR228" s="54"/>
      <c r="LPS228" s="54"/>
      <c r="LPT228" s="54"/>
      <c r="LPU228" s="54"/>
      <c r="LPV228" s="54"/>
      <c r="LPW228" s="54"/>
      <c r="LPX228" s="54"/>
      <c r="LPY228" s="54"/>
      <c r="LPZ228" s="54"/>
      <c r="LQA228" s="54"/>
      <c r="LQB228" s="54"/>
      <c r="LQC228" s="54"/>
      <c r="LQD228" s="54"/>
      <c r="LQE228" s="54"/>
      <c r="LQF228" s="54"/>
      <c r="LQG228" s="54"/>
      <c r="LQH228" s="54"/>
      <c r="LQI228" s="54"/>
      <c r="LQJ228" s="54"/>
      <c r="LQK228" s="54"/>
      <c r="LQL228" s="54"/>
      <c r="LQM228" s="54"/>
      <c r="LQN228" s="54"/>
      <c r="LQO228" s="54"/>
      <c r="LQP228" s="54"/>
      <c r="LQQ228" s="54"/>
      <c r="LQR228" s="54"/>
      <c r="LQS228" s="54"/>
      <c r="LQT228" s="54"/>
      <c r="LQU228" s="54"/>
      <c r="LQV228" s="54"/>
      <c r="LQW228" s="54"/>
      <c r="LQX228" s="54"/>
      <c r="LQY228" s="54"/>
      <c r="LQZ228" s="54"/>
      <c r="LRA228" s="54"/>
      <c r="LRB228" s="54"/>
      <c r="LRC228" s="54"/>
      <c r="LRD228" s="54"/>
      <c r="LRE228" s="54"/>
      <c r="LRF228" s="54"/>
      <c r="LRG228" s="54"/>
      <c r="LRH228" s="54"/>
      <c r="LRI228" s="54"/>
      <c r="LRJ228" s="54"/>
      <c r="LRK228" s="54"/>
      <c r="LRL228" s="54"/>
      <c r="LRM228" s="54"/>
      <c r="LRN228" s="54"/>
      <c r="LRO228" s="54"/>
      <c r="LRP228" s="54"/>
      <c r="LRQ228" s="54"/>
      <c r="LRR228" s="54"/>
      <c r="LRS228" s="54"/>
      <c r="LRT228" s="54"/>
      <c r="LRU228" s="54"/>
      <c r="LRV228" s="54"/>
      <c r="LRW228" s="54"/>
      <c r="LRX228" s="54"/>
      <c r="LRY228" s="54"/>
      <c r="LRZ228" s="54"/>
      <c r="LSA228" s="54"/>
      <c r="LSB228" s="54"/>
      <c r="LSC228" s="54"/>
      <c r="LSD228" s="54"/>
      <c r="LSE228" s="54"/>
      <c r="LSF228" s="54"/>
      <c r="LSG228" s="54"/>
      <c r="LSH228" s="54"/>
      <c r="LSI228" s="54"/>
      <c r="LSJ228" s="54"/>
      <c r="LSK228" s="54"/>
      <c r="LSL228" s="54"/>
      <c r="LSM228" s="54"/>
      <c r="LSN228" s="54"/>
      <c r="LSO228" s="54"/>
      <c r="LSP228" s="54"/>
      <c r="LSQ228" s="54"/>
      <c r="LSR228" s="54"/>
      <c r="LSS228" s="54"/>
      <c r="LST228" s="54"/>
      <c r="LSU228" s="54"/>
      <c r="LSV228" s="54"/>
      <c r="LSW228" s="54"/>
      <c r="LSX228" s="54"/>
      <c r="LSY228" s="54"/>
      <c r="LSZ228" s="54"/>
      <c r="LTA228" s="54"/>
      <c r="LTB228" s="54"/>
      <c r="LTC228" s="54"/>
      <c r="LTD228" s="54"/>
      <c r="LTE228" s="54"/>
      <c r="LTF228" s="54"/>
      <c r="LTG228" s="54"/>
      <c r="LTH228" s="54"/>
      <c r="LTI228" s="54"/>
      <c r="LTJ228" s="54"/>
      <c r="LTK228" s="54"/>
      <c r="LTL228" s="54"/>
      <c r="LTM228" s="54"/>
      <c r="LTN228" s="54"/>
      <c r="LTO228" s="54"/>
      <c r="LTP228" s="54"/>
      <c r="LTQ228" s="54"/>
      <c r="LTR228" s="54"/>
      <c r="LTS228" s="54"/>
      <c r="LTT228" s="54"/>
      <c r="LTU228" s="54"/>
      <c r="LTV228" s="54"/>
      <c r="LTW228" s="54"/>
      <c r="LTX228" s="54"/>
      <c r="LTY228" s="54"/>
      <c r="LTZ228" s="54"/>
      <c r="LUA228" s="54"/>
      <c r="LUB228" s="54"/>
      <c r="LUC228" s="54"/>
      <c r="LUD228" s="54"/>
      <c r="LUE228" s="54"/>
      <c r="LUF228" s="54"/>
      <c r="LUG228" s="54"/>
      <c r="LUH228" s="54"/>
      <c r="LUI228" s="54"/>
      <c r="LUJ228" s="54"/>
      <c r="LUK228" s="54"/>
      <c r="LUL228" s="54"/>
      <c r="LUM228" s="54"/>
      <c r="LUN228" s="54"/>
      <c r="LUO228" s="54"/>
      <c r="LUP228" s="54"/>
      <c r="LUQ228" s="54"/>
      <c r="LUR228" s="54"/>
      <c r="LUS228" s="54"/>
      <c r="LUT228" s="54"/>
      <c r="LUU228" s="54"/>
      <c r="LUV228" s="54"/>
      <c r="LUW228" s="54"/>
      <c r="LUX228" s="54"/>
      <c r="LUY228" s="54"/>
      <c r="LUZ228" s="54"/>
      <c r="LVA228" s="54"/>
      <c r="LVB228" s="54"/>
      <c r="LVC228" s="54"/>
      <c r="LVD228" s="54"/>
      <c r="LVE228" s="54"/>
      <c r="LVF228" s="54"/>
      <c r="LVG228" s="54"/>
      <c r="LVH228" s="54"/>
      <c r="LVI228" s="54"/>
      <c r="LVJ228" s="54"/>
      <c r="LVK228" s="54"/>
      <c r="LVL228" s="54"/>
      <c r="LVM228" s="54"/>
      <c r="LVN228" s="54"/>
      <c r="LVO228" s="54"/>
      <c r="LVP228" s="54"/>
      <c r="LVQ228" s="54"/>
      <c r="LVR228" s="54"/>
      <c r="LVS228" s="54"/>
      <c r="LVT228" s="54"/>
      <c r="LVU228" s="54"/>
      <c r="LVV228" s="54"/>
      <c r="LVW228" s="54"/>
      <c r="LVX228" s="54"/>
      <c r="LVY228" s="54"/>
      <c r="LVZ228" s="54"/>
      <c r="LWA228" s="54"/>
      <c r="LWB228" s="54"/>
      <c r="LWC228" s="54"/>
      <c r="LWD228" s="54"/>
      <c r="LWE228" s="54"/>
      <c r="LWF228" s="54"/>
      <c r="LWG228" s="54"/>
      <c r="LWH228" s="54"/>
      <c r="LWI228" s="54"/>
      <c r="LWJ228" s="54"/>
      <c r="LWK228" s="54"/>
      <c r="LWL228" s="54"/>
      <c r="LWM228" s="54"/>
      <c r="LWN228" s="54"/>
      <c r="LWO228" s="54"/>
      <c r="LWP228" s="54"/>
      <c r="LWQ228" s="54"/>
      <c r="LWR228" s="54"/>
      <c r="LWS228" s="54"/>
      <c r="LWT228" s="54"/>
      <c r="LWU228" s="54"/>
      <c r="LWV228" s="54"/>
      <c r="LWW228" s="54"/>
      <c r="LWX228" s="54"/>
      <c r="LWY228" s="54"/>
      <c r="LWZ228" s="54"/>
      <c r="LXA228" s="54"/>
      <c r="LXB228" s="54"/>
      <c r="LXC228" s="54"/>
      <c r="LXD228" s="54"/>
      <c r="LXE228" s="54"/>
      <c r="LXF228" s="54"/>
      <c r="LXG228" s="54"/>
      <c r="LXH228" s="54"/>
      <c r="LXI228" s="54"/>
      <c r="LXJ228" s="54"/>
      <c r="LXK228" s="54"/>
      <c r="LXL228" s="54"/>
      <c r="LXM228" s="54"/>
      <c r="LXN228" s="54"/>
      <c r="LXO228" s="54"/>
      <c r="LXP228" s="54"/>
      <c r="LXQ228" s="54"/>
      <c r="LXR228" s="54"/>
      <c r="LXS228" s="54"/>
      <c r="LXT228" s="54"/>
      <c r="LXU228" s="54"/>
      <c r="LXV228" s="54"/>
      <c r="LXW228" s="54"/>
      <c r="LXX228" s="54"/>
      <c r="LXY228" s="54"/>
      <c r="LXZ228" s="54"/>
      <c r="LYA228" s="54"/>
      <c r="LYB228" s="54"/>
      <c r="LYC228" s="54"/>
      <c r="LYD228" s="54"/>
      <c r="LYE228" s="54"/>
      <c r="LYF228" s="54"/>
      <c r="LYG228" s="54"/>
      <c r="LYH228" s="54"/>
      <c r="LYI228" s="54"/>
      <c r="LYJ228" s="54"/>
      <c r="LYK228" s="54"/>
      <c r="LYL228" s="54"/>
      <c r="LYM228" s="54"/>
      <c r="LYN228" s="54"/>
      <c r="LYO228" s="54"/>
      <c r="LYP228" s="54"/>
      <c r="LYQ228" s="54"/>
      <c r="LYR228" s="54"/>
      <c r="LYS228" s="54"/>
      <c r="LYT228" s="54"/>
      <c r="LYU228" s="54"/>
      <c r="LYV228" s="54"/>
      <c r="LYW228" s="54"/>
      <c r="LYX228" s="54"/>
      <c r="LYY228" s="54"/>
      <c r="LYZ228" s="54"/>
      <c r="LZA228" s="54"/>
      <c r="LZB228" s="54"/>
      <c r="LZC228" s="54"/>
      <c r="LZD228" s="54"/>
      <c r="LZE228" s="54"/>
      <c r="LZF228" s="54"/>
      <c r="LZG228" s="54"/>
      <c r="LZH228" s="54"/>
      <c r="LZI228" s="54"/>
      <c r="LZJ228" s="54"/>
      <c r="LZK228" s="54"/>
      <c r="LZL228" s="54"/>
      <c r="LZM228" s="54"/>
      <c r="LZN228" s="54"/>
      <c r="LZO228" s="54"/>
      <c r="LZP228" s="54"/>
      <c r="LZQ228" s="54"/>
      <c r="LZR228" s="54"/>
      <c r="LZS228" s="54"/>
      <c r="LZT228" s="54"/>
      <c r="LZU228" s="54"/>
      <c r="LZV228" s="54"/>
      <c r="LZW228" s="54"/>
      <c r="LZX228" s="54"/>
      <c r="LZY228" s="54"/>
      <c r="LZZ228" s="54"/>
      <c r="MAA228" s="54"/>
      <c r="MAB228" s="54"/>
      <c r="MAC228" s="54"/>
      <c r="MAD228" s="54"/>
      <c r="MAE228" s="54"/>
      <c r="MAF228" s="54"/>
      <c r="MAG228" s="54"/>
      <c r="MAH228" s="54"/>
      <c r="MAI228" s="54"/>
      <c r="MAJ228" s="54"/>
      <c r="MAK228" s="54"/>
      <c r="MAL228" s="54"/>
      <c r="MAM228" s="54"/>
      <c r="MAN228" s="54"/>
      <c r="MAO228" s="54"/>
      <c r="MAP228" s="54"/>
      <c r="MAQ228" s="54"/>
      <c r="MAR228" s="54"/>
      <c r="MAS228" s="54"/>
      <c r="MAT228" s="54"/>
      <c r="MAU228" s="54"/>
      <c r="MAV228" s="54"/>
      <c r="MAW228" s="54"/>
      <c r="MAX228" s="54"/>
      <c r="MAY228" s="54"/>
      <c r="MAZ228" s="54"/>
      <c r="MBA228" s="54"/>
      <c r="MBB228" s="54"/>
      <c r="MBC228" s="54"/>
      <c r="MBD228" s="54"/>
      <c r="MBE228" s="54"/>
      <c r="MBF228" s="54"/>
      <c r="MBG228" s="54"/>
      <c r="MBH228" s="54"/>
      <c r="MBI228" s="54"/>
      <c r="MBJ228" s="54"/>
      <c r="MBK228" s="54"/>
      <c r="MBL228" s="54"/>
      <c r="MBM228" s="54"/>
      <c r="MBN228" s="54"/>
      <c r="MBO228" s="54"/>
      <c r="MBP228" s="54"/>
      <c r="MBQ228" s="54"/>
      <c r="MBR228" s="54"/>
      <c r="MBS228" s="54"/>
      <c r="MBT228" s="54"/>
      <c r="MBU228" s="54"/>
      <c r="MBV228" s="54"/>
      <c r="MBW228" s="54"/>
      <c r="MBX228" s="54"/>
      <c r="MBY228" s="54"/>
      <c r="MBZ228" s="54"/>
      <c r="MCA228" s="54"/>
      <c r="MCB228" s="54"/>
      <c r="MCC228" s="54"/>
      <c r="MCD228" s="54"/>
      <c r="MCE228" s="54"/>
      <c r="MCF228" s="54"/>
      <c r="MCG228" s="54"/>
      <c r="MCH228" s="54"/>
      <c r="MCI228" s="54"/>
      <c r="MCJ228" s="54"/>
      <c r="MCK228" s="54"/>
      <c r="MCL228" s="54"/>
      <c r="MCM228" s="54"/>
      <c r="MCN228" s="54"/>
      <c r="MCO228" s="54"/>
      <c r="MCP228" s="54"/>
      <c r="MCQ228" s="54"/>
      <c r="MCR228" s="54"/>
      <c r="MCS228" s="54"/>
      <c r="MCT228" s="54"/>
      <c r="MCU228" s="54"/>
      <c r="MCV228" s="54"/>
      <c r="MCW228" s="54"/>
      <c r="MCX228" s="54"/>
      <c r="MCY228" s="54"/>
      <c r="MCZ228" s="54"/>
      <c r="MDA228" s="54"/>
      <c r="MDB228" s="54"/>
      <c r="MDC228" s="54"/>
      <c r="MDD228" s="54"/>
      <c r="MDE228" s="54"/>
      <c r="MDF228" s="54"/>
      <c r="MDG228" s="54"/>
      <c r="MDH228" s="54"/>
      <c r="MDI228" s="54"/>
      <c r="MDJ228" s="54"/>
      <c r="MDK228" s="54"/>
      <c r="MDL228" s="54"/>
      <c r="MDM228" s="54"/>
      <c r="MDN228" s="54"/>
      <c r="MDO228" s="54"/>
      <c r="MDP228" s="54"/>
      <c r="MDQ228" s="54"/>
      <c r="MDR228" s="54"/>
      <c r="MDS228" s="54"/>
      <c r="MDT228" s="54"/>
      <c r="MDU228" s="54"/>
      <c r="MDV228" s="54"/>
      <c r="MDW228" s="54"/>
      <c r="MDX228" s="54"/>
      <c r="MDY228" s="54"/>
      <c r="MDZ228" s="54"/>
      <c r="MEA228" s="54"/>
      <c r="MEB228" s="54"/>
      <c r="MEC228" s="54"/>
      <c r="MED228" s="54"/>
      <c r="MEE228" s="54"/>
      <c r="MEF228" s="54"/>
      <c r="MEG228" s="54"/>
      <c r="MEH228" s="54"/>
      <c r="MEI228" s="54"/>
      <c r="MEJ228" s="54"/>
      <c r="MEK228" s="54"/>
      <c r="MEL228" s="54"/>
      <c r="MEM228" s="54"/>
      <c r="MEN228" s="54"/>
      <c r="MEO228" s="54"/>
      <c r="MEP228" s="54"/>
      <c r="MEQ228" s="54"/>
      <c r="MER228" s="54"/>
      <c r="MES228" s="54"/>
      <c r="MET228" s="54"/>
      <c r="MEU228" s="54"/>
      <c r="MEV228" s="54"/>
      <c r="MEW228" s="54"/>
      <c r="MEX228" s="54"/>
      <c r="MEY228" s="54"/>
      <c r="MEZ228" s="54"/>
      <c r="MFA228" s="54"/>
      <c r="MFB228" s="54"/>
      <c r="MFC228" s="54"/>
      <c r="MFD228" s="54"/>
      <c r="MFE228" s="54"/>
      <c r="MFF228" s="54"/>
      <c r="MFG228" s="54"/>
      <c r="MFH228" s="54"/>
      <c r="MFI228" s="54"/>
      <c r="MFJ228" s="54"/>
      <c r="MFK228" s="54"/>
      <c r="MFL228" s="54"/>
      <c r="MFM228" s="54"/>
      <c r="MFN228" s="54"/>
      <c r="MFO228" s="54"/>
      <c r="MFP228" s="54"/>
      <c r="MFQ228" s="54"/>
      <c r="MFR228" s="54"/>
      <c r="MFS228" s="54"/>
      <c r="MFT228" s="54"/>
      <c r="MFU228" s="54"/>
      <c r="MFV228" s="54"/>
      <c r="MFW228" s="54"/>
      <c r="MFX228" s="54"/>
      <c r="MFY228" s="54"/>
      <c r="MFZ228" s="54"/>
      <c r="MGA228" s="54"/>
      <c r="MGB228" s="54"/>
      <c r="MGC228" s="54"/>
      <c r="MGD228" s="54"/>
      <c r="MGE228" s="54"/>
      <c r="MGF228" s="54"/>
      <c r="MGG228" s="54"/>
      <c r="MGH228" s="54"/>
      <c r="MGI228" s="54"/>
      <c r="MGJ228" s="54"/>
      <c r="MGK228" s="54"/>
      <c r="MGL228" s="54"/>
      <c r="MGM228" s="54"/>
      <c r="MGN228" s="54"/>
      <c r="MGO228" s="54"/>
      <c r="MGP228" s="54"/>
      <c r="MGQ228" s="54"/>
      <c r="MGR228" s="54"/>
      <c r="MGS228" s="54"/>
      <c r="MGT228" s="54"/>
      <c r="MGU228" s="54"/>
      <c r="MGV228" s="54"/>
      <c r="MGW228" s="54"/>
      <c r="MGX228" s="54"/>
      <c r="MGY228" s="54"/>
      <c r="MGZ228" s="54"/>
      <c r="MHA228" s="54"/>
      <c r="MHB228" s="54"/>
      <c r="MHC228" s="54"/>
      <c r="MHD228" s="54"/>
      <c r="MHE228" s="54"/>
      <c r="MHF228" s="54"/>
      <c r="MHG228" s="54"/>
      <c r="MHH228" s="54"/>
      <c r="MHI228" s="54"/>
      <c r="MHJ228" s="54"/>
      <c r="MHK228" s="54"/>
      <c r="MHL228" s="54"/>
      <c r="MHM228" s="54"/>
      <c r="MHN228" s="54"/>
      <c r="MHO228" s="54"/>
      <c r="MHP228" s="54"/>
      <c r="MHQ228" s="54"/>
      <c r="MHR228" s="54"/>
      <c r="MHS228" s="54"/>
      <c r="MHT228" s="54"/>
      <c r="MHU228" s="54"/>
      <c r="MHV228" s="54"/>
      <c r="MHW228" s="54"/>
      <c r="MHX228" s="54"/>
      <c r="MHY228" s="54"/>
      <c r="MHZ228" s="54"/>
      <c r="MIA228" s="54"/>
      <c r="MIB228" s="54"/>
      <c r="MIC228" s="54"/>
      <c r="MID228" s="54"/>
      <c r="MIE228" s="54"/>
      <c r="MIF228" s="54"/>
      <c r="MIG228" s="54"/>
      <c r="MIH228" s="54"/>
      <c r="MII228" s="54"/>
      <c r="MIJ228" s="54"/>
      <c r="MIK228" s="54"/>
      <c r="MIL228" s="54"/>
      <c r="MIM228" s="54"/>
      <c r="MIN228" s="54"/>
      <c r="MIO228" s="54"/>
      <c r="MIP228" s="54"/>
      <c r="MIQ228" s="54"/>
      <c r="MIR228" s="54"/>
      <c r="MIS228" s="54"/>
      <c r="MIT228" s="54"/>
      <c r="MIU228" s="54"/>
      <c r="MIV228" s="54"/>
      <c r="MIW228" s="54"/>
      <c r="MIX228" s="54"/>
      <c r="MIY228" s="54"/>
      <c r="MIZ228" s="54"/>
      <c r="MJA228" s="54"/>
      <c r="MJB228" s="54"/>
      <c r="MJC228" s="54"/>
      <c r="MJD228" s="54"/>
      <c r="MJE228" s="54"/>
      <c r="MJF228" s="54"/>
      <c r="MJG228" s="54"/>
      <c r="MJH228" s="54"/>
      <c r="MJI228" s="54"/>
      <c r="MJJ228" s="54"/>
      <c r="MJK228" s="54"/>
      <c r="MJL228" s="54"/>
      <c r="MJM228" s="54"/>
      <c r="MJN228" s="54"/>
      <c r="MJO228" s="54"/>
      <c r="MJP228" s="54"/>
      <c r="MJQ228" s="54"/>
      <c r="MJR228" s="54"/>
      <c r="MJS228" s="54"/>
      <c r="MJT228" s="54"/>
      <c r="MJU228" s="54"/>
      <c r="MJV228" s="54"/>
      <c r="MJW228" s="54"/>
      <c r="MJX228" s="54"/>
      <c r="MJY228" s="54"/>
      <c r="MJZ228" s="54"/>
      <c r="MKA228" s="54"/>
      <c r="MKB228" s="54"/>
      <c r="MKC228" s="54"/>
      <c r="MKD228" s="54"/>
      <c r="MKE228" s="54"/>
      <c r="MKF228" s="54"/>
      <c r="MKG228" s="54"/>
      <c r="MKH228" s="54"/>
      <c r="MKI228" s="54"/>
      <c r="MKJ228" s="54"/>
      <c r="MKK228" s="54"/>
      <c r="MKL228" s="54"/>
      <c r="MKM228" s="54"/>
      <c r="MKN228" s="54"/>
      <c r="MKO228" s="54"/>
      <c r="MKP228" s="54"/>
      <c r="MKQ228" s="54"/>
      <c r="MKR228" s="54"/>
      <c r="MKS228" s="54"/>
      <c r="MKT228" s="54"/>
      <c r="MKU228" s="54"/>
      <c r="MKV228" s="54"/>
      <c r="MKW228" s="54"/>
      <c r="MKX228" s="54"/>
      <c r="MKY228" s="54"/>
      <c r="MKZ228" s="54"/>
      <c r="MLA228" s="54"/>
      <c r="MLB228" s="54"/>
      <c r="MLC228" s="54"/>
      <c r="MLD228" s="54"/>
      <c r="MLE228" s="54"/>
      <c r="MLF228" s="54"/>
      <c r="MLG228" s="54"/>
      <c r="MLH228" s="54"/>
      <c r="MLI228" s="54"/>
      <c r="MLJ228" s="54"/>
      <c r="MLK228" s="54"/>
      <c r="MLL228" s="54"/>
      <c r="MLM228" s="54"/>
      <c r="MLN228" s="54"/>
      <c r="MLO228" s="54"/>
      <c r="MLP228" s="54"/>
      <c r="MLQ228" s="54"/>
      <c r="MLR228" s="54"/>
      <c r="MLS228" s="54"/>
      <c r="MLT228" s="54"/>
      <c r="MLU228" s="54"/>
      <c r="MLV228" s="54"/>
      <c r="MLW228" s="54"/>
      <c r="MLX228" s="54"/>
      <c r="MLY228" s="54"/>
      <c r="MLZ228" s="54"/>
      <c r="MMA228" s="54"/>
      <c r="MMB228" s="54"/>
      <c r="MMC228" s="54"/>
      <c r="MMD228" s="54"/>
      <c r="MME228" s="54"/>
      <c r="MMF228" s="54"/>
      <c r="MMG228" s="54"/>
      <c r="MMH228" s="54"/>
      <c r="MMI228" s="54"/>
      <c r="MMJ228" s="54"/>
      <c r="MMK228" s="54"/>
      <c r="MML228" s="54"/>
      <c r="MMM228" s="54"/>
      <c r="MMN228" s="54"/>
      <c r="MMO228" s="54"/>
      <c r="MMP228" s="54"/>
      <c r="MMQ228" s="54"/>
      <c r="MMR228" s="54"/>
      <c r="MMS228" s="54"/>
      <c r="MMT228" s="54"/>
      <c r="MMU228" s="54"/>
      <c r="MMV228" s="54"/>
      <c r="MMW228" s="54"/>
      <c r="MMX228" s="54"/>
      <c r="MMY228" s="54"/>
      <c r="MMZ228" s="54"/>
      <c r="MNA228" s="54"/>
      <c r="MNB228" s="54"/>
      <c r="MNC228" s="54"/>
      <c r="MND228" s="54"/>
      <c r="MNE228" s="54"/>
      <c r="MNF228" s="54"/>
      <c r="MNG228" s="54"/>
      <c r="MNH228" s="54"/>
      <c r="MNI228" s="54"/>
      <c r="MNJ228" s="54"/>
      <c r="MNK228" s="54"/>
      <c r="MNL228" s="54"/>
      <c r="MNM228" s="54"/>
      <c r="MNN228" s="54"/>
      <c r="MNO228" s="54"/>
      <c r="MNP228" s="54"/>
      <c r="MNQ228" s="54"/>
      <c r="MNR228" s="54"/>
      <c r="MNS228" s="54"/>
      <c r="MNT228" s="54"/>
      <c r="MNU228" s="54"/>
      <c r="MNV228" s="54"/>
      <c r="MNW228" s="54"/>
      <c r="MNX228" s="54"/>
      <c r="MNY228" s="54"/>
      <c r="MNZ228" s="54"/>
      <c r="MOA228" s="54"/>
      <c r="MOB228" s="54"/>
      <c r="MOC228" s="54"/>
      <c r="MOD228" s="54"/>
      <c r="MOE228" s="54"/>
      <c r="MOF228" s="54"/>
      <c r="MOG228" s="54"/>
      <c r="MOH228" s="54"/>
      <c r="MOI228" s="54"/>
      <c r="MOJ228" s="54"/>
      <c r="MOK228" s="54"/>
      <c r="MOL228" s="54"/>
      <c r="MOM228" s="54"/>
      <c r="MON228" s="54"/>
      <c r="MOO228" s="54"/>
      <c r="MOP228" s="54"/>
      <c r="MOQ228" s="54"/>
      <c r="MOR228" s="54"/>
      <c r="MOS228" s="54"/>
      <c r="MOT228" s="54"/>
      <c r="MOU228" s="54"/>
      <c r="MOV228" s="54"/>
      <c r="MOW228" s="54"/>
      <c r="MOX228" s="54"/>
      <c r="MOY228" s="54"/>
      <c r="MOZ228" s="54"/>
      <c r="MPA228" s="54"/>
      <c r="MPB228" s="54"/>
      <c r="MPC228" s="54"/>
      <c r="MPD228" s="54"/>
      <c r="MPE228" s="54"/>
      <c r="MPF228" s="54"/>
      <c r="MPG228" s="54"/>
      <c r="MPH228" s="54"/>
      <c r="MPI228" s="54"/>
      <c r="MPJ228" s="54"/>
      <c r="MPK228" s="54"/>
      <c r="MPL228" s="54"/>
      <c r="MPM228" s="54"/>
      <c r="MPN228" s="54"/>
      <c r="MPO228" s="54"/>
      <c r="MPP228" s="54"/>
      <c r="MPQ228" s="54"/>
      <c r="MPR228" s="54"/>
      <c r="MPS228" s="54"/>
      <c r="MPT228" s="54"/>
      <c r="MPU228" s="54"/>
      <c r="MPV228" s="54"/>
      <c r="MPW228" s="54"/>
      <c r="MPX228" s="54"/>
      <c r="MPY228" s="54"/>
      <c r="MPZ228" s="54"/>
      <c r="MQA228" s="54"/>
      <c r="MQB228" s="54"/>
      <c r="MQC228" s="54"/>
      <c r="MQD228" s="54"/>
      <c r="MQE228" s="54"/>
      <c r="MQF228" s="54"/>
      <c r="MQG228" s="54"/>
      <c r="MQH228" s="54"/>
      <c r="MQI228" s="54"/>
      <c r="MQJ228" s="54"/>
      <c r="MQK228" s="54"/>
      <c r="MQL228" s="54"/>
      <c r="MQM228" s="54"/>
      <c r="MQN228" s="54"/>
      <c r="MQO228" s="54"/>
      <c r="MQP228" s="54"/>
      <c r="MQQ228" s="54"/>
      <c r="MQR228" s="54"/>
      <c r="MQS228" s="54"/>
      <c r="MQT228" s="54"/>
      <c r="MQU228" s="54"/>
      <c r="MQV228" s="54"/>
      <c r="MQW228" s="54"/>
      <c r="MQX228" s="54"/>
      <c r="MQY228" s="54"/>
      <c r="MQZ228" s="54"/>
      <c r="MRA228" s="54"/>
      <c r="MRB228" s="54"/>
      <c r="MRC228" s="54"/>
      <c r="MRD228" s="54"/>
      <c r="MRE228" s="54"/>
      <c r="MRF228" s="54"/>
      <c r="MRG228" s="54"/>
      <c r="MRH228" s="54"/>
      <c r="MRI228" s="54"/>
      <c r="MRJ228" s="54"/>
      <c r="MRK228" s="54"/>
      <c r="MRL228" s="54"/>
      <c r="MRM228" s="54"/>
      <c r="MRN228" s="54"/>
      <c r="MRO228" s="54"/>
      <c r="MRP228" s="54"/>
      <c r="MRQ228" s="54"/>
      <c r="MRR228" s="54"/>
      <c r="MRS228" s="54"/>
      <c r="MRT228" s="54"/>
      <c r="MRU228" s="54"/>
      <c r="MRV228" s="54"/>
      <c r="MRW228" s="54"/>
      <c r="MRX228" s="54"/>
      <c r="MRY228" s="54"/>
      <c r="MRZ228" s="54"/>
      <c r="MSA228" s="54"/>
      <c r="MSB228" s="54"/>
      <c r="MSC228" s="54"/>
      <c r="MSD228" s="54"/>
      <c r="MSE228" s="54"/>
      <c r="MSF228" s="54"/>
      <c r="MSG228" s="54"/>
      <c r="MSH228" s="54"/>
      <c r="MSI228" s="54"/>
      <c r="MSJ228" s="54"/>
      <c r="MSK228" s="54"/>
      <c r="MSL228" s="54"/>
      <c r="MSM228" s="54"/>
      <c r="MSN228" s="54"/>
      <c r="MSO228" s="54"/>
      <c r="MSP228" s="54"/>
      <c r="MSQ228" s="54"/>
      <c r="MSR228" s="54"/>
      <c r="MSS228" s="54"/>
      <c r="MST228" s="54"/>
      <c r="MSU228" s="54"/>
      <c r="MSV228" s="54"/>
      <c r="MSW228" s="54"/>
      <c r="MSX228" s="54"/>
      <c r="MSY228" s="54"/>
      <c r="MSZ228" s="54"/>
      <c r="MTA228" s="54"/>
      <c r="MTB228" s="54"/>
      <c r="MTC228" s="54"/>
      <c r="MTD228" s="54"/>
      <c r="MTE228" s="54"/>
      <c r="MTF228" s="54"/>
      <c r="MTG228" s="54"/>
      <c r="MTH228" s="54"/>
      <c r="MTI228" s="54"/>
      <c r="MTJ228" s="54"/>
      <c r="MTK228" s="54"/>
      <c r="MTL228" s="54"/>
      <c r="MTM228" s="54"/>
      <c r="MTN228" s="54"/>
      <c r="MTO228" s="54"/>
      <c r="MTP228" s="54"/>
      <c r="MTQ228" s="54"/>
      <c r="MTR228" s="54"/>
      <c r="MTS228" s="54"/>
      <c r="MTT228" s="54"/>
      <c r="MTU228" s="54"/>
      <c r="MTV228" s="54"/>
      <c r="MTW228" s="54"/>
      <c r="MTX228" s="54"/>
      <c r="MTY228" s="54"/>
      <c r="MTZ228" s="54"/>
      <c r="MUA228" s="54"/>
      <c r="MUB228" s="54"/>
      <c r="MUC228" s="54"/>
      <c r="MUD228" s="54"/>
      <c r="MUE228" s="54"/>
      <c r="MUF228" s="54"/>
      <c r="MUG228" s="54"/>
      <c r="MUH228" s="54"/>
      <c r="MUI228" s="54"/>
      <c r="MUJ228" s="54"/>
      <c r="MUK228" s="54"/>
      <c r="MUL228" s="54"/>
      <c r="MUM228" s="54"/>
      <c r="MUN228" s="54"/>
      <c r="MUO228" s="54"/>
      <c r="MUP228" s="54"/>
      <c r="MUQ228" s="54"/>
      <c r="MUR228" s="54"/>
      <c r="MUS228" s="54"/>
      <c r="MUT228" s="54"/>
      <c r="MUU228" s="54"/>
      <c r="MUV228" s="54"/>
      <c r="MUW228" s="54"/>
      <c r="MUX228" s="54"/>
      <c r="MUY228" s="54"/>
      <c r="MUZ228" s="54"/>
      <c r="MVA228" s="54"/>
      <c r="MVB228" s="54"/>
      <c r="MVC228" s="54"/>
      <c r="MVD228" s="54"/>
      <c r="MVE228" s="54"/>
      <c r="MVF228" s="54"/>
      <c r="MVG228" s="54"/>
      <c r="MVH228" s="54"/>
      <c r="MVI228" s="54"/>
      <c r="MVJ228" s="54"/>
      <c r="MVK228" s="54"/>
      <c r="MVL228" s="54"/>
      <c r="MVM228" s="54"/>
      <c r="MVN228" s="54"/>
      <c r="MVO228" s="54"/>
      <c r="MVP228" s="54"/>
      <c r="MVQ228" s="54"/>
      <c r="MVR228" s="54"/>
      <c r="MVS228" s="54"/>
      <c r="MVT228" s="54"/>
      <c r="MVU228" s="54"/>
      <c r="MVV228" s="54"/>
      <c r="MVW228" s="54"/>
      <c r="MVX228" s="54"/>
      <c r="MVY228" s="54"/>
      <c r="MVZ228" s="54"/>
      <c r="MWA228" s="54"/>
      <c r="MWB228" s="54"/>
      <c r="MWC228" s="54"/>
      <c r="MWD228" s="54"/>
      <c r="MWE228" s="54"/>
      <c r="MWF228" s="54"/>
      <c r="MWG228" s="54"/>
      <c r="MWH228" s="54"/>
      <c r="MWI228" s="54"/>
      <c r="MWJ228" s="54"/>
      <c r="MWK228" s="54"/>
      <c r="MWL228" s="54"/>
      <c r="MWM228" s="54"/>
      <c r="MWN228" s="54"/>
      <c r="MWO228" s="54"/>
      <c r="MWP228" s="54"/>
      <c r="MWQ228" s="54"/>
      <c r="MWR228" s="54"/>
      <c r="MWS228" s="54"/>
      <c r="MWT228" s="54"/>
      <c r="MWU228" s="54"/>
      <c r="MWV228" s="54"/>
      <c r="MWW228" s="54"/>
      <c r="MWX228" s="54"/>
      <c r="MWY228" s="54"/>
      <c r="MWZ228" s="54"/>
      <c r="MXA228" s="54"/>
      <c r="MXB228" s="54"/>
      <c r="MXC228" s="54"/>
      <c r="MXD228" s="54"/>
      <c r="MXE228" s="54"/>
      <c r="MXF228" s="54"/>
      <c r="MXG228" s="54"/>
      <c r="MXH228" s="54"/>
      <c r="MXI228" s="54"/>
      <c r="MXJ228" s="54"/>
      <c r="MXK228" s="54"/>
      <c r="MXL228" s="54"/>
      <c r="MXM228" s="54"/>
      <c r="MXN228" s="54"/>
      <c r="MXO228" s="54"/>
      <c r="MXP228" s="54"/>
      <c r="MXQ228" s="54"/>
      <c r="MXR228" s="54"/>
      <c r="MXS228" s="54"/>
      <c r="MXT228" s="54"/>
      <c r="MXU228" s="54"/>
      <c r="MXV228" s="54"/>
      <c r="MXW228" s="54"/>
      <c r="MXX228" s="54"/>
      <c r="MXY228" s="54"/>
      <c r="MXZ228" s="54"/>
      <c r="MYA228" s="54"/>
      <c r="MYB228" s="54"/>
      <c r="MYC228" s="54"/>
      <c r="MYD228" s="54"/>
      <c r="MYE228" s="54"/>
      <c r="MYF228" s="54"/>
      <c r="MYG228" s="54"/>
      <c r="MYH228" s="54"/>
      <c r="MYI228" s="54"/>
      <c r="MYJ228" s="54"/>
      <c r="MYK228" s="54"/>
      <c r="MYL228" s="54"/>
      <c r="MYM228" s="54"/>
      <c r="MYN228" s="54"/>
      <c r="MYO228" s="54"/>
      <c r="MYP228" s="54"/>
      <c r="MYQ228" s="54"/>
      <c r="MYR228" s="54"/>
      <c r="MYS228" s="54"/>
      <c r="MYT228" s="54"/>
      <c r="MYU228" s="54"/>
      <c r="MYV228" s="54"/>
      <c r="MYW228" s="54"/>
      <c r="MYX228" s="54"/>
      <c r="MYY228" s="54"/>
      <c r="MYZ228" s="54"/>
      <c r="MZA228" s="54"/>
      <c r="MZB228" s="54"/>
      <c r="MZC228" s="54"/>
      <c r="MZD228" s="54"/>
      <c r="MZE228" s="54"/>
      <c r="MZF228" s="54"/>
      <c r="MZG228" s="54"/>
      <c r="MZH228" s="54"/>
      <c r="MZI228" s="54"/>
      <c r="MZJ228" s="54"/>
      <c r="MZK228" s="54"/>
      <c r="MZL228" s="54"/>
      <c r="MZM228" s="54"/>
      <c r="MZN228" s="54"/>
      <c r="MZO228" s="54"/>
      <c r="MZP228" s="54"/>
      <c r="MZQ228" s="54"/>
      <c r="MZR228" s="54"/>
      <c r="MZS228" s="54"/>
      <c r="MZT228" s="54"/>
      <c r="MZU228" s="54"/>
      <c r="MZV228" s="54"/>
      <c r="MZW228" s="54"/>
      <c r="MZX228" s="54"/>
      <c r="MZY228" s="54"/>
      <c r="MZZ228" s="54"/>
      <c r="NAA228" s="54"/>
      <c r="NAB228" s="54"/>
      <c r="NAC228" s="54"/>
      <c r="NAD228" s="54"/>
      <c r="NAE228" s="54"/>
      <c r="NAF228" s="54"/>
      <c r="NAG228" s="54"/>
      <c r="NAH228" s="54"/>
      <c r="NAI228" s="54"/>
      <c r="NAJ228" s="54"/>
      <c r="NAK228" s="54"/>
      <c r="NAL228" s="54"/>
      <c r="NAM228" s="54"/>
      <c r="NAN228" s="54"/>
      <c r="NAO228" s="54"/>
      <c r="NAP228" s="54"/>
      <c r="NAQ228" s="54"/>
      <c r="NAR228" s="54"/>
      <c r="NAS228" s="54"/>
      <c r="NAT228" s="54"/>
      <c r="NAU228" s="54"/>
      <c r="NAV228" s="54"/>
      <c r="NAW228" s="54"/>
      <c r="NAX228" s="54"/>
      <c r="NAY228" s="54"/>
      <c r="NAZ228" s="54"/>
      <c r="NBA228" s="54"/>
      <c r="NBB228" s="54"/>
      <c r="NBC228" s="54"/>
      <c r="NBD228" s="54"/>
      <c r="NBE228" s="54"/>
      <c r="NBF228" s="54"/>
      <c r="NBG228" s="54"/>
      <c r="NBH228" s="54"/>
      <c r="NBI228" s="54"/>
      <c r="NBJ228" s="54"/>
      <c r="NBK228" s="54"/>
      <c r="NBL228" s="54"/>
      <c r="NBM228" s="54"/>
      <c r="NBN228" s="54"/>
      <c r="NBO228" s="54"/>
      <c r="NBP228" s="54"/>
      <c r="NBQ228" s="54"/>
      <c r="NBR228" s="54"/>
      <c r="NBS228" s="54"/>
      <c r="NBT228" s="54"/>
      <c r="NBU228" s="54"/>
      <c r="NBV228" s="54"/>
      <c r="NBW228" s="54"/>
      <c r="NBX228" s="54"/>
      <c r="NBY228" s="54"/>
      <c r="NBZ228" s="54"/>
      <c r="NCA228" s="54"/>
      <c r="NCB228" s="54"/>
      <c r="NCC228" s="54"/>
      <c r="NCD228" s="54"/>
      <c r="NCE228" s="54"/>
      <c r="NCF228" s="54"/>
      <c r="NCG228" s="54"/>
      <c r="NCH228" s="54"/>
      <c r="NCI228" s="54"/>
      <c r="NCJ228" s="54"/>
      <c r="NCK228" s="54"/>
      <c r="NCL228" s="54"/>
      <c r="NCM228" s="54"/>
      <c r="NCN228" s="54"/>
      <c r="NCO228" s="54"/>
      <c r="NCP228" s="54"/>
      <c r="NCQ228" s="54"/>
      <c r="NCR228" s="54"/>
      <c r="NCS228" s="54"/>
      <c r="NCT228" s="54"/>
      <c r="NCU228" s="54"/>
      <c r="NCV228" s="54"/>
      <c r="NCW228" s="54"/>
      <c r="NCX228" s="54"/>
      <c r="NCY228" s="54"/>
      <c r="NCZ228" s="54"/>
      <c r="NDA228" s="54"/>
      <c r="NDB228" s="54"/>
      <c r="NDC228" s="54"/>
      <c r="NDD228" s="54"/>
      <c r="NDE228" s="54"/>
      <c r="NDF228" s="54"/>
      <c r="NDG228" s="54"/>
      <c r="NDH228" s="54"/>
      <c r="NDI228" s="54"/>
      <c r="NDJ228" s="54"/>
      <c r="NDK228" s="54"/>
      <c r="NDL228" s="54"/>
      <c r="NDM228" s="54"/>
      <c r="NDN228" s="54"/>
      <c r="NDO228" s="54"/>
      <c r="NDP228" s="54"/>
      <c r="NDQ228" s="54"/>
      <c r="NDR228" s="54"/>
      <c r="NDS228" s="54"/>
      <c r="NDT228" s="54"/>
      <c r="NDU228" s="54"/>
      <c r="NDV228" s="54"/>
      <c r="NDW228" s="54"/>
      <c r="NDX228" s="54"/>
      <c r="NDY228" s="54"/>
      <c r="NDZ228" s="54"/>
      <c r="NEA228" s="54"/>
      <c r="NEB228" s="54"/>
      <c r="NEC228" s="54"/>
      <c r="NED228" s="54"/>
      <c r="NEE228" s="54"/>
      <c r="NEF228" s="54"/>
      <c r="NEG228" s="54"/>
      <c r="NEH228" s="54"/>
      <c r="NEI228" s="54"/>
      <c r="NEJ228" s="54"/>
      <c r="NEK228" s="54"/>
      <c r="NEL228" s="54"/>
      <c r="NEM228" s="54"/>
      <c r="NEN228" s="54"/>
      <c r="NEO228" s="54"/>
      <c r="NEP228" s="54"/>
      <c r="NEQ228" s="54"/>
      <c r="NER228" s="54"/>
      <c r="NES228" s="54"/>
      <c r="NET228" s="54"/>
      <c r="NEU228" s="54"/>
      <c r="NEV228" s="54"/>
      <c r="NEW228" s="54"/>
      <c r="NEX228" s="54"/>
      <c r="NEY228" s="54"/>
      <c r="NEZ228" s="54"/>
      <c r="NFA228" s="54"/>
      <c r="NFB228" s="54"/>
      <c r="NFC228" s="54"/>
      <c r="NFD228" s="54"/>
      <c r="NFE228" s="54"/>
      <c r="NFF228" s="54"/>
      <c r="NFG228" s="54"/>
      <c r="NFH228" s="54"/>
      <c r="NFI228" s="54"/>
      <c r="NFJ228" s="54"/>
      <c r="NFK228" s="54"/>
      <c r="NFL228" s="54"/>
      <c r="NFM228" s="54"/>
      <c r="NFN228" s="54"/>
      <c r="NFO228" s="54"/>
      <c r="NFP228" s="54"/>
      <c r="NFQ228" s="54"/>
      <c r="NFR228" s="54"/>
      <c r="NFS228" s="54"/>
      <c r="NFT228" s="54"/>
      <c r="NFU228" s="54"/>
      <c r="NFV228" s="54"/>
      <c r="NFW228" s="54"/>
      <c r="NFX228" s="54"/>
      <c r="NFY228" s="54"/>
      <c r="NFZ228" s="54"/>
      <c r="NGA228" s="54"/>
      <c r="NGB228" s="54"/>
      <c r="NGC228" s="54"/>
      <c r="NGD228" s="54"/>
      <c r="NGE228" s="54"/>
      <c r="NGF228" s="54"/>
      <c r="NGG228" s="54"/>
      <c r="NGH228" s="54"/>
      <c r="NGI228" s="54"/>
      <c r="NGJ228" s="54"/>
      <c r="NGK228" s="54"/>
      <c r="NGL228" s="54"/>
      <c r="NGM228" s="54"/>
      <c r="NGN228" s="54"/>
      <c r="NGO228" s="54"/>
      <c r="NGP228" s="54"/>
      <c r="NGQ228" s="54"/>
      <c r="NGR228" s="54"/>
      <c r="NGS228" s="54"/>
      <c r="NGT228" s="54"/>
      <c r="NGU228" s="54"/>
      <c r="NGV228" s="54"/>
      <c r="NGW228" s="54"/>
      <c r="NGX228" s="54"/>
      <c r="NGY228" s="54"/>
      <c r="NGZ228" s="54"/>
      <c r="NHA228" s="54"/>
      <c r="NHB228" s="54"/>
      <c r="NHC228" s="54"/>
      <c r="NHD228" s="54"/>
      <c r="NHE228" s="54"/>
      <c r="NHF228" s="54"/>
      <c r="NHG228" s="54"/>
      <c r="NHH228" s="54"/>
      <c r="NHI228" s="54"/>
      <c r="NHJ228" s="54"/>
      <c r="NHK228" s="54"/>
      <c r="NHL228" s="54"/>
      <c r="NHM228" s="54"/>
      <c r="NHN228" s="54"/>
      <c r="NHO228" s="54"/>
      <c r="NHP228" s="54"/>
      <c r="NHQ228" s="54"/>
      <c r="NHR228" s="54"/>
      <c r="NHS228" s="54"/>
      <c r="NHT228" s="54"/>
      <c r="NHU228" s="54"/>
      <c r="NHV228" s="54"/>
      <c r="NHW228" s="54"/>
      <c r="NHX228" s="54"/>
      <c r="NHY228" s="54"/>
      <c r="NHZ228" s="54"/>
      <c r="NIA228" s="54"/>
      <c r="NIB228" s="54"/>
      <c r="NIC228" s="54"/>
      <c r="NID228" s="54"/>
      <c r="NIE228" s="54"/>
      <c r="NIF228" s="54"/>
      <c r="NIG228" s="54"/>
      <c r="NIH228" s="54"/>
      <c r="NII228" s="54"/>
      <c r="NIJ228" s="54"/>
      <c r="NIK228" s="54"/>
      <c r="NIL228" s="54"/>
      <c r="NIM228" s="54"/>
      <c r="NIN228" s="54"/>
      <c r="NIO228" s="54"/>
      <c r="NIP228" s="54"/>
      <c r="NIQ228" s="54"/>
      <c r="NIR228" s="54"/>
      <c r="NIS228" s="54"/>
      <c r="NIT228" s="54"/>
      <c r="NIU228" s="54"/>
      <c r="NIV228" s="54"/>
      <c r="NIW228" s="54"/>
      <c r="NIX228" s="54"/>
      <c r="NIY228" s="54"/>
      <c r="NIZ228" s="54"/>
      <c r="NJA228" s="54"/>
      <c r="NJB228" s="54"/>
      <c r="NJC228" s="54"/>
      <c r="NJD228" s="54"/>
      <c r="NJE228" s="54"/>
      <c r="NJF228" s="54"/>
      <c r="NJG228" s="54"/>
      <c r="NJH228" s="54"/>
      <c r="NJI228" s="54"/>
      <c r="NJJ228" s="54"/>
      <c r="NJK228" s="54"/>
      <c r="NJL228" s="54"/>
      <c r="NJM228" s="54"/>
      <c r="NJN228" s="54"/>
      <c r="NJO228" s="54"/>
      <c r="NJP228" s="54"/>
      <c r="NJQ228" s="54"/>
      <c r="NJR228" s="54"/>
      <c r="NJS228" s="54"/>
      <c r="NJT228" s="54"/>
      <c r="NJU228" s="54"/>
      <c r="NJV228" s="54"/>
      <c r="NJW228" s="54"/>
      <c r="NJX228" s="54"/>
      <c r="NJY228" s="54"/>
      <c r="NJZ228" s="54"/>
      <c r="NKA228" s="54"/>
      <c r="NKB228" s="54"/>
      <c r="NKC228" s="54"/>
      <c r="NKD228" s="54"/>
      <c r="NKE228" s="54"/>
      <c r="NKF228" s="54"/>
      <c r="NKG228" s="54"/>
      <c r="NKH228" s="54"/>
      <c r="NKI228" s="54"/>
      <c r="NKJ228" s="54"/>
      <c r="NKK228" s="54"/>
      <c r="NKL228" s="54"/>
      <c r="NKM228" s="54"/>
      <c r="NKN228" s="54"/>
      <c r="NKO228" s="54"/>
      <c r="NKP228" s="54"/>
      <c r="NKQ228" s="54"/>
      <c r="NKR228" s="54"/>
      <c r="NKS228" s="54"/>
      <c r="NKT228" s="54"/>
      <c r="NKU228" s="54"/>
      <c r="NKV228" s="54"/>
      <c r="NKW228" s="54"/>
      <c r="NKX228" s="54"/>
      <c r="NKY228" s="54"/>
      <c r="NKZ228" s="54"/>
      <c r="NLA228" s="54"/>
      <c r="NLB228" s="54"/>
      <c r="NLC228" s="54"/>
      <c r="NLD228" s="54"/>
      <c r="NLE228" s="54"/>
      <c r="NLF228" s="54"/>
      <c r="NLG228" s="54"/>
      <c r="NLH228" s="54"/>
      <c r="NLI228" s="54"/>
      <c r="NLJ228" s="54"/>
      <c r="NLK228" s="54"/>
      <c r="NLL228" s="54"/>
      <c r="NLM228" s="54"/>
      <c r="NLN228" s="54"/>
      <c r="NLO228" s="54"/>
      <c r="NLP228" s="54"/>
      <c r="NLQ228" s="54"/>
      <c r="NLR228" s="54"/>
      <c r="NLS228" s="54"/>
      <c r="NLT228" s="54"/>
      <c r="NLU228" s="54"/>
      <c r="NLV228" s="54"/>
      <c r="NLW228" s="54"/>
      <c r="NLX228" s="54"/>
      <c r="NLY228" s="54"/>
      <c r="NLZ228" s="54"/>
      <c r="NMA228" s="54"/>
      <c r="NMB228" s="54"/>
      <c r="NMC228" s="54"/>
      <c r="NMD228" s="54"/>
      <c r="NME228" s="54"/>
      <c r="NMF228" s="54"/>
      <c r="NMG228" s="54"/>
      <c r="NMH228" s="54"/>
      <c r="NMI228" s="54"/>
      <c r="NMJ228" s="54"/>
      <c r="NMK228" s="54"/>
      <c r="NML228" s="54"/>
      <c r="NMM228" s="54"/>
      <c r="NMN228" s="54"/>
      <c r="NMO228" s="54"/>
      <c r="NMP228" s="54"/>
      <c r="NMQ228" s="54"/>
      <c r="NMR228" s="54"/>
      <c r="NMS228" s="54"/>
      <c r="NMT228" s="54"/>
      <c r="NMU228" s="54"/>
      <c r="NMV228" s="54"/>
      <c r="NMW228" s="54"/>
      <c r="NMX228" s="54"/>
      <c r="NMY228" s="54"/>
      <c r="NMZ228" s="54"/>
      <c r="NNA228" s="54"/>
      <c r="NNB228" s="54"/>
      <c r="NNC228" s="54"/>
      <c r="NND228" s="54"/>
      <c r="NNE228" s="54"/>
      <c r="NNF228" s="54"/>
      <c r="NNG228" s="54"/>
      <c r="NNH228" s="54"/>
      <c r="NNI228" s="54"/>
      <c r="NNJ228" s="54"/>
      <c r="NNK228" s="54"/>
      <c r="NNL228" s="54"/>
      <c r="NNM228" s="54"/>
      <c r="NNN228" s="54"/>
      <c r="NNO228" s="54"/>
      <c r="NNP228" s="54"/>
      <c r="NNQ228" s="54"/>
      <c r="NNR228" s="54"/>
      <c r="NNS228" s="54"/>
      <c r="NNT228" s="54"/>
      <c r="NNU228" s="54"/>
      <c r="NNV228" s="54"/>
      <c r="NNW228" s="54"/>
      <c r="NNX228" s="54"/>
      <c r="NNY228" s="54"/>
      <c r="NNZ228" s="54"/>
      <c r="NOA228" s="54"/>
      <c r="NOB228" s="54"/>
      <c r="NOC228" s="54"/>
      <c r="NOD228" s="54"/>
      <c r="NOE228" s="54"/>
      <c r="NOF228" s="54"/>
      <c r="NOG228" s="54"/>
      <c r="NOH228" s="54"/>
      <c r="NOI228" s="54"/>
      <c r="NOJ228" s="54"/>
      <c r="NOK228" s="54"/>
      <c r="NOL228" s="54"/>
      <c r="NOM228" s="54"/>
      <c r="NON228" s="54"/>
      <c r="NOO228" s="54"/>
      <c r="NOP228" s="54"/>
      <c r="NOQ228" s="54"/>
      <c r="NOR228" s="54"/>
      <c r="NOS228" s="54"/>
      <c r="NOT228" s="54"/>
      <c r="NOU228" s="54"/>
      <c r="NOV228" s="54"/>
      <c r="NOW228" s="54"/>
      <c r="NOX228" s="54"/>
      <c r="NOY228" s="54"/>
      <c r="NOZ228" s="54"/>
      <c r="NPA228" s="54"/>
      <c r="NPB228" s="54"/>
      <c r="NPC228" s="54"/>
      <c r="NPD228" s="54"/>
      <c r="NPE228" s="54"/>
      <c r="NPF228" s="54"/>
      <c r="NPG228" s="54"/>
      <c r="NPH228" s="54"/>
      <c r="NPI228" s="54"/>
      <c r="NPJ228" s="54"/>
      <c r="NPK228" s="54"/>
      <c r="NPL228" s="54"/>
      <c r="NPM228" s="54"/>
      <c r="NPN228" s="54"/>
      <c r="NPO228" s="54"/>
      <c r="NPP228" s="54"/>
      <c r="NPQ228" s="54"/>
      <c r="NPR228" s="54"/>
      <c r="NPS228" s="54"/>
      <c r="NPT228" s="54"/>
      <c r="NPU228" s="54"/>
      <c r="NPV228" s="54"/>
      <c r="NPW228" s="54"/>
      <c r="NPX228" s="54"/>
      <c r="NPY228" s="54"/>
      <c r="NPZ228" s="54"/>
      <c r="NQA228" s="54"/>
      <c r="NQB228" s="54"/>
      <c r="NQC228" s="54"/>
      <c r="NQD228" s="54"/>
      <c r="NQE228" s="54"/>
      <c r="NQF228" s="54"/>
      <c r="NQG228" s="54"/>
      <c r="NQH228" s="54"/>
      <c r="NQI228" s="54"/>
      <c r="NQJ228" s="54"/>
      <c r="NQK228" s="54"/>
      <c r="NQL228" s="54"/>
      <c r="NQM228" s="54"/>
      <c r="NQN228" s="54"/>
      <c r="NQO228" s="54"/>
      <c r="NQP228" s="54"/>
      <c r="NQQ228" s="54"/>
      <c r="NQR228" s="54"/>
      <c r="NQS228" s="54"/>
      <c r="NQT228" s="54"/>
      <c r="NQU228" s="54"/>
      <c r="NQV228" s="54"/>
      <c r="NQW228" s="54"/>
      <c r="NQX228" s="54"/>
      <c r="NQY228" s="54"/>
      <c r="NQZ228" s="54"/>
      <c r="NRA228" s="54"/>
      <c r="NRB228" s="54"/>
      <c r="NRC228" s="54"/>
      <c r="NRD228" s="54"/>
      <c r="NRE228" s="54"/>
      <c r="NRF228" s="54"/>
      <c r="NRG228" s="54"/>
      <c r="NRH228" s="54"/>
      <c r="NRI228" s="54"/>
      <c r="NRJ228" s="54"/>
      <c r="NRK228" s="54"/>
      <c r="NRL228" s="54"/>
      <c r="NRM228" s="54"/>
      <c r="NRN228" s="54"/>
      <c r="NRO228" s="54"/>
      <c r="NRP228" s="54"/>
      <c r="NRQ228" s="54"/>
      <c r="NRR228" s="54"/>
      <c r="NRS228" s="54"/>
      <c r="NRT228" s="54"/>
      <c r="NRU228" s="54"/>
      <c r="NRV228" s="54"/>
      <c r="NRW228" s="54"/>
      <c r="NRX228" s="54"/>
      <c r="NRY228" s="54"/>
      <c r="NRZ228" s="54"/>
      <c r="NSA228" s="54"/>
      <c r="NSB228" s="54"/>
      <c r="NSC228" s="54"/>
      <c r="NSD228" s="54"/>
      <c r="NSE228" s="54"/>
      <c r="NSF228" s="54"/>
      <c r="NSG228" s="54"/>
      <c r="NSH228" s="54"/>
      <c r="NSI228" s="54"/>
      <c r="NSJ228" s="54"/>
      <c r="NSK228" s="54"/>
      <c r="NSL228" s="54"/>
      <c r="NSM228" s="54"/>
      <c r="NSN228" s="54"/>
      <c r="NSO228" s="54"/>
      <c r="NSP228" s="54"/>
      <c r="NSQ228" s="54"/>
      <c r="NSR228" s="54"/>
      <c r="NSS228" s="54"/>
      <c r="NST228" s="54"/>
      <c r="NSU228" s="54"/>
      <c r="NSV228" s="54"/>
      <c r="NSW228" s="54"/>
      <c r="NSX228" s="54"/>
      <c r="NSY228" s="54"/>
      <c r="NSZ228" s="54"/>
      <c r="NTA228" s="54"/>
      <c r="NTB228" s="54"/>
      <c r="NTC228" s="54"/>
      <c r="NTD228" s="54"/>
      <c r="NTE228" s="54"/>
      <c r="NTF228" s="54"/>
      <c r="NTG228" s="54"/>
      <c r="NTH228" s="54"/>
      <c r="NTI228" s="54"/>
      <c r="NTJ228" s="54"/>
      <c r="NTK228" s="54"/>
      <c r="NTL228" s="54"/>
      <c r="NTM228" s="54"/>
      <c r="NTN228" s="54"/>
      <c r="NTO228" s="54"/>
      <c r="NTP228" s="54"/>
      <c r="NTQ228" s="54"/>
      <c r="NTR228" s="54"/>
      <c r="NTS228" s="54"/>
      <c r="NTT228" s="54"/>
      <c r="NTU228" s="54"/>
      <c r="NTV228" s="54"/>
      <c r="NTW228" s="54"/>
      <c r="NTX228" s="54"/>
      <c r="NTY228" s="54"/>
      <c r="NTZ228" s="54"/>
      <c r="NUA228" s="54"/>
      <c r="NUB228" s="54"/>
      <c r="NUC228" s="54"/>
      <c r="NUD228" s="54"/>
      <c r="NUE228" s="54"/>
      <c r="NUF228" s="54"/>
      <c r="NUG228" s="54"/>
      <c r="NUH228" s="54"/>
      <c r="NUI228" s="54"/>
      <c r="NUJ228" s="54"/>
      <c r="NUK228" s="54"/>
      <c r="NUL228" s="54"/>
      <c r="NUM228" s="54"/>
      <c r="NUN228" s="54"/>
      <c r="NUO228" s="54"/>
      <c r="NUP228" s="54"/>
      <c r="NUQ228" s="54"/>
      <c r="NUR228" s="54"/>
      <c r="NUS228" s="54"/>
      <c r="NUT228" s="54"/>
      <c r="NUU228" s="54"/>
      <c r="NUV228" s="54"/>
      <c r="NUW228" s="54"/>
      <c r="NUX228" s="54"/>
      <c r="NUY228" s="54"/>
      <c r="NUZ228" s="54"/>
      <c r="NVA228" s="54"/>
      <c r="NVB228" s="54"/>
      <c r="NVC228" s="54"/>
      <c r="NVD228" s="54"/>
      <c r="NVE228" s="54"/>
      <c r="NVF228" s="54"/>
      <c r="NVG228" s="54"/>
      <c r="NVH228" s="54"/>
      <c r="NVI228" s="54"/>
      <c r="NVJ228" s="54"/>
      <c r="NVK228" s="54"/>
      <c r="NVL228" s="54"/>
      <c r="NVM228" s="54"/>
      <c r="NVN228" s="54"/>
      <c r="NVO228" s="54"/>
      <c r="NVP228" s="54"/>
      <c r="NVQ228" s="54"/>
      <c r="NVR228" s="54"/>
      <c r="NVS228" s="54"/>
      <c r="NVT228" s="54"/>
      <c r="NVU228" s="54"/>
      <c r="NVV228" s="54"/>
      <c r="NVW228" s="54"/>
      <c r="NVX228" s="54"/>
      <c r="NVY228" s="54"/>
      <c r="NVZ228" s="54"/>
      <c r="NWA228" s="54"/>
      <c r="NWB228" s="54"/>
      <c r="NWC228" s="54"/>
      <c r="NWD228" s="54"/>
      <c r="NWE228" s="54"/>
      <c r="NWF228" s="54"/>
      <c r="NWG228" s="54"/>
      <c r="NWH228" s="54"/>
      <c r="NWI228" s="54"/>
      <c r="NWJ228" s="54"/>
      <c r="NWK228" s="54"/>
      <c r="NWL228" s="54"/>
      <c r="NWM228" s="54"/>
      <c r="NWN228" s="54"/>
      <c r="NWO228" s="54"/>
      <c r="NWP228" s="54"/>
      <c r="NWQ228" s="54"/>
      <c r="NWR228" s="54"/>
      <c r="NWS228" s="54"/>
      <c r="NWT228" s="54"/>
      <c r="NWU228" s="54"/>
      <c r="NWV228" s="54"/>
      <c r="NWW228" s="54"/>
      <c r="NWX228" s="54"/>
      <c r="NWY228" s="54"/>
      <c r="NWZ228" s="54"/>
      <c r="NXA228" s="54"/>
      <c r="NXB228" s="54"/>
      <c r="NXC228" s="54"/>
      <c r="NXD228" s="54"/>
      <c r="NXE228" s="54"/>
      <c r="NXF228" s="54"/>
      <c r="NXG228" s="54"/>
      <c r="NXH228" s="54"/>
      <c r="NXI228" s="54"/>
      <c r="NXJ228" s="54"/>
      <c r="NXK228" s="54"/>
      <c r="NXL228" s="54"/>
      <c r="NXM228" s="54"/>
      <c r="NXN228" s="54"/>
      <c r="NXO228" s="54"/>
      <c r="NXP228" s="54"/>
      <c r="NXQ228" s="54"/>
      <c r="NXR228" s="54"/>
      <c r="NXS228" s="54"/>
      <c r="NXT228" s="54"/>
      <c r="NXU228" s="54"/>
      <c r="NXV228" s="54"/>
      <c r="NXW228" s="54"/>
      <c r="NXX228" s="54"/>
      <c r="NXY228" s="54"/>
      <c r="NXZ228" s="54"/>
      <c r="NYA228" s="54"/>
      <c r="NYB228" s="54"/>
      <c r="NYC228" s="54"/>
      <c r="NYD228" s="54"/>
      <c r="NYE228" s="54"/>
      <c r="NYF228" s="54"/>
      <c r="NYG228" s="54"/>
      <c r="NYH228" s="54"/>
      <c r="NYI228" s="54"/>
      <c r="NYJ228" s="54"/>
      <c r="NYK228" s="54"/>
      <c r="NYL228" s="54"/>
      <c r="NYM228" s="54"/>
      <c r="NYN228" s="54"/>
      <c r="NYO228" s="54"/>
      <c r="NYP228" s="54"/>
      <c r="NYQ228" s="54"/>
      <c r="NYR228" s="54"/>
      <c r="NYS228" s="54"/>
      <c r="NYT228" s="54"/>
      <c r="NYU228" s="54"/>
      <c r="NYV228" s="54"/>
      <c r="NYW228" s="54"/>
      <c r="NYX228" s="54"/>
      <c r="NYY228" s="54"/>
      <c r="NYZ228" s="54"/>
      <c r="NZA228" s="54"/>
      <c r="NZB228" s="54"/>
      <c r="NZC228" s="54"/>
      <c r="NZD228" s="54"/>
      <c r="NZE228" s="54"/>
      <c r="NZF228" s="54"/>
      <c r="NZG228" s="54"/>
      <c r="NZH228" s="54"/>
      <c r="NZI228" s="54"/>
      <c r="NZJ228" s="54"/>
      <c r="NZK228" s="54"/>
      <c r="NZL228" s="54"/>
      <c r="NZM228" s="54"/>
      <c r="NZN228" s="54"/>
      <c r="NZO228" s="54"/>
      <c r="NZP228" s="54"/>
      <c r="NZQ228" s="54"/>
      <c r="NZR228" s="54"/>
      <c r="NZS228" s="54"/>
      <c r="NZT228" s="54"/>
      <c r="NZU228" s="54"/>
      <c r="NZV228" s="54"/>
      <c r="NZW228" s="54"/>
      <c r="NZX228" s="54"/>
      <c r="NZY228" s="54"/>
      <c r="NZZ228" s="54"/>
      <c r="OAA228" s="54"/>
      <c r="OAB228" s="54"/>
      <c r="OAC228" s="54"/>
      <c r="OAD228" s="54"/>
      <c r="OAE228" s="54"/>
      <c r="OAF228" s="54"/>
      <c r="OAG228" s="54"/>
      <c r="OAH228" s="54"/>
      <c r="OAI228" s="54"/>
      <c r="OAJ228" s="54"/>
      <c r="OAK228" s="54"/>
      <c r="OAL228" s="54"/>
      <c r="OAM228" s="54"/>
      <c r="OAN228" s="54"/>
      <c r="OAO228" s="54"/>
      <c r="OAP228" s="54"/>
      <c r="OAQ228" s="54"/>
      <c r="OAR228" s="54"/>
      <c r="OAS228" s="54"/>
      <c r="OAT228" s="54"/>
      <c r="OAU228" s="54"/>
      <c r="OAV228" s="54"/>
      <c r="OAW228" s="54"/>
      <c r="OAX228" s="54"/>
      <c r="OAY228" s="54"/>
      <c r="OAZ228" s="54"/>
      <c r="OBA228" s="54"/>
      <c r="OBB228" s="54"/>
      <c r="OBC228" s="54"/>
      <c r="OBD228" s="54"/>
      <c r="OBE228" s="54"/>
      <c r="OBF228" s="54"/>
      <c r="OBG228" s="54"/>
      <c r="OBH228" s="54"/>
      <c r="OBI228" s="54"/>
      <c r="OBJ228" s="54"/>
      <c r="OBK228" s="54"/>
      <c r="OBL228" s="54"/>
      <c r="OBM228" s="54"/>
      <c r="OBN228" s="54"/>
      <c r="OBO228" s="54"/>
      <c r="OBP228" s="54"/>
      <c r="OBQ228" s="54"/>
      <c r="OBR228" s="54"/>
      <c r="OBS228" s="54"/>
      <c r="OBT228" s="54"/>
      <c r="OBU228" s="54"/>
      <c r="OBV228" s="54"/>
      <c r="OBW228" s="54"/>
      <c r="OBX228" s="54"/>
      <c r="OBY228" s="54"/>
      <c r="OBZ228" s="54"/>
      <c r="OCA228" s="54"/>
      <c r="OCB228" s="54"/>
      <c r="OCC228" s="54"/>
      <c r="OCD228" s="54"/>
      <c r="OCE228" s="54"/>
      <c r="OCF228" s="54"/>
      <c r="OCG228" s="54"/>
      <c r="OCH228" s="54"/>
      <c r="OCI228" s="54"/>
      <c r="OCJ228" s="54"/>
      <c r="OCK228" s="54"/>
      <c r="OCL228" s="54"/>
      <c r="OCM228" s="54"/>
      <c r="OCN228" s="54"/>
      <c r="OCO228" s="54"/>
      <c r="OCP228" s="54"/>
      <c r="OCQ228" s="54"/>
      <c r="OCR228" s="54"/>
      <c r="OCS228" s="54"/>
      <c r="OCT228" s="54"/>
      <c r="OCU228" s="54"/>
      <c r="OCV228" s="54"/>
      <c r="OCW228" s="54"/>
      <c r="OCX228" s="54"/>
      <c r="OCY228" s="54"/>
      <c r="OCZ228" s="54"/>
      <c r="ODA228" s="54"/>
      <c r="ODB228" s="54"/>
      <c r="ODC228" s="54"/>
      <c r="ODD228" s="54"/>
      <c r="ODE228" s="54"/>
      <c r="ODF228" s="54"/>
      <c r="ODG228" s="54"/>
      <c r="ODH228" s="54"/>
      <c r="ODI228" s="54"/>
      <c r="ODJ228" s="54"/>
      <c r="ODK228" s="54"/>
      <c r="ODL228" s="54"/>
      <c r="ODM228" s="54"/>
      <c r="ODN228" s="54"/>
      <c r="ODO228" s="54"/>
      <c r="ODP228" s="54"/>
      <c r="ODQ228" s="54"/>
      <c r="ODR228" s="54"/>
      <c r="ODS228" s="54"/>
      <c r="ODT228" s="54"/>
      <c r="ODU228" s="54"/>
      <c r="ODV228" s="54"/>
      <c r="ODW228" s="54"/>
      <c r="ODX228" s="54"/>
      <c r="ODY228" s="54"/>
      <c r="ODZ228" s="54"/>
      <c r="OEA228" s="54"/>
      <c r="OEB228" s="54"/>
      <c r="OEC228" s="54"/>
      <c r="OED228" s="54"/>
      <c r="OEE228" s="54"/>
      <c r="OEF228" s="54"/>
      <c r="OEG228" s="54"/>
      <c r="OEH228" s="54"/>
      <c r="OEI228" s="54"/>
      <c r="OEJ228" s="54"/>
      <c r="OEK228" s="54"/>
      <c r="OEL228" s="54"/>
      <c r="OEM228" s="54"/>
      <c r="OEN228" s="54"/>
      <c r="OEO228" s="54"/>
      <c r="OEP228" s="54"/>
      <c r="OEQ228" s="54"/>
      <c r="OER228" s="54"/>
      <c r="OES228" s="54"/>
      <c r="OET228" s="54"/>
      <c r="OEU228" s="54"/>
      <c r="OEV228" s="54"/>
      <c r="OEW228" s="54"/>
      <c r="OEX228" s="54"/>
      <c r="OEY228" s="54"/>
      <c r="OEZ228" s="54"/>
      <c r="OFA228" s="54"/>
      <c r="OFB228" s="54"/>
      <c r="OFC228" s="54"/>
      <c r="OFD228" s="54"/>
      <c r="OFE228" s="54"/>
      <c r="OFF228" s="54"/>
      <c r="OFG228" s="54"/>
      <c r="OFH228" s="54"/>
      <c r="OFI228" s="54"/>
      <c r="OFJ228" s="54"/>
      <c r="OFK228" s="54"/>
      <c r="OFL228" s="54"/>
      <c r="OFM228" s="54"/>
      <c r="OFN228" s="54"/>
      <c r="OFO228" s="54"/>
      <c r="OFP228" s="54"/>
      <c r="OFQ228" s="54"/>
      <c r="OFR228" s="54"/>
      <c r="OFS228" s="54"/>
      <c r="OFT228" s="54"/>
      <c r="OFU228" s="54"/>
      <c r="OFV228" s="54"/>
      <c r="OFW228" s="54"/>
      <c r="OFX228" s="54"/>
      <c r="OFY228" s="54"/>
      <c r="OFZ228" s="54"/>
      <c r="OGA228" s="54"/>
      <c r="OGB228" s="54"/>
      <c r="OGC228" s="54"/>
      <c r="OGD228" s="54"/>
      <c r="OGE228" s="54"/>
      <c r="OGF228" s="54"/>
      <c r="OGG228" s="54"/>
      <c r="OGH228" s="54"/>
      <c r="OGI228" s="54"/>
      <c r="OGJ228" s="54"/>
      <c r="OGK228" s="54"/>
      <c r="OGL228" s="54"/>
      <c r="OGM228" s="54"/>
      <c r="OGN228" s="54"/>
      <c r="OGO228" s="54"/>
      <c r="OGP228" s="54"/>
      <c r="OGQ228" s="54"/>
      <c r="OGR228" s="54"/>
      <c r="OGS228" s="54"/>
      <c r="OGT228" s="54"/>
      <c r="OGU228" s="54"/>
      <c r="OGV228" s="54"/>
      <c r="OGW228" s="54"/>
      <c r="OGX228" s="54"/>
      <c r="OGY228" s="54"/>
      <c r="OGZ228" s="54"/>
      <c r="OHA228" s="54"/>
      <c r="OHB228" s="54"/>
      <c r="OHC228" s="54"/>
      <c r="OHD228" s="54"/>
      <c r="OHE228" s="54"/>
      <c r="OHF228" s="54"/>
      <c r="OHG228" s="54"/>
      <c r="OHH228" s="54"/>
      <c r="OHI228" s="54"/>
      <c r="OHJ228" s="54"/>
      <c r="OHK228" s="54"/>
      <c r="OHL228" s="54"/>
      <c r="OHM228" s="54"/>
      <c r="OHN228" s="54"/>
      <c r="OHO228" s="54"/>
      <c r="OHP228" s="54"/>
      <c r="OHQ228" s="54"/>
      <c r="OHR228" s="54"/>
      <c r="OHS228" s="54"/>
      <c r="OHT228" s="54"/>
      <c r="OHU228" s="54"/>
      <c r="OHV228" s="54"/>
      <c r="OHW228" s="54"/>
      <c r="OHX228" s="54"/>
      <c r="OHY228" s="54"/>
      <c r="OHZ228" s="54"/>
      <c r="OIA228" s="54"/>
      <c r="OIB228" s="54"/>
      <c r="OIC228" s="54"/>
      <c r="OID228" s="54"/>
      <c r="OIE228" s="54"/>
      <c r="OIF228" s="54"/>
      <c r="OIG228" s="54"/>
      <c r="OIH228" s="54"/>
      <c r="OII228" s="54"/>
      <c r="OIJ228" s="54"/>
      <c r="OIK228" s="54"/>
      <c r="OIL228" s="54"/>
      <c r="OIM228" s="54"/>
      <c r="OIN228" s="54"/>
      <c r="OIO228" s="54"/>
      <c r="OIP228" s="54"/>
      <c r="OIQ228" s="54"/>
      <c r="OIR228" s="54"/>
      <c r="OIS228" s="54"/>
      <c r="OIT228" s="54"/>
      <c r="OIU228" s="54"/>
      <c r="OIV228" s="54"/>
      <c r="OIW228" s="54"/>
      <c r="OIX228" s="54"/>
      <c r="OIY228" s="54"/>
      <c r="OIZ228" s="54"/>
      <c r="OJA228" s="54"/>
      <c r="OJB228" s="54"/>
      <c r="OJC228" s="54"/>
      <c r="OJD228" s="54"/>
      <c r="OJE228" s="54"/>
      <c r="OJF228" s="54"/>
      <c r="OJG228" s="54"/>
      <c r="OJH228" s="54"/>
      <c r="OJI228" s="54"/>
      <c r="OJJ228" s="54"/>
      <c r="OJK228" s="54"/>
      <c r="OJL228" s="54"/>
      <c r="OJM228" s="54"/>
      <c r="OJN228" s="54"/>
      <c r="OJO228" s="54"/>
      <c r="OJP228" s="54"/>
      <c r="OJQ228" s="54"/>
      <c r="OJR228" s="54"/>
      <c r="OJS228" s="54"/>
      <c r="OJT228" s="54"/>
      <c r="OJU228" s="54"/>
      <c r="OJV228" s="54"/>
      <c r="OJW228" s="54"/>
      <c r="OJX228" s="54"/>
      <c r="OJY228" s="54"/>
      <c r="OJZ228" s="54"/>
      <c r="OKA228" s="54"/>
      <c r="OKB228" s="54"/>
      <c r="OKC228" s="54"/>
      <c r="OKD228" s="54"/>
      <c r="OKE228" s="54"/>
      <c r="OKF228" s="54"/>
      <c r="OKG228" s="54"/>
      <c r="OKH228" s="54"/>
      <c r="OKI228" s="54"/>
      <c r="OKJ228" s="54"/>
      <c r="OKK228" s="54"/>
      <c r="OKL228" s="54"/>
      <c r="OKM228" s="54"/>
      <c r="OKN228" s="54"/>
      <c r="OKO228" s="54"/>
      <c r="OKP228" s="54"/>
      <c r="OKQ228" s="54"/>
      <c r="OKR228" s="54"/>
      <c r="OKS228" s="54"/>
      <c r="OKT228" s="54"/>
      <c r="OKU228" s="54"/>
      <c r="OKV228" s="54"/>
      <c r="OKW228" s="54"/>
      <c r="OKX228" s="54"/>
      <c r="OKY228" s="54"/>
      <c r="OKZ228" s="54"/>
      <c r="OLA228" s="54"/>
      <c r="OLB228" s="54"/>
      <c r="OLC228" s="54"/>
      <c r="OLD228" s="54"/>
      <c r="OLE228" s="54"/>
      <c r="OLF228" s="54"/>
      <c r="OLG228" s="54"/>
      <c r="OLH228" s="54"/>
      <c r="OLI228" s="54"/>
      <c r="OLJ228" s="54"/>
      <c r="OLK228" s="54"/>
      <c r="OLL228" s="54"/>
      <c r="OLM228" s="54"/>
      <c r="OLN228" s="54"/>
      <c r="OLO228" s="54"/>
      <c r="OLP228" s="54"/>
      <c r="OLQ228" s="54"/>
      <c r="OLR228" s="54"/>
      <c r="OLS228" s="54"/>
      <c r="OLT228" s="54"/>
      <c r="OLU228" s="54"/>
      <c r="OLV228" s="54"/>
      <c r="OLW228" s="54"/>
      <c r="OLX228" s="54"/>
      <c r="OLY228" s="54"/>
      <c r="OLZ228" s="54"/>
      <c r="OMA228" s="54"/>
      <c r="OMB228" s="54"/>
      <c r="OMC228" s="54"/>
      <c r="OMD228" s="54"/>
      <c r="OME228" s="54"/>
      <c r="OMF228" s="54"/>
      <c r="OMG228" s="54"/>
      <c r="OMH228" s="54"/>
      <c r="OMI228" s="54"/>
      <c r="OMJ228" s="54"/>
      <c r="OMK228" s="54"/>
      <c r="OML228" s="54"/>
      <c r="OMM228" s="54"/>
      <c r="OMN228" s="54"/>
      <c r="OMO228" s="54"/>
      <c r="OMP228" s="54"/>
      <c r="OMQ228" s="54"/>
      <c r="OMR228" s="54"/>
      <c r="OMS228" s="54"/>
      <c r="OMT228" s="54"/>
      <c r="OMU228" s="54"/>
      <c r="OMV228" s="54"/>
      <c r="OMW228" s="54"/>
      <c r="OMX228" s="54"/>
      <c r="OMY228" s="54"/>
      <c r="OMZ228" s="54"/>
      <c r="ONA228" s="54"/>
      <c r="ONB228" s="54"/>
      <c r="ONC228" s="54"/>
      <c r="OND228" s="54"/>
      <c r="ONE228" s="54"/>
      <c r="ONF228" s="54"/>
      <c r="ONG228" s="54"/>
      <c r="ONH228" s="54"/>
      <c r="ONI228" s="54"/>
      <c r="ONJ228" s="54"/>
      <c r="ONK228" s="54"/>
      <c r="ONL228" s="54"/>
      <c r="ONM228" s="54"/>
      <c r="ONN228" s="54"/>
      <c r="ONO228" s="54"/>
      <c r="ONP228" s="54"/>
      <c r="ONQ228" s="54"/>
      <c r="ONR228" s="54"/>
      <c r="ONS228" s="54"/>
      <c r="ONT228" s="54"/>
      <c r="ONU228" s="54"/>
      <c r="ONV228" s="54"/>
      <c r="ONW228" s="54"/>
      <c r="ONX228" s="54"/>
      <c r="ONY228" s="54"/>
      <c r="ONZ228" s="54"/>
      <c r="OOA228" s="54"/>
      <c r="OOB228" s="54"/>
      <c r="OOC228" s="54"/>
      <c r="OOD228" s="54"/>
      <c r="OOE228" s="54"/>
      <c r="OOF228" s="54"/>
      <c r="OOG228" s="54"/>
      <c r="OOH228" s="54"/>
      <c r="OOI228" s="54"/>
      <c r="OOJ228" s="54"/>
      <c r="OOK228" s="54"/>
      <c r="OOL228" s="54"/>
      <c r="OOM228" s="54"/>
      <c r="OON228" s="54"/>
      <c r="OOO228" s="54"/>
      <c r="OOP228" s="54"/>
      <c r="OOQ228" s="54"/>
      <c r="OOR228" s="54"/>
      <c r="OOS228" s="54"/>
      <c r="OOT228" s="54"/>
      <c r="OOU228" s="54"/>
      <c r="OOV228" s="54"/>
      <c r="OOW228" s="54"/>
      <c r="OOX228" s="54"/>
      <c r="OOY228" s="54"/>
      <c r="OOZ228" s="54"/>
      <c r="OPA228" s="54"/>
      <c r="OPB228" s="54"/>
      <c r="OPC228" s="54"/>
      <c r="OPD228" s="54"/>
      <c r="OPE228" s="54"/>
      <c r="OPF228" s="54"/>
      <c r="OPG228" s="54"/>
      <c r="OPH228" s="54"/>
      <c r="OPI228" s="54"/>
      <c r="OPJ228" s="54"/>
      <c r="OPK228" s="54"/>
      <c r="OPL228" s="54"/>
      <c r="OPM228" s="54"/>
      <c r="OPN228" s="54"/>
      <c r="OPO228" s="54"/>
      <c r="OPP228" s="54"/>
      <c r="OPQ228" s="54"/>
      <c r="OPR228" s="54"/>
      <c r="OPS228" s="54"/>
      <c r="OPT228" s="54"/>
      <c r="OPU228" s="54"/>
      <c r="OPV228" s="54"/>
      <c r="OPW228" s="54"/>
      <c r="OPX228" s="54"/>
      <c r="OPY228" s="54"/>
      <c r="OPZ228" s="54"/>
      <c r="OQA228" s="54"/>
      <c r="OQB228" s="54"/>
      <c r="OQC228" s="54"/>
      <c r="OQD228" s="54"/>
      <c r="OQE228" s="54"/>
      <c r="OQF228" s="54"/>
      <c r="OQG228" s="54"/>
      <c r="OQH228" s="54"/>
      <c r="OQI228" s="54"/>
      <c r="OQJ228" s="54"/>
      <c r="OQK228" s="54"/>
      <c r="OQL228" s="54"/>
      <c r="OQM228" s="54"/>
      <c r="OQN228" s="54"/>
      <c r="OQO228" s="54"/>
      <c r="OQP228" s="54"/>
      <c r="OQQ228" s="54"/>
      <c r="OQR228" s="54"/>
      <c r="OQS228" s="54"/>
      <c r="OQT228" s="54"/>
      <c r="OQU228" s="54"/>
      <c r="OQV228" s="54"/>
      <c r="OQW228" s="54"/>
      <c r="OQX228" s="54"/>
      <c r="OQY228" s="54"/>
      <c r="OQZ228" s="54"/>
      <c r="ORA228" s="54"/>
      <c r="ORB228" s="54"/>
      <c r="ORC228" s="54"/>
      <c r="ORD228" s="54"/>
      <c r="ORE228" s="54"/>
      <c r="ORF228" s="54"/>
      <c r="ORG228" s="54"/>
      <c r="ORH228" s="54"/>
      <c r="ORI228" s="54"/>
      <c r="ORJ228" s="54"/>
      <c r="ORK228" s="54"/>
      <c r="ORL228" s="54"/>
      <c r="ORM228" s="54"/>
      <c r="ORN228" s="54"/>
      <c r="ORO228" s="54"/>
      <c r="ORP228" s="54"/>
      <c r="ORQ228" s="54"/>
      <c r="ORR228" s="54"/>
      <c r="ORS228" s="54"/>
      <c r="ORT228" s="54"/>
      <c r="ORU228" s="54"/>
      <c r="ORV228" s="54"/>
      <c r="ORW228" s="54"/>
      <c r="ORX228" s="54"/>
      <c r="ORY228" s="54"/>
      <c r="ORZ228" s="54"/>
      <c r="OSA228" s="54"/>
      <c r="OSB228" s="54"/>
      <c r="OSC228" s="54"/>
      <c r="OSD228" s="54"/>
      <c r="OSE228" s="54"/>
      <c r="OSF228" s="54"/>
      <c r="OSG228" s="54"/>
      <c r="OSH228" s="54"/>
      <c r="OSI228" s="54"/>
      <c r="OSJ228" s="54"/>
      <c r="OSK228" s="54"/>
      <c r="OSL228" s="54"/>
      <c r="OSM228" s="54"/>
      <c r="OSN228" s="54"/>
      <c r="OSO228" s="54"/>
      <c r="OSP228" s="54"/>
      <c r="OSQ228" s="54"/>
      <c r="OSR228" s="54"/>
      <c r="OSS228" s="54"/>
      <c r="OST228" s="54"/>
      <c r="OSU228" s="54"/>
      <c r="OSV228" s="54"/>
      <c r="OSW228" s="54"/>
      <c r="OSX228" s="54"/>
      <c r="OSY228" s="54"/>
      <c r="OSZ228" s="54"/>
      <c r="OTA228" s="54"/>
      <c r="OTB228" s="54"/>
      <c r="OTC228" s="54"/>
      <c r="OTD228" s="54"/>
      <c r="OTE228" s="54"/>
      <c r="OTF228" s="54"/>
      <c r="OTG228" s="54"/>
      <c r="OTH228" s="54"/>
      <c r="OTI228" s="54"/>
      <c r="OTJ228" s="54"/>
      <c r="OTK228" s="54"/>
      <c r="OTL228" s="54"/>
      <c r="OTM228" s="54"/>
      <c r="OTN228" s="54"/>
      <c r="OTO228" s="54"/>
      <c r="OTP228" s="54"/>
      <c r="OTQ228" s="54"/>
      <c r="OTR228" s="54"/>
      <c r="OTS228" s="54"/>
      <c r="OTT228" s="54"/>
      <c r="OTU228" s="54"/>
      <c r="OTV228" s="54"/>
      <c r="OTW228" s="54"/>
      <c r="OTX228" s="54"/>
      <c r="OTY228" s="54"/>
      <c r="OTZ228" s="54"/>
      <c r="OUA228" s="54"/>
      <c r="OUB228" s="54"/>
      <c r="OUC228" s="54"/>
      <c r="OUD228" s="54"/>
      <c r="OUE228" s="54"/>
      <c r="OUF228" s="54"/>
      <c r="OUG228" s="54"/>
      <c r="OUH228" s="54"/>
      <c r="OUI228" s="54"/>
      <c r="OUJ228" s="54"/>
      <c r="OUK228" s="54"/>
      <c r="OUL228" s="54"/>
      <c r="OUM228" s="54"/>
      <c r="OUN228" s="54"/>
      <c r="OUO228" s="54"/>
      <c r="OUP228" s="54"/>
      <c r="OUQ228" s="54"/>
      <c r="OUR228" s="54"/>
      <c r="OUS228" s="54"/>
      <c r="OUT228" s="54"/>
      <c r="OUU228" s="54"/>
      <c r="OUV228" s="54"/>
      <c r="OUW228" s="54"/>
      <c r="OUX228" s="54"/>
      <c r="OUY228" s="54"/>
      <c r="OUZ228" s="54"/>
      <c r="OVA228" s="54"/>
      <c r="OVB228" s="54"/>
      <c r="OVC228" s="54"/>
      <c r="OVD228" s="54"/>
      <c r="OVE228" s="54"/>
      <c r="OVF228" s="54"/>
      <c r="OVG228" s="54"/>
      <c r="OVH228" s="54"/>
      <c r="OVI228" s="54"/>
      <c r="OVJ228" s="54"/>
      <c r="OVK228" s="54"/>
      <c r="OVL228" s="54"/>
      <c r="OVM228" s="54"/>
      <c r="OVN228" s="54"/>
      <c r="OVO228" s="54"/>
      <c r="OVP228" s="54"/>
      <c r="OVQ228" s="54"/>
      <c r="OVR228" s="54"/>
      <c r="OVS228" s="54"/>
      <c r="OVT228" s="54"/>
      <c r="OVU228" s="54"/>
      <c r="OVV228" s="54"/>
      <c r="OVW228" s="54"/>
      <c r="OVX228" s="54"/>
      <c r="OVY228" s="54"/>
      <c r="OVZ228" s="54"/>
      <c r="OWA228" s="54"/>
      <c r="OWB228" s="54"/>
      <c r="OWC228" s="54"/>
      <c r="OWD228" s="54"/>
      <c r="OWE228" s="54"/>
      <c r="OWF228" s="54"/>
      <c r="OWG228" s="54"/>
      <c r="OWH228" s="54"/>
      <c r="OWI228" s="54"/>
      <c r="OWJ228" s="54"/>
      <c r="OWK228" s="54"/>
      <c r="OWL228" s="54"/>
      <c r="OWM228" s="54"/>
      <c r="OWN228" s="54"/>
      <c r="OWO228" s="54"/>
      <c r="OWP228" s="54"/>
      <c r="OWQ228" s="54"/>
      <c r="OWR228" s="54"/>
      <c r="OWS228" s="54"/>
      <c r="OWT228" s="54"/>
      <c r="OWU228" s="54"/>
      <c r="OWV228" s="54"/>
      <c r="OWW228" s="54"/>
      <c r="OWX228" s="54"/>
      <c r="OWY228" s="54"/>
      <c r="OWZ228" s="54"/>
      <c r="OXA228" s="54"/>
      <c r="OXB228" s="54"/>
      <c r="OXC228" s="54"/>
      <c r="OXD228" s="54"/>
      <c r="OXE228" s="54"/>
      <c r="OXF228" s="54"/>
      <c r="OXG228" s="54"/>
      <c r="OXH228" s="54"/>
      <c r="OXI228" s="54"/>
      <c r="OXJ228" s="54"/>
      <c r="OXK228" s="54"/>
      <c r="OXL228" s="54"/>
      <c r="OXM228" s="54"/>
      <c r="OXN228" s="54"/>
      <c r="OXO228" s="54"/>
      <c r="OXP228" s="54"/>
      <c r="OXQ228" s="54"/>
      <c r="OXR228" s="54"/>
      <c r="OXS228" s="54"/>
      <c r="OXT228" s="54"/>
      <c r="OXU228" s="54"/>
      <c r="OXV228" s="54"/>
      <c r="OXW228" s="54"/>
      <c r="OXX228" s="54"/>
      <c r="OXY228" s="54"/>
      <c r="OXZ228" s="54"/>
      <c r="OYA228" s="54"/>
      <c r="OYB228" s="54"/>
      <c r="OYC228" s="54"/>
      <c r="OYD228" s="54"/>
      <c r="OYE228" s="54"/>
      <c r="OYF228" s="54"/>
      <c r="OYG228" s="54"/>
      <c r="OYH228" s="54"/>
      <c r="OYI228" s="54"/>
      <c r="OYJ228" s="54"/>
      <c r="OYK228" s="54"/>
      <c r="OYL228" s="54"/>
      <c r="OYM228" s="54"/>
      <c r="OYN228" s="54"/>
      <c r="OYO228" s="54"/>
      <c r="OYP228" s="54"/>
      <c r="OYQ228" s="54"/>
      <c r="OYR228" s="54"/>
      <c r="OYS228" s="54"/>
      <c r="OYT228" s="54"/>
      <c r="OYU228" s="54"/>
      <c r="OYV228" s="54"/>
      <c r="OYW228" s="54"/>
      <c r="OYX228" s="54"/>
      <c r="OYY228" s="54"/>
      <c r="OYZ228" s="54"/>
      <c r="OZA228" s="54"/>
      <c r="OZB228" s="54"/>
      <c r="OZC228" s="54"/>
      <c r="OZD228" s="54"/>
      <c r="OZE228" s="54"/>
      <c r="OZF228" s="54"/>
      <c r="OZG228" s="54"/>
      <c r="OZH228" s="54"/>
      <c r="OZI228" s="54"/>
      <c r="OZJ228" s="54"/>
      <c r="OZK228" s="54"/>
      <c r="OZL228" s="54"/>
      <c r="OZM228" s="54"/>
      <c r="OZN228" s="54"/>
      <c r="OZO228" s="54"/>
      <c r="OZP228" s="54"/>
      <c r="OZQ228" s="54"/>
      <c r="OZR228" s="54"/>
      <c r="OZS228" s="54"/>
      <c r="OZT228" s="54"/>
      <c r="OZU228" s="54"/>
      <c r="OZV228" s="54"/>
      <c r="OZW228" s="54"/>
      <c r="OZX228" s="54"/>
      <c r="OZY228" s="54"/>
      <c r="OZZ228" s="54"/>
      <c r="PAA228" s="54"/>
      <c r="PAB228" s="54"/>
      <c r="PAC228" s="54"/>
      <c r="PAD228" s="54"/>
      <c r="PAE228" s="54"/>
      <c r="PAF228" s="54"/>
      <c r="PAG228" s="54"/>
      <c r="PAH228" s="54"/>
      <c r="PAI228" s="54"/>
      <c r="PAJ228" s="54"/>
      <c r="PAK228" s="54"/>
      <c r="PAL228" s="54"/>
      <c r="PAM228" s="54"/>
      <c r="PAN228" s="54"/>
      <c r="PAO228" s="54"/>
      <c r="PAP228" s="54"/>
      <c r="PAQ228" s="54"/>
      <c r="PAR228" s="54"/>
      <c r="PAS228" s="54"/>
      <c r="PAT228" s="54"/>
      <c r="PAU228" s="54"/>
      <c r="PAV228" s="54"/>
      <c r="PAW228" s="54"/>
      <c r="PAX228" s="54"/>
      <c r="PAY228" s="54"/>
      <c r="PAZ228" s="54"/>
      <c r="PBA228" s="54"/>
      <c r="PBB228" s="54"/>
      <c r="PBC228" s="54"/>
      <c r="PBD228" s="54"/>
      <c r="PBE228" s="54"/>
      <c r="PBF228" s="54"/>
      <c r="PBG228" s="54"/>
      <c r="PBH228" s="54"/>
      <c r="PBI228" s="54"/>
      <c r="PBJ228" s="54"/>
      <c r="PBK228" s="54"/>
      <c r="PBL228" s="54"/>
      <c r="PBM228" s="54"/>
      <c r="PBN228" s="54"/>
      <c r="PBO228" s="54"/>
      <c r="PBP228" s="54"/>
      <c r="PBQ228" s="54"/>
      <c r="PBR228" s="54"/>
      <c r="PBS228" s="54"/>
      <c r="PBT228" s="54"/>
      <c r="PBU228" s="54"/>
      <c r="PBV228" s="54"/>
      <c r="PBW228" s="54"/>
      <c r="PBX228" s="54"/>
      <c r="PBY228" s="54"/>
      <c r="PBZ228" s="54"/>
      <c r="PCA228" s="54"/>
      <c r="PCB228" s="54"/>
      <c r="PCC228" s="54"/>
      <c r="PCD228" s="54"/>
      <c r="PCE228" s="54"/>
      <c r="PCF228" s="54"/>
      <c r="PCG228" s="54"/>
      <c r="PCH228" s="54"/>
      <c r="PCI228" s="54"/>
      <c r="PCJ228" s="54"/>
      <c r="PCK228" s="54"/>
      <c r="PCL228" s="54"/>
      <c r="PCM228" s="54"/>
      <c r="PCN228" s="54"/>
      <c r="PCO228" s="54"/>
      <c r="PCP228" s="54"/>
      <c r="PCQ228" s="54"/>
      <c r="PCR228" s="54"/>
      <c r="PCS228" s="54"/>
      <c r="PCT228" s="54"/>
      <c r="PCU228" s="54"/>
      <c r="PCV228" s="54"/>
      <c r="PCW228" s="54"/>
      <c r="PCX228" s="54"/>
      <c r="PCY228" s="54"/>
      <c r="PCZ228" s="54"/>
      <c r="PDA228" s="54"/>
      <c r="PDB228" s="54"/>
      <c r="PDC228" s="54"/>
      <c r="PDD228" s="54"/>
      <c r="PDE228" s="54"/>
      <c r="PDF228" s="54"/>
      <c r="PDG228" s="54"/>
      <c r="PDH228" s="54"/>
      <c r="PDI228" s="54"/>
      <c r="PDJ228" s="54"/>
      <c r="PDK228" s="54"/>
      <c r="PDL228" s="54"/>
      <c r="PDM228" s="54"/>
      <c r="PDN228" s="54"/>
      <c r="PDO228" s="54"/>
      <c r="PDP228" s="54"/>
      <c r="PDQ228" s="54"/>
      <c r="PDR228" s="54"/>
      <c r="PDS228" s="54"/>
      <c r="PDT228" s="54"/>
      <c r="PDU228" s="54"/>
      <c r="PDV228" s="54"/>
      <c r="PDW228" s="54"/>
      <c r="PDX228" s="54"/>
      <c r="PDY228" s="54"/>
      <c r="PDZ228" s="54"/>
      <c r="PEA228" s="54"/>
      <c r="PEB228" s="54"/>
      <c r="PEC228" s="54"/>
      <c r="PED228" s="54"/>
      <c r="PEE228" s="54"/>
      <c r="PEF228" s="54"/>
      <c r="PEG228" s="54"/>
      <c r="PEH228" s="54"/>
      <c r="PEI228" s="54"/>
      <c r="PEJ228" s="54"/>
      <c r="PEK228" s="54"/>
      <c r="PEL228" s="54"/>
      <c r="PEM228" s="54"/>
      <c r="PEN228" s="54"/>
      <c r="PEO228" s="54"/>
      <c r="PEP228" s="54"/>
      <c r="PEQ228" s="54"/>
      <c r="PER228" s="54"/>
      <c r="PES228" s="54"/>
      <c r="PET228" s="54"/>
      <c r="PEU228" s="54"/>
      <c r="PEV228" s="54"/>
      <c r="PEW228" s="54"/>
      <c r="PEX228" s="54"/>
      <c r="PEY228" s="54"/>
      <c r="PEZ228" s="54"/>
      <c r="PFA228" s="54"/>
      <c r="PFB228" s="54"/>
      <c r="PFC228" s="54"/>
      <c r="PFD228" s="54"/>
      <c r="PFE228" s="54"/>
      <c r="PFF228" s="54"/>
      <c r="PFG228" s="54"/>
      <c r="PFH228" s="54"/>
      <c r="PFI228" s="54"/>
      <c r="PFJ228" s="54"/>
      <c r="PFK228" s="54"/>
      <c r="PFL228" s="54"/>
      <c r="PFM228" s="54"/>
      <c r="PFN228" s="54"/>
      <c r="PFO228" s="54"/>
      <c r="PFP228" s="54"/>
      <c r="PFQ228" s="54"/>
      <c r="PFR228" s="54"/>
      <c r="PFS228" s="54"/>
      <c r="PFT228" s="54"/>
      <c r="PFU228" s="54"/>
      <c r="PFV228" s="54"/>
      <c r="PFW228" s="54"/>
      <c r="PFX228" s="54"/>
      <c r="PFY228" s="54"/>
      <c r="PFZ228" s="54"/>
      <c r="PGA228" s="54"/>
      <c r="PGB228" s="54"/>
      <c r="PGC228" s="54"/>
      <c r="PGD228" s="54"/>
      <c r="PGE228" s="54"/>
      <c r="PGF228" s="54"/>
      <c r="PGG228" s="54"/>
      <c r="PGH228" s="54"/>
      <c r="PGI228" s="54"/>
      <c r="PGJ228" s="54"/>
      <c r="PGK228" s="54"/>
      <c r="PGL228" s="54"/>
      <c r="PGM228" s="54"/>
      <c r="PGN228" s="54"/>
      <c r="PGO228" s="54"/>
      <c r="PGP228" s="54"/>
      <c r="PGQ228" s="54"/>
      <c r="PGR228" s="54"/>
      <c r="PGS228" s="54"/>
      <c r="PGT228" s="54"/>
      <c r="PGU228" s="54"/>
      <c r="PGV228" s="54"/>
      <c r="PGW228" s="54"/>
      <c r="PGX228" s="54"/>
      <c r="PGY228" s="54"/>
      <c r="PGZ228" s="54"/>
      <c r="PHA228" s="54"/>
      <c r="PHB228" s="54"/>
      <c r="PHC228" s="54"/>
      <c r="PHD228" s="54"/>
      <c r="PHE228" s="54"/>
      <c r="PHF228" s="54"/>
      <c r="PHG228" s="54"/>
      <c r="PHH228" s="54"/>
      <c r="PHI228" s="54"/>
      <c r="PHJ228" s="54"/>
      <c r="PHK228" s="54"/>
      <c r="PHL228" s="54"/>
      <c r="PHM228" s="54"/>
      <c r="PHN228" s="54"/>
      <c r="PHO228" s="54"/>
      <c r="PHP228" s="54"/>
      <c r="PHQ228" s="54"/>
      <c r="PHR228" s="54"/>
      <c r="PHS228" s="54"/>
      <c r="PHT228" s="54"/>
      <c r="PHU228" s="54"/>
      <c r="PHV228" s="54"/>
      <c r="PHW228" s="54"/>
      <c r="PHX228" s="54"/>
      <c r="PHY228" s="54"/>
      <c r="PHZ228" s="54"/>
      <c r="PIA228" s="54"/>
      <c r="PIB228" s="54"/>
      <c r="PIC228" s="54"/>
      <c r="PID228" s="54"/>
      <c r="PIE228" s="54"/>
      <c r="PIF228" s="54"/>
      <c r="PIG228" s="54"/>
      <c r="PIH228" s="54"/>
      <c r="PII228" s="54"/>
      <c r="PIJ228" s="54"/>
      <c r="PIK228" s="54"/>
      <c r="PIL228" s="54"/>
      <c r="PIM228" s="54"/>
      <c r="PIN228" s="54"/>
      <c r="PIO228" s="54"/>
      <c r="PIP228" s="54"/>
      <c r="PIQ228" s="54"/>
      <c r="PIR228" s="54"/>
      <c r="PIS228" s="54"/>
      <c r="PIT228" s="54"/>
      <c r="PIU228" s="54"/>
      <c r="PIV228" s="54"/>
      <c r="PIW228" s="54"/>
      <c r="PIX228" s="54"/>
      <c r="PIY228" s="54"/>
      <c r="PIZ228" s="54"/>
      <c r="PJA228" s="54"/>
      <c r="PJB228" s="54"/>
      <c r="PJC228" s="54"/>
      <c r="PJD228" s="54"/>
      <c r="PJE228" s="54"/>
      <c r="PJF228" s="54"/>
      <c r="PJG228" s="54"/>
      <c r="PJH228" s="54"/>
      <c r="PJI228" s="54"/>
      <c r="PJJ228" s="54"/>
      <c r="PJK228" s="54"/>
      <c r="PJL228" s="54"/>
      <c r="PJM228" s="54"/>
      <c r="PJN228" s="54"/>
      <c r="PJO228" s="54"/>
      <c r="PJP228" s="54"/>
      <c r="PJQ228" s="54"/>
      <c r="PJR228" s="54"/>
      <c r="PJS228" s="54"/>
      <c r="PJT228" s="54"/>
      <c r="PJU228" s="54"/>
      <c r="PJV228" s="54"/>
      <c r="PJW228" s="54"/>
      <c r="PJX228" s="54"/>
      <c r="PJY228" s="54"/>
      <c r="PJZ228" s="54"/>
      <c r="PKA228" s="54"/>
      <c r="PKB228" s="54"/>
      <c r="PKC228" s="54"/>
      <c r="PKD228" s="54"/>
      <c r="PKE228" s="54"/>
      <c r="PKF228" s="54"/>
      <c r="PKG228" s="54"/>
      <c r="PKH228" s="54"/>
      <c r="PKI228" s="54"/>
      <c r="PKJ228" s="54"/>
      <c r="PKK228" s="54"/>
      <c r="PKL228" s="54"/>
      <c r="PKM228" s="54"/>
      <c r="PKN228" s="54"/>
      <c r="PKO228" s="54"/>
      <c r="PKP228" s="54"/>
      <c r="PKQ228" s="54"/>
      <c r="PKR228" s="54"/>
      <c r="PKS228" s="54"/>
      <c r="PKT228" s="54"/>
      <c r="PKU228" s="54"/>
      <c r="PKV228" s="54"/>
      <c r="PKW228" s="54"/>
      <c r="PKX228" s="54"/>
      <c r="PKY228" s="54"/>
      <c r="PKZ228" s="54"/>
      <c r="PLA228" s="54"/>
      <c r="PLB228" s="54"/>
      <c r="PLC228" s="54"/>
      <c r="PLD228" s="54"/>
      <c r="PLE228" s="54"/>
      <c r="PLF228" s="54"/>
      <c r="PLG228" s="54"/>
      <c r="PLH228" s="54"/>
      <c r="PLI228" s="54"/>
      <c r="PLJ228" s="54"/>
      <c r="PLK228" s="54"/>
      <c r="PLL228" s="54"/>
      <c r="PLM228" s="54"/>
      <c r="PLN228" s="54"/>
      <c r="PLO228" s="54"/>
      <c r="PLP228" s="54"/>
      <c r="PLQ228" s="54"/>
      <c r="PLR228" s="54"/>
      <c r="PLS228" s="54"/>
      <c r="PLT228" s="54"/>
      <c r="PLU228" s="54"/>
      <c r="PLV228" s="54"/>
      <c r="PLW228" s="54"/>
      <c r="PLX228" s="54"/>
      <c r="PLY228" s="54"/>
      <c r="PLZ228" s="54"/>
      <c r="PMA228" s="54"/>
      <c r="PMB228" s="54"/>
      <c r="PMC228" s="54"/>
      <c r="PMD228" s="54"/>
      <c r="PME228" s="54"/>
      <c r="PMF228" s="54"/>
      <c r="PMG228" s="54"/>
      <c r="PMH228" s="54"/>
      <c r="PMI228" s="54"/>
      <c r="PMJ228" s="54"/>
      <c r="PMK228" s="54"/>
      <c r="PML228" s="54"/>
      <c r="PMM228" s="54"/>
      <c r="PMN228" s="54"/>
      <c r="PMO228" s="54"/>
      <c r="PMP228" s="54"/>
      <c r="PMQ228" s="54"/>
      <c r="PMR228" s="54"/>
      <c r="PMS228" s="54"/>
      <c r="PMT228" s="54"/>
      <c r="PMU228" s="54"/>
      <c r="PMV228" s="54"/>
      <c r="PMW228" s="54"/>
      <c r="PMX228" s="54"/>
      <c r="PMY228" s="54"/>
      <c r="PMZ228" s="54"/>
      <c r="PNA228" s="54"/>
      <c r="PNB228" s="54"/>
      <c r="PNC228" s="54"/>
      <c r="PND228" s="54"/>
      <c r="PNE228" s="54"/>
      <c r="PNF228" s="54"/>
      <c r="PNG228" s="54"/>
      <c r="PNH228" s="54"/>
      <c r="PNI228" s="54"/>
      <c r="PNJ228" s="54"/>
      <c r="PNK228" s="54"/>
      <c r="PNL228" s="54"/>
      <c r="PNM228" s="54"/>
      <c r="PNN228" s="54"/>
      <c r="PNO228" s="54"/>
      <c r="PNP228" s="54"/>
      <c r="PNQ228" s="54"/>
      <c r="PNR228" s="54"/>
      <c r="PNS228" s="54"/>
      <c r="PNT228" s="54"/>
      <c r="PNU228" s="54"/>
      <c r="PNV228" s="54"/>
      <c r="PNW228" s="54"/>
      <c r="PNX228" s="54"/>
      <c r="PNY228" s="54"/>
      <c r="PNZ228" s="54"/>
      <c r="POA228" s="54"/>
      <c r="POB228" s="54"/>
      <c r="POC228" s="54"/>
      <c r="POD228" s="54"/>
      <c r="POE228" s="54"/>
      <c r="POF228" s="54"/>
      <c r="POG228" s="54"/>
      <c r="POH228" s="54"/>
      <c r="POI228" s="54"/>
      <c r="POJ228" s="54"/>
      <c r="POK228" s="54"/>
      <c r="POL228" s="54"/>
      <c r="POM228" s="54"/>
      <c r="PON228" s="54"/>
      <c r="POO228" s="54"/>
      <c r="POP228" s="54"/>
      <c r="POQ228" s="54"/>
      <c r="POR228" s="54"/>
      <c r="POS228" s="54"/>
      <c r="POT228" s="54"/>
      <c r="POU228" s="54"/>
      <c r="POV228" s="54"/>
      <c r="POW228" s="54"/>
      <c r="POX228" s="54"/>
      <c r="POY228" s="54"/>
      <c r="POZ228" s="54"/>
      <c r="PPA228" s="54"/>
      <c r="PPB228" s="54"/>
      <c r="PPC228" s="54"/>
      <c r="PPD228" s="54"/>
      <c r="PPE228" s="54"/>
      <c r="PPF228" s="54"/>
      <c r="PPG228" s="54"/>
      <c r="PPH228" s="54"/>
      <c r="PPI228" s="54"/>
      <c r="PPJ228" s="54"/>
      <c r="PPK228" s="54"/>
      <c r="PPL228" s="54"/>
      <c r="PPM228" s="54"/>
      <c r="PPN228" s="54"/>
      <c r="PPO228" s="54"/>
      <c r="PPP228" s="54"/>
      <c r="PPQ228" s="54"/>
      <c r="PPR228" s="54"/>
      <c r="PPS228" s="54"/>
      <c r="PPT228" s="54"/>
      <c r="PPU228" s="54"/>
      <c r="PPV228" s="54"/>
      <c r="PPW228" s="54"/>
      <c r="PPX228" s="54"/>
      <c r="PPY228" s="54"/>
      <c r="PPZ228" s="54"/>
      <c r="PQA228" s="54"/>
      <c r="PQB228" s="54"/>
      <c r="PQC228" s="54"/>
      <c r="PQD228" s="54"/>
      <c r="PQE228" s="54"/>
      <c r="PQF228" s="54"/>
      <c r="PQG228" s="54"/>
      <c r="PQH228" s="54"/>
      <c r="PQI228" s="54"/>
      <c r="PQJ228" s="54"/>
      <c r="PQK228" s="54"/>
      <c r="PQL228" s="54"/>
      <c r="PQM228" s="54"/>
      <c r="PQN228" s="54"/>
      <c r="PQO228" s="54"/>
      <c r="PQP228" s="54"/>
      <c r="PQQ228" s="54"/>
      <c r="PQR228" s="54"/>
      <c r="PQS228" s="54"/>
      <c r="PQT228" s="54"/>
      <c r="PQU228" s="54"/>
      <c r="PQV228" s="54"/>
      <c r="PQW228" s="54"/>
      <c r="PQX228" s="54"/>
      <c r="PQY228" s="54"/>
      <c r="PQZ228" s="54"/>
      <c r="PRA228" s="54"/>
      <c r="PRB228" s="54"/>
      <c r="PRC228" s="54"/>
      <c r="PRD228" s="54"/>
      <c r="PRE228" s="54"/>
      <c r="PRF228" s="54"/>
      <c r="PRG228" s="54"/>
      <c r="PRH228" s="54"/>
      <c r="PRI228" s="54"/>
      <c r="PRJ228" s="54"/>
      <c r="PRK228" s="54"/>
      <c r="PRL228" s="54"/>
      <c r="PRM228" s="54"/>
      <c r="PRN228" s="54"/>
      <c r="PRO228" s="54"/>
      <c r="PRP228" s="54"/>
      <c r="PRQ228" s="54"/>
      <c r="PRR228" s="54"/>
      <c r="PRS228" s="54"/>
      <c r="PRT228" s="54"/>
      <c r="PRU228" s="54"/>
      <c r="PRV228" s="54"/>
      <c r="PRW228" s="54"/>
      <c r="PRX228" s="54"/>
      <c r="PRY228" s="54"/>
      <c r="PRZ228" s="54"/>
      <c r="PSA228" s="54"/>
      <c r="PSB228" s="54"/>
      <c r="PSC228" s="54"/>
      <c r="PSD228" s="54"/>
      <c r="PSE228" s="54"/>
      <c r="PSF228" s="54"/>
      <c r="PSG228" s="54"/>
      <c r="PSH228" s="54"/>
      <c r="PSI228" s="54"/>
      <c r="PSJ228" s="54"/>
      <c r="PSK228" s="54"/>
      <c r="PSL228" s="54"/>
      <c r="PSM228" s="54"/>
      <c r="PSN228" s="54"/>
      <c r="PSO228" s="54"/>
      <c r="PSP228" s="54"/>
      <c r="PSQ228" s="54"/>
      <c r="PSR228" s="54"/>
      <c r="PSS228" s="54"/>
      <c r="PST228" s="54"/>
      <c r="PSU228" s="54"/>
      <c r="PSV228" s="54"/>
      <c r="PSW228" s="54"/>
      <c r="PSX228" s="54"/>
      <c r="PSY228" s="54"/>
      <c r="PSZ228" s="54"/>
      <c r="PTA228" s="54"/>
      <c r="PTB228" s="54"/>
      <c r="PTC228" s="54"/>
      <c r="PTD228" s="54"/>
      <c r="PTE228" s="54"/>
      <c r="PTF228" s="54"/>
      <c r="PTG228" s="54"/>
      <c r="PTH228" s="54"/>
      <c r="PTI228" s="54"/>
      <c r="PTJ228" s="54"/>
      <c r="PTK228" s="54"/>
      <c r="PTL228" s="54"/>
      <c r="PTM228" s="54"/>
      <c r="PTN228" s="54"/>
      <c r="PTO228" s="54"/>
      <c r="PTP228" s="54"/>
      <c r="PTQ228" s="54"/>
      <c r="PTR228" s="54"/>
      <c r="PTS228" s="54"/>
      <c r="PTT228" s="54"/>
      <c r="PTU228" s="54"/>
      <c r="PTV228" s="54"/>
      <c r="PTW228" s="54"/>
      <c r="PTX228" s="54"/>
      <c r="PTY228" s="54"/>
      <c r="PTZ228" s="54"/>
      <c r="PUA228" s="54"/>
      <c r="PUB228" s="54"/>
      <c r="PUC228" s="54"/>
      <c r="PUD228" s="54"/>
      <c r="PUE228" s="54"/>
      <c r="PUF228" s="54"/>
      <c r="PUG228" s="54"/>
      <c r="PUH228" s="54"/>
      <c r="PUI228" s="54"/>
      <c r="PUJ228" s="54"/>
      <c r="PUK228" s="54"/>
      <c r="PUL228" s="54"/>
      <c r="PUM228" s="54"/>
      <c r="PUN228" s="54"/>
      <c r="PUO228" s="54"/>
      <c r="PUP228" s="54"/>
      <c r="PUQ228" s="54"/>
      <c r="PUR228" s="54"/>
      <c r="PUS228" s="54"/>
      <c r="PUT228" s="54"/>
      <c r="PUU228" s="54"/>
      <c r="PUV228" s="54"/>
      <c r="PUW228" s="54"/>
      <c r="PUX228" s="54"/>
      <c r="PUY228" s="54"/>
      <c r="PUZ228" s="54"/>
      <c r="PVA228" s="54"/>
      <c r="PVB228" s="54"/>
      <c r="PVC228" s="54"/>
      <c r="PVD228" s="54"/>
      <c r="PVE228" s="54"/>
      <c r="PVF228" s="54"/>
      <c r="PVG228" s="54"/>
      <c r="PVH228" s="54"/>
      <c r="PVI228" s="54"/>
      <c r="PVJ228" s="54"/>
      <c r="PVK228" s="54"/>
      <c r="PVL228" s="54"/>
      <c r="PVM228" s="54"/>
      <c r="PVN228" s="54"/>
      <c r="PVO228" s="54"/>
      <c r="PVP228" s="54"/>
      <c r="PVQ228" s="54"/>
      <c r="PVR228" s="54"/>
      <c r="PVS228" s="54"/>
      <c r="PVT228" s="54"/>
      <c r="PVU228" s="54"/>
      <c r="PVV228" s="54"/>
      <c r="PVW228" s="54"/>
      <c r="PVX228" s="54"/>
      <c r="PVY228" s="54"/>
      <c r="PVZ228" s="54"/>
      <c r="PWA228" s="54"/>
      <c r="PWB228" s="54"/>
      <c r="PWC228" s="54"/>
      <c r="PWD228" s="54"/>
      <c r="PWE228" s="54"/>
      <c r="PWF228" s="54"/>
      <c r="PWG228" s="54"/>
      <c r="PWH228" s="54"/>
      <c r="PWI228" s="54"/>
      <c r="PWJ228" s="54"/>
      <c r="PWK228" s="54"/>
      <c r="PWL228" s="54"/>
      <c r="PWM228" s="54"/>
      <c r="PWN228" s="54"/>
      <c r="PWO228" s="54"/>
      <c r="PWP228" s="54"/>
      <c r="PWQ228" s="54"/>
      <c r="PWR228" s="54"/>
      <c r="PWS228" s="54"/>
      <c r="PWT228" s="54"/>
      <c r="PWU228" s="54"/>
      <c r="PWV228" s="54"/>
      <c r="PWW228" s="54"/>
      <c r="PWX228" s="54"/>
      <c r="PWY228" s="54"/>
      <c r="PWZ228" s="54"/>
      <c r="PXA228" s="54"/>
      <c r="PXB228" s="54"/>
      <c r="PXC228" s="54"/>
      <c r="PXD228" s="54"/>
      <c r="PXE228" s="54"/>
      <c r="PXF228" s="54"/>
      <c r="PXG228" s="54"/>
      <c r="PXH228" s="54"/>
      <c r="PXI228" s="54"/>
      <c r="PXJ228" s="54"/>
      <c r="PXK228" s="54"/>
      <c r="PXL228" s="54"/>
      <c r="PXM228" s="54"/>
      <c r="PXN228" s="54"/>
      <c r="PXO228" s="54"/>
      <c r="PXP228" s="54"/>
      <c r="PXQ228" s="54"/>
      <c r="PXR228" s="54"/>
      <c r="PXS228" s="54"/>
      <c r="PXT228" s="54"/>
      <c r="PXU228" s="54"/>
      <c r="PXV228" s="54"/>
      <c r="PXW228" s="54"/>
      <c r="PXX228" s="54"/>
      <c r="PXY228" s="54"/>
      <c r="PXZ228" s="54"/>
      <c r="PYA228" s="54"/>
      <c r="PYB228" s="54"/>
      <c r="PYC228" s="54"/>
      <c r="PYD228" s="54"/>
      <c r="PYE228" s="54"/>
      <c r="PYF228" s="54"/>
      <c r="PYG228" s="54"/>
      <c r="PYH228" s="54"/>
      <c r="PYI228" s="54"/>
      <c r="PYJ228" s="54"/>
      <c r="PYK228" s="54"/>
      <c r="PYL228" s="54"/>
      <c r="PYM228" s="54"/>
      <c r="PYN228" s="54"/>
      <c r="PYO228" s="54"/>
      <c r="PYP228" s="54"/>
      <c r="PYQ228" s="54"/>
      <c r="PYR228" s="54"/>
      <c r="PYS228" s="54"/>
      <c r="PYT228" s="54"/>
      <c r="PYU228" s="54"/>
      <c r="PYV228" s="54"/>
      <c r="PYW228" s="54"/>
      <c r="PYX228" s="54"/>
      <c r="PYY228" s="54"/>
      <c r="PYZ228" s="54"/>
      <c r="PZA228" s="54"/>
      <c r="PZB228" s="54"/>
      <c r="PZC228" s="54"/>
      <c r="PZD228" s="54"/>
      <c r="PZE228" s="54"/>
      <c r="PZF228" s="54"/>
      <c r="PZG228" s="54"/>
      <c r="PZH228" s="54"/>
      <c r="PZI228" s="54"/>
      <c r="PZJ228" s="54"/>
      <c r="PZK228" s="54"/>
      <c r="PZL228" s="54"/>
      <c r="PZM228" s="54"/>
      <c r="PZN228" s="54"/>
      <c r="PZO228" s="54"/>
      <c r="PZP228" s="54"/>
      <c r="PZQ228" s="54"/>
      <c r="PZR228" s="54"/>
      <c r="PZS228" s="54"/>
      <c r="PZT228" s="54"/>
      <c r="PZU228" s="54"/>
      <c r="PZV228" s="54"/>
      <c r="PZW228" s="54"/>
      <c r="PZX228" s="54"/>
      <c r="PZY228" s="54"/>
      <c r="PZZ228" s="54"/>
      <c r="QAA228" s="54"/>
      <c r="QAB228" s="54"/>
      <c r="QAC228" s="54"/>
      <c r="QAD228" s="54"/>
      <c r="QAE228" s="54"/>
      <c r="QAF228" s="54"/>
      <c r="QAG228" s="54"/>
      <c r="QAH228" s="54"/>
      <c r="QAI228" s="54"/>
      <c r="QAJ228" s="54"/>
      <c r="QAK228" s="54"/>
      <c r="QAL228" s="54"/>
      <c r="QAM228" s="54"/>
      <c r="QAN228" s="54"/>
      <c r="QAO228" s="54"/>
      <c r="QAP228" s="54"/>
      <c r="QAQ228" s="54"/>
      <c r="QAR228" s="54"/>
      <c r="QAS228" s="54"/>
      <c r="QAT228" s="54"/>
      <c r="QAU228" s="54"/>
      <c r="QAV228" s="54"/>
      <c r="QAW228" s="54"/>
      <c r="QAX228" s="54"/>
      <c r="QAY228" s="54"/>
      <c r="QAZ228" s="54"/>
      <c r="QBA228" s="54"/>
      <c r="QBB228" s="54"/>
      <c r="QBC228" s="54"/>
      <c r="QBD228" s="54"/>
      <c r="QBE228" s="54"/>
      <c r="QBF228" s="54"/>
      <c r="QBG228" s="54"/>
      <c r="QBH228" s="54"/>
      <c r="QBI228" s="54"/>
      <c r="QBJ228" s="54"/>
      <c r="QBK228" s="54"/>
      <c r="QBL228" s="54"/>
      <c r="QBM228" s="54"/>
      <c r="QBN228" s="54"/>
      <c r="QBO228" s="54"/>
      <c r="QBP228" s="54"/>
      <c r="QBQ228" s="54"/>
      <c r="QBR228" s="54"/>
      <c r="QBS228" s="54"/>
      <c r="QBT228" s="54"/>
      <c r="QBU228" s="54"/>
      <c r="QBV228" s="54"/>
      <c r="QBW228" s="54"/>
      <c r="QBX228" s="54"/>
      <c r="QBY228" s="54"/>
      <c r="QBZ228" s="54"/>
      <c r="QCA228" s="54"/>
      <c r="QCB228" s="54"/>
      <c r="QCC228" s="54"/>
      <c r="QCD228" s="54"/>
      <c r="QCE228" s="54"/>
      <c r="QCF228" s="54"/>
      <c r="QCG228" s="54"/>
      <c r="QCH228" s="54"/>
      <c r="QCI228" s="54"/>
      <c r="QCJ228" s="54"/>
      <c r="QCK228" s="54"/>
      <c r="QCL228" s="54"/>
      <c r="QCM228" s="54"/>
      <c r="QCN228" s="54"/>
      <c r="QCO228" s="54"/>
      <c r="QCP228" s="54"/>
      <c r="QCQ228" s="54"/>
      <c r="QCR228" s="54"/>
      <c r="QCS228" s="54"/>
      <c r="QCT228" s="54"/>
      <c r="QCU228" s="54"/>
      <c r="QCV228" s="54"/>
      <c r="QCW228" s="54"/>
      <c r="QCX228" s="54"/>
      <c r="QCY228" s="54"/>
      <c r="QCZ228" s="54"/>
      <c r="QDA228" s="54"/>
      <c r="QDB228" s="54"/>
      <c r="QDC228" s="54"/>
      <c r="QDD228" s="54"/>
      <c r="QDE228" s="54"/>
      <c r="QDF228" s="54"/>
      <c r="QDG228" s="54"/>
      <c r="QDH228" s="54"/>
      <c r="QDI228" s="54"/>
      <c r="QDJ228" s="54"/>
      <c r="QDK228" s="54"/>
      <c r="QDL228" s="54"/>
      <c r="QDM228" s="54"/>
      <c r="QDN228" s="54"/>
      <c r="QDO228" s="54"/>
      <c r="QDP228" s="54"/>
      <c r="QDQ228" s="54"/>
      <c r="QDR228" s="54"/>
      <c r="QDS228" s="54"/>
      <c r="QDT228" s="54"/>
      <c r="QDU228" s="54"/>
      <c r="QDV228" s="54"/>
      <c r="QDW228" s="54"/>
      <c r="QDX228" s="54"/>
      <c r="QDY228" s="54"/>
      <c r="QDZ228" s="54"/>
      <c r="QEA228" s="54"/>
      <c r="QEB228" s="54"/>
      <c r="QEC228" s="54"/>
      <c r="QED228" s="54"/>
      <c r="QEE228" s="54"/>
      <c r="QEF228" s="54"/>
      <c r="QEG228" s="54"/>
      <c r="QEH228" s="54"/>
      <c r="QEI228" s="54"/>
      <c r="QEJ228" s="54"/>
      <c r="QEK228" s="54"/>
      <c r="QEL228" s="54"/>
      <c r="QEM228" s="54"/>
      <c r="QEN228" s="54"/>
      <c r="QEO228" s="54"/>
      <c r="QEP228" s="54"/>
      <c r="QEQ228" s="54"/>
      <c r="QER228" s="54"/>
      <c r="QES228" s="54"/>
      <c r="QET228" s="54"/>
      <c r="QEU228" s="54"/>
      <c r="QEV228" s="54"/>
      <c r="QEW228" s="54"/>
      <c r="QEX228" s="54"/>
      <c r="QEY228" s="54"/>
      <c r="QEZ228" s="54"/>
      <c r="QFA228" s="54"/>
      <c r="QFB228" s="54"/>
      <c r="QFC228" s="54"/>
      <c r="QFD228" s="54"/>
      <c r="QFE228" s="54"/>
      <c r="QFF228" s="54"/>
      <c r="QFG228" s="54"/>
      <c r="QFH228" s="54"/>
      <c r="QFI228" s="54"/>
      <c r="QFJ228" s="54"/>
      <c r="QFK228" s="54"/>
      <c r="QFL228" s="54"/>
      <c r="QFM228" s="54"/>
      <c r="QFN228" s="54"/>
      <c r="QFO228" s="54"/>
      <c r="QFP228" s="54"/>
      <c r="QFQ228" s="54"/>
      <c r="QFR228" s="54"/>
      <c r="QFS228" s="54"/>
      <c r="QFT228" s="54"/>
      <c r="QFU228" s="54"/>
      <c r="QFV228" s="54"/>
      <c r="QFW228" s="54"/>
      <c r="QFX228" s="54"/>
      <c r="QFY228" s="54"/>
      <c r="QFZ228" s="54"/>
      <c r="QGA228" s="54"/>
      <c r="QGB228" s="54"/>
      <c r="QGC228" s="54"/>
      <c r="QGD228" s="54"/>
      <c r="QGE228" s="54"/>
      <c r="QGF228" s="54"/>
      <c r="QGG228" s="54"/>
      <c r="QGH228" s="54"/>
      <c r="QGI228" s="54"/>
      <c r="QGJ228" s="54"/>
      <c r="QGK228" s="54"/>
      <c r="QGL228" s="54"/>
      <c r="QGM228" s="54"/>
      <c r="QGN228" s="54"/>
      <c r="QGO228" s="54"/>
      <c r="QGP228" s="54"/>
      <c r="QGQ228" s="54"/>
      <c r="QGR228" s="54"/>
      <c r="QGS228" s="54"/>
      <c r="QGT228" s="54"/>
      <c r="QGU228" s="54"/>
      <c r="QGV228" s="54"/>
      <c r="QGW228" s="54"/>
      <c r="QGX228" s="54"/>
      <c r="QGY228" s="54"/>
      <c r="QGZ228" s="54"/>
      <c r="QHA228" s="54"/>
      <c r="QHB228" s="54"/>
      <c r="QHC228" s="54"/>
      <c r="QHD228" s="54"/>
      <c r="QHE228" s="54"/>
      <c r="QHF228" s="54"/>
      <c r="QHG228" s="54"/>
      <c r="QHH228" s="54"/>
      <c r="QHI228" s="54"/>
      <c r="QHJ228" s="54"/>
      <c r="QHK228" s="54"/>
      <c r="QHL228" s="54"/>
      <c r="QHM228" s="54"/>
      <c r="QHN228" s="54"/>
      <c r="QHO228" s="54"/>
      <c r="QHP228" s="54"/>
      <c r="QHQ228" s="54"/>
      <c r="QHR228" s="54"/>
      <c r="QHS228" s="54"/>
      <c r="QHT228" s="54"/>
      <c r="QHU228" s="54"/>
      <c r="QHV228" s="54"/>
      <c r="QHW228" s="54"/>
      <c r="QHX228" s="54"/>
      <c r="QHY228" s="54"/>
      <c r="QHZ228" s="54"/>
      <c r="QIA228" s="54"/>
      <c r="QIB228" s="54"/>
      <c r="QIC228" s="54"/>
      <c r="QID228" s="54"/>
      <c r="QIE228" s="54"/>
      <c r="QIF228" s="54"/>
      <c r="QIG228" s="54"/>
      <c r="QIH228" s="54"/>
      <c r="QII228" s="54"/>
      <c r="QIJ228" s="54"/>
      <c r="QIK228" s="54"/>
      <c r="QIL228" s="54"/>
      <c r="QIM228" s="54"/>
      <c r="QIN228" s="54"/>
      <c r="QIO228" s="54"/>
      <c r="QIP228" s="54"/>
      <c r="QIQ228" s="54"/>
      <c r="QIR228" s="54"/>
      <c r="QIS228" s="54"/>
      <c r="QIT228" s="54"/>
      <c r="QIU228" s="54"/>
      <c r="QIV228" s="54"/>
      <c r="QIW228" s="54"/>
      <c r="QIX228" s="54"/>
      <c r="QIY228" s="54"/>
      <c r="QIZ228" s="54"/>
      <c r="QJA228" s="54"/>
      <c r="QJB228" s="54"/>
      <c r="QJC228" s="54"/>
      <c r="QJD228" s="54"/>
      <c r="QJE228" s="54"/>
      <c r="QJF228" s="54"/>
      <c r="QJG228" s="54"/>
      <c r="QJH228" s="54"/>
      <c r="QJI228" s="54"/>
      <c r="QJJ228" s="54"/>
      <c r="QJK228" s="54"/>
      <c r="QJL228" s="54"/>
      <c r="QJM228" s="54"/>
      <c r="QJN228" s="54"/>
      <c r="QJO228" s="54"/>
      <c r="QJP228" s="54"/>
      <c r="QJQ228" s="54"/>
      <c r="QJR228" s="54"/>
      <c r="QJS228" s="54"/>
      <c r="QJT228" s="54"/>
      <c r="QJU228" s="54"/>
      <c r="QJV228" s="54"/>
      <c r="QJW228" s="54"/>
      <c r="QJX228" s="54"/>
      <c r="QJY228" s="54"/>
      <c r="QJZ228" s="54"/>
      <c r="QKA228" s="54"/>
      <c r="QKB228" s="54"/>
      <c r="QKC228" s="54"/>
      <c r="QKD228" s="54"/>
      <c r="QKE228" s="54"/>
      <c r="QKF228" s="54"/>
      <c r="QKG228" s="54"/>
      <c r="QKH228" s="54"/>
      <c r="QKI228" s="54"/>
      <c r="QKJ228" s="54"/>
      <c r="QKK228" s="54"/>
      <c r="QKL228" s="54"/>
      <c r="QKM228" s="54"/>
      <c r="QKN228" s="54"/>
      <c r="QKO228" s="54"/>
      <c r="QKP228" s="54"/>
      <c r="QKQ228" s="54"/>
      <c r="QKR228" s="54"/>
      <c r="QKS228" s="54"/>
      <c r="QKT228" s="54"/>
      <c r="QKU228" s="54"/>
      <c r="QKV228" s="54"/>
      <c r="QKW228" s="54"/>
      <c r="QKX228" s="54"/>
      <c r="QKY228" s="54"/>
      <c r="QKZ228" s="54"/>
      <c r="QLA228" s="54"/>
      <c r="QLB228" s="54"/>
      <c r="QLC228" s="54"/>
      <c r="QLD228" s="54"/>
      <c r="QLE228" s="54"/>
      <c r="QLF228" s="54"/>
      <c r="QLG228" s="54"/>
      <c r="QLH228" s="54"/>
      <c r="QLI228" s="54"/>
      <c r="QLJ228" s="54"/>
      <c r="QLK228" s="54"/>
      <c r="QLL228" s="54"/>
      <c r="QLM228" s="54"/>
      <c r="QLN228" s="54"/>
      <c r="QLO228" s="54"/>
      <c r="QLP228" s="54"/>
      <c r="QLQ228" s="54"/>
      <c r="QLR228" s="54"/>
      <c r="QLS228" s="54"/>
      <c r="QLT228" s="54"/>
      <c r="QLU228" s="54"/>
      <c r="QLV228" s="54"/>
      <c r="QLW228" s="54"/>
      <c r="QLX228" s="54"/>
      <c r="QLY228" s="54"/>
      <c r="QLZ228" s="54"/>
      <c r="QMA228" s="54"/>
      <c r="QMB228" s="54"/>
      <c r="QMC228" s="54"/>
      <c r="QMD228" s="54"/>
      <c r="QME228" s="54"/>
      <c r="QMF228" s="54"/>
      <c r="QMG228" s="54"/>
      <c r="QMH228" s="54"/>
      <c r="QMI228" s="54"/>
      <c r="QMJ228" s="54"/>
      <c r="QMK228" s="54"/>
      <c r="QML228" s="54"/>
      <c r="QMM228" s="54"/>
      <c r="QMN228" s="54"/>
      <c r="QMO228" s="54"/>
      <c r="QMP228" s="54"/>
      <c r="QMQ228" s="54"/>
      <c r="QMR228" s="54"/>
      <c r="QMS228" s="54"/>
      <c r="QMT228" s="54"/>
      <c r="QMU228" s="54"/>
      <c r="QMV228" s="54"/>
      <c r="QMW228" s="54"/>
      <c r="QMX228" s="54"/>
      <c r="QMY228" s="54"/>
      <c r="QMZ228" s="54"/>
      <c r="QNA228" s="54"/>
      <c r="QNB228" s="54"/>
      <c r="QNC228" s="54"/>
      <c r="QND228" s="54"/>
      <c r="QNE228" s="54"/>
      <c r="QNF228" s="54"/>
      <c r="QNG228" s="54"/>
      <c r="QNH228" s="54"/>
      <c r="QNI228" s="54"/>
      <c r="QNJ228" s="54"/>
      <c r="QNK228" s="54"/>
      <c r="QNL228" s="54"/>
      <c r="QNM228" s="54"/>
      <c r="QNN228" s="54"/>
      <c r="QNO228" s="54"/>
      <c r="QNP228" s="54"/>
      <c r="QNQ228" s="54"/>
      <c r="QNR228" s="54"/>
      <c r="QNS228" s="54"/>
      <c r="QNT228" s="54"/>
      <c r="QNU228" s="54"/>
      <c r="QNV228" s="54"/>
      <c r="QNW228" s="54"/>
      <c r="QNX228" s="54"/>
      <c r="QNY228" s="54"/>
      <c r="QNZ228" s="54"/>
      <c r="QOA228" s="54"/>
      <c r="QOB228" s="54"/>
      <c r="QOC228" s="54"/>
      <c r="QOD228" s="54"/>
      <c r="QOE228" s="54"/>
      <c r="QOF228" s="54"/>
      <c r="QOG228" s="54"/>
      <c r="QOH228" s="54"/>
      <c r="QOI228" s="54"/>
      <c r="QOJ228" s="54"/>
      <c r="QOK228" s="54"/>
      <c r="QOL228" s="54"/>
      <c r="QOM228" s="54"/>
      <c r="QON228" s="54"/>
      <c r="QOO228" s="54"/>
      <c r="QOP228" s="54"/>
      <c r="QOQ228" s="54"/>
      <c r="QOR228" s="54"/>
      <c r="QOS228" s="54"/>
      <c r="QOT228" s="54"/>
      <c r="QOU228" s="54"/>
      <c r="QOV228" s="54"/>
      <c r="QOW228" s="54"/>
      <c r="QOX228" s="54"/>
      <c r="QOY228" s="54"/>
      <c r="QOZ228" s="54"/>
      <c r="QPA228" s="54"/>
      <c r="QPB228" s="54"/>
      <c r="QPC228" s="54"/>
      <c r="QPD228" s="54"/>
      <c r="QPE228" s="54"/>
      <c r="QPF228" s="54"/>
      <c r="QPG228" s="54"/>
      <c r="QPH228" s="54"/>
      <c r="QPI228" s="54"/>
      <c r="QPJ228" s="54"/>
      <c r="QPK228" s="54"/>
      <c r="QPL228" s="54"/>
      <c r="QPM228" s="54"/>
      <c r="QPN228" s="54"/>
      <c r="QPO228" s="54"/>
      <c r="QPP228" s="54"/>
      <c r="QPQ228" s="54"/>
      <c r="QPR228" s="54"/>
      <c r="QPS228" s="54"/>
      <c r="QPT228" s="54"/>
      <c r="QPU228" s="54"/>
      <c r="QPV228" s="54"/>
      <c r="QPW228" s="54"/>
      <c r="QPX228" s="54"/>
      <c r="QPY228" s="54"/>
      <c r="QPZ228" s="54"/>
      <c r="QQA228" s="54"/>
      <c r="QQB228" s="54"/>
      <c r="QQC228" s="54"/>
      <c r="QQD228" s="54"/>
      <c r="QQE228" s="54"/>
      <c r="QQF228" s="54"/>
      <c r="QQG228" s="54"/>
      <c r="QQH228" s="54"/>
      <c r="QQI228" s="54"/>
      <c r="QQJ228" s="54"/>
      <c r="QQK228" s="54"/>
      <c r="QQL228" s="54"/>
      <c r="QQM228" s="54"/>
      <c r="QQN228" s="54"/>
      <c r="QQO228" s="54"/>
      <c r="QQP228" s="54"/>
      <c r="QQQ228" s="54"/>
      <c r="QQR228" s="54"/>
      <c r="QQS228" s="54"/>
      <c r="QQT228" s="54"/>
      <c r="QQU228" s="54"/>
      <c r="QQV228" s="54"/>
      <c r="QQW228" s="54"/>
      <c r="QQX228" s="54"/>
      <c r="QQY228" s="54"/>
      <c r="QQZ228" s="54"/>
      <c r="QRA228" s="54"/>
      <c r="QRB228" s="54"/>
      <c r="QRC228" s="54"/>
      <c r="QRD228" s="54"/>
      <c r="QRE228" s="54"/>
      <c r="QRF228" s="54"/>
      <c r="QRG228" s="54"/>
      <c r="QRH228" s="54"/>
      <c r="QRI228" s="54"/>
      <c r="QRJ228" s="54"/>
      <c r="QRK228" s="54"/>
      <c r="QRL228" s="54"/>
      <c r="QRM228" s="54"/>
      <c r="QRN228" s="54"/>
      <c r="QRO228" s="54"/>
      <c r="QRP228" s="54"/>
      <c r="QRQ228" s="54"/>
      <c r="QRR228" s="54"/>
      <c r="QRS228" s="54"/>
      <c r="QRT228" s="54"/>
      <c r="QRU228" s="54"/>
      <c r="QRV228" s="54"/>
      <c r="QRW228" s="54"/>
      <c r="QRX228" s="54"/>
      <c r="QRY228" s="54"/>
      <c r="QRZ228" s="54"/>
      <c r="QSA228" s="54"/>
      <c r="QSB228" s="54"/>
      <c r="QSC228" s="54"/>
      <c r="QSD228" s="54"/>
      <c r="QSE228" s="54"/>
      <c r="QSF228" s="54"/>
      <c r="QSG228" s="54"/>
      <c r="QSH228" s="54"/>
      <c r="QSI228" s="54"/>
      <c r="QSJ228" s="54"/>
      <c r="QSK228" s="54"/>
      <c r="QSL228" s="54"/>
      <c r="QSM228" s="54"/>
      <c r="QSN228" s="54"/>
      <c r="QSO228" s="54"/>
      <c r="QSP228" s="54"/>
      <c r="QSQ228" s="54"/>
      <c r="QSR228" s="54"/>
      <c r="QSS228" s="54"/>
      <c r="QST228" s="54"/>
      <c r="QSU228" s="54"/>
      <c r="QSV228" s="54"/>
      <c r="QSW228" s="54"/>
      <c r="QSX228" s="54"/>
      <c r="QSY228" s="54"/>
      <c r="QSZ228" s="54"/>
      <c r="QTA228" s="54"/>
      <c r="QTB228" s="54"/>
      <c r="QTC228" s="54"/>
      <c r="QTD228" s="54"/>
      <c r="QTE228" s="54"/>
      <c r="QTF228" s="54"/>
      <c r="QTG228" s="54"/>
      <c r="QTH228" s="54"/>
      <c r="QTI228" s="54"/>
      <c r="QTJ228" s="54"/>
      <c r="QTK228" s="54"/>
      <c r="QTL228" s="54"/>
      <c r="QTM228" s="54"/>
      <c r="QTN228" s="54"/>
      <c r="QTO228" s="54"/>
      <c r="QTP228" s="54"/>
      <c r="QTQ228" s="54"/>
      <c r="QTR228" s="54"/>
      <c r="QTS228" s="54"/>
      <c r="QTT228" s="54"/>
      <c r="QTU228" s="54"/>
      <c r="QTV228" s="54"/>
      <c r="QTW228" s="54"/>
      <c r="QTX228" s="54"/>
      <c r="QTY228" s="54"/>
      <c r="QTZ228" s="54"/>
      <c r="QUA228" s="54"/>
      <c r="QUB228" s="54"/>
      <c r="QUC228" s="54"/>
      <c r="QUD228" s="54"/>
      <c r="QUE228" s="54"/>
      <c r="QUF228" s="54"/>
      <c r="QUG228" s="54"/>
      <c r="QUH228" s="54"/>
      <c r="QUI228" s="54"/>
      <c r="QUJ228" s="54"/>
      <c r="QUK228" s="54"/>
      <c r="QUL228" s="54"/>
      <c r="QUM228" s="54"/>
      <c r="QUN228" s="54"/>
      <c r="QUO228" s="54"/>
      <c r="QUP228" s="54"/>
      <c r="QUQ228" s="54"/>
      <c r="QUR228" s="54"/>
      <c r="QUS228" s="54"/>
      <c r="QUT228" s="54"/>
      <c r="QUU228" s="54"/>
      <c r="QUV228" s="54"/>
      <c r="QUW228" s="54"/>
      <c r="QUX228" s="54"/>
      <c r="QUY228" s="54"/>
      <c r="QUZ228" s="54"/>
      <c r="QVA228" s="54"/>
      <c r="QVB228" s="54"/>
      <c r="QVC228" s="54"/>
      <c r="QVD228" s="54"/>
      <c r="QVE228" s="54"/>
      <c r="QVF228" s="54"/>
      <c r="QVG228" s="54"/>
      <c r="QVH228" s="54"/>
      <c r="QVI228" s="54"/>
      <c r="QVJ228" s="54"/>
      <c r="QVK228" s="54"/>
      <c r="QVL228" s="54"/>
      <c r="QVM228" s="54"/>
      <c r="QVN228" s="54"/>
      <c r="QVO228" s="54"/>
      <c r="QVP228" s="54"/>
      <c r="QVQ228" s="54"/>
      <c r="QVR228" s="54"/>
      <c r="QVS228" s="54"/>
      <c r="QVT228" s="54"/>
      <c r="QVU228" s="54"/>
      <c r="QVV228" s="54"/>
      <c r="QVW228" s="54"/>
      <c r="QVX228" s="54"/>
      <c r="QVY228" s="54"/>
      <c r="QVZ228" s="54"/>
      <c r="QWA228" s="54"/>
      <c r="QWB228" s="54"/>
      <c r="QWC228" s="54"/>
      <c r="QWD228" s="54"/>
      <c r="QWE228" s="54"/>
      <c r="QWF228" s="54"/>
      <c r="QWG228" s="54"/>
      <c r="QWH228" s="54"/>
      <c r="QWI228" s="54"/>
      <c r="QWJ228" s="54"/>
      <c r="QWK228" s="54"/>
      <c r="QWL228" s="54"/>
      <c r="QWM228" s="54"/>
      <c r="QWN228" s="54"/>
      <c r="QWO228" s="54"/>
      <c r="QWP228" s="54"/>
      <c r="QWQ228" s="54"/>
      <c r="QWR228" s="54"/>
      <c r="QWS228" s="54"/>
      <c r="QWT228" s="54"/>
      <c r="QWU228" s="54"/>
      <c r="QWV228" s="54"/>
      <c r="QWW228" s="54"/>
      <c r="QWX228" s="54"/>
      <c r="QWY228" s="54"/>
      <c r="QWZ228" s="54"/>
      <c r="QXA228" s="54"/>
      <c r="QXB228" s="54"/>
      <c r="QXC228" s="54"/>
      <c r="QXD228" s="54"/>
      <c r="QXE228" s="54"/>
      <c r="QXF228" s="54"/>
      <c r="QXG228" s="54"/>
      <c r="QXH228" s="54"/>
      <c r="QXI228" s="54"/>
      <c r="QXJ228" s="54"/>
      <c r="QXK228" s="54"/>
      <c r="QXL228" s="54"/>
      <c r="QXM228" s="54"/>
      <c r="QXN228" s="54"/>
      <c r="QXO228" s="54"/>
      <c r="QXP228" s="54"/>
      <c r="QXQ228" s="54"/>
      <c r="QXR228" s="54"/>
      <c r="QXS228" s="54"/>
      <c r="QXT228" s="54"/>
      <c r="QXU228" s="54"/>
      <c r="QXV228" s="54"/>
      <c r="QXW228" s="54"/>
      <c r="QXX228" s="54"/>
      <c r="QXY228" s="54"/>
      <c r="QXZ228" s="54"/>
      <c r="QYA228" s="54"/>
      <c r="QYB228" s="54"/>
      <c r="QYC228" s="54"/>
      <c r="QYD228" s="54"/>
      <c r="QYE228" s="54"/>
      <c r="QYF228" s="54"/>
      <c r="QYG228" s="54"/>
      <c r="QYH228" s="54"/>
      <c r="QYI228" s="54"/>
      <c r="QYJ228" s="54"/>
      <c r="QYK228" s="54"/>
      <c r="QYL228" s="54"/>
      <c r="QYM228" s="54"/>
      <c r="QYN228" s="54"/>
      <c r="QYO228" s="54"/>
      <c r="QYP228" s="54"/>
      <c r="QYQ228" s="54"/>
      <c r="QYR228" s="54"/>
      <c r="QYS228" s="54"/>
      <c r="QYT228" s="54"/>
      <c r="QYU228" s="54"/>
      <c r="QYV228" s="54"/>
      <c r="QYW228" s="54"/>
      <c r="QYX228" s="54"/>
      <c r="QYY228" s="54"/>
      <c r="QYZ228" s="54"/>
      <c r="QZA228" s="54"/>
      <c r="QZB228" s="54"/>
      <c r="QZC228" s="54"/>
      <c r="QZD228" s="54"/>
      <c r="QZE228" s="54"/>
      <c r="QZF228" s="54"/>
      <c r="QZG228" s="54"/>
      <c r="QZH228" s="54"/>
      <c r="QZI228" s="54"/>
      <c r="QZJ228" s="54"/>
      <c r="QZK228" s="54"/>
      <c r="QZL228" s="54"/>
      <c r="QZM228" s="54"/>
      <c r="QZN228" s="54"/>
      <c r="QZO228" s="54"/>
      <c r="QZP228" s="54"/>
      <c r="QZQ228" s="54"/>
      <c r="QZR228" s="54"/>
      <c r="QZS228" s="54"/>
      <c r="QZT228" s="54"/>
      <c r="QZU228" s="54"/>
      <c r="QZV228" s="54"/>
      <c r="QZW228" s="54"/>
      <c r="QZX228" s="54"/>
      <c r="QZY228" s="54"/>
      <c r="QZZ228" s="54"/>
      <c r="RAA228" s="54"/>
      <c r="RAB228" s="54"/>
      <c r="RAC228" s="54"/>
      <c r="RAD228" s="54"/>
      <c r="RAE228" s="54"/>
      <c r="RAF228" s="54"/>
      <c r="RAG228" s="54"/>
      <c r="RAH228" s="54"/>
      <c r="RAI228" s="54"/>
      <c r="RAJ228" s="54"/>
      <c r="RAK228" s="54"/>
      <c r="RAL228" s="54"/>
      <c r="RAM228" s="54"/>
      <c r="RAN228" s="54"/>
      <c r="RAO228" s="54"/>
      <c r="RAP228" s="54"/>
      <c r="RAQ228" s="54"/>
      <c r="RAR228" s="54"/>
      <c r="RAS228" s="54"/>
      <c r="RAT228" s="54"/>
      <c r="RAU228" s="54"/>
      <c r="RAV228" s="54"/>
      <c r="RAW228" s="54"/>
      <c r="RAX228" s="54"/>
      <c r="RAY228" s="54"/>
      <c r="RAZ228" s="54"/>
      <c r="RBA228" s="54"/>
      <c r="RBB228" s="54"/>
      <c r="RBC228" s="54"/>
      <c r="RBD228" s="54"/>
      <c r="RBE228" s="54"/>
      <c r="RBF228" s="54"/>
      <c r="RBG228" s="54"/>
      <c r="RBH228" s="54"/>
      <c r="RBI228" s="54"/>
      <c r="RBJ228" s="54"/>
      <c r="RBK228" s="54"/>
      <c r="RBL228" s="54"/>
      <c r="RBM228" s="54"/>
      <c r="RBN228" s="54"/>
      <c r="RBO228" s="54"/>
      <c r="RBP228" s="54"/>
      <c r="RBQ228" s="54"/>
      <c r="RBR228" s="54"/>
      <c r="RBS228" s="54"/>
      <c r="RBT228" s="54"/>
      <c r="RBU228" s="54"/>
      <c r="RBV228" s="54"/>
      <c r="RBW228" s="54"/>
      <c r="RBX228" s="54"/>
      <c r="RBY228" s="54"/>
      <c r="RBZ228" s="54"/>
      <c r="RCA228" s="54"/>
      <c r="RCB228" s="54"/>
      <c r="RCC228" s="54"/>
      <c r="RCD228" s="54"/>
      <c r="RCE228" s="54"/>
      <c r="RCF228" s="54"/>
      <c r="RCG228" s="54"/>
      <c r="RCH228" s="54"/>
      <c r="RCI228" s="54"/>
      <c r="RCJ228" s="54"/>
      <c r="RCK228" s="54"/>
      <c r="RCL228" s="54"/>
      <c r="RCM228" s="54"/>
      <c r="RCN228" s="54"/>
      <c r="RCO228" s="54"/>
      <c r="RCP228" s="54"/>
      <c r="RCQ228" s="54"/>
      <c r="RCR228" s="54"/>
      <c r="RCS228" s="54"/>
      <c r="RCT228" s="54"/>
      <c r="RCU228" s="54"/>
      <c r="RCV228" s="54"/>
      <c r="RCW228" s="54"/>
      <c r="RCX228" s="54"/>
      <c r="RCY228" s="54"/>
      <c r="RCZ228" s="54"/>
      <c r="RDA228" s="54"/>
      <c r="RDB228" s="54"/>
      <c r="RDC228" s="54"/>
      <c r="RDD228" s="54"/>
      <c r="RDE228" s="54"/>
      <c r="RDF228" s="54"/>
      <c r="RDG228" s="54"/>
      <c r="RDH228" s="54"/>
      <c r="RDI228" s="54"/>
      <c r="RDJ228" s="54"/>
      <c r="RDK228" s="54"/>
      <c r="RDL228" s="54"/>
      <c r="RDM228" s="54"/>
      <c r="RDN228" s="54"/>
      <c r="RDO228" s="54"/>
      <c r="RDP228" s="54"/>
      <c r="RDQ228" s="54"/>
      <c r="RDR228" s="54"/>
      <c r="RDS228" s="54"/>
      <c r="RDT228" s="54"/>
      <c r="RDU228" s="54"/>
      <c r="RDV228" s="54"/>
      <c r="RDW228" s="54"/>
      <c r="RDX228" s="54"/>
      <c r="RDY228" s="54"/>
      <c r="RDZ228" s="54"/>
      <c r="REA228" s="54"/>
      <c r="REB228" s="54"/>
      <c r="REC228" s="54"/>
      <c r="RED228" s="54"/>
      <c r="REE228" s="54"/>
      <c r="REF228" s="54"/>
      <c r="REG228" s="54"/>
      <c r="REH228" s="54"/>
      <c r="REI228" s="54"/>
      <c r="REJ228" s="54"/>
      <c r="REK228" s="54"/>
      <c r="REL228" s="54"/>
      <c r="REM228" s="54"/>
      <c r="REN228" s="54"/>
      <c r="REO228" s="54"/>
      <c r="REP228" s="54"/>
      <c r="REQ228" s="54"/>
      <c r="RER228" s="54"/>
      <c r="RES228" s="54"/>
      <c r="RET228" s="54"/>
      <c r="REU228" s="54"/>
      <c r="REV228" s="54"/>
      <c r="REW228" s="54"/>
      <c r="REX228" s="54"/>
      <c r="REY228" s="54"/>
      <c r="REZ228" s="54"/>
      <c r="RFA228" s="54"/>
      <c r="RFB228" s="54"/>
      <c r="RFC228" s="54"/>
      <c r="RFD228" s="54"/>
      <c r="RFE228" s="54"/>
      <c r="RFF228" s="54"/>
      <c r="RFG228" s="54"/>
      <c r="RFH228" s="54"/>
      <c r="RFI228" s="54"/>
      <c r="RFJ228" s="54"/>
      <c r="RFK228" s="54"/>
      <c r="RFL228" s="54"/>
      <c r="RFM228" s="54"/>
      <c r="RFN228" s="54"/>
      <c r="RFO228" s="54"/>
      <c r="RFP228" s="54"/>
      <c r="RFQ228" s="54"/>
      <c r="RFR228" s="54"/>
      <c r="RFS228" s="54"/>
      <c r="RFT228" s="54"/>
      <c r="RFU228" s="54"/>
      <c r="RFV228" s="54"/>
      <c r="RFW228" s="54"/>
      <c r="RFX228" s="54"/>
      <c r="RFY228" s="54"/>
      <c r="RFZ228" s="54"/>
      <c r="RGA228" s="54"/>
      <c r="RGB228" s="54"/>
      <c r="RGC228" s="54"/>
      <c r="RGD228" s="54"/>
      <c r="RGE228" s="54"/>
      <c r="RGF228" s="54"/>
      <c r="RGG228" s="54"/>
      <c r="RGH228" s="54"/>
      <c r="RGI228" s="54"/>
      <c r="RGJ228" s="54"/>
      <c r="RGK228" s="54"/>
      <c r="RGL228" s="54"/>
      <c r="RGM228" s="54"/>
      <c r="RGN228" s="54"/>
      <c r="RGO228" s="54"/>
      <c r="RGP228" s="54"/>
      <c r="RGQ228" s="54"/>
      <c r="RGR228" s="54"/>
      <c r="RGS228" s="54"/>
      <c r="RGT228" s="54"/>
      <c r="RGU228" s="54"/>
      <c r="RGV228" s="54"/>
      <c r="RGW228" s="54"/>
      <c r="RGX228" s="54"/>
      <c r="RGY228" s="54"/>
      <c r="RGZ228" s="54"/>
      <c r="RHA228" s="54"/>
      <c r="RHB228" s="54"/>
      <c r="RHC228" s="54"/>
      <c r="RHD228" s="54"/>
      <c r="RHE228" s="54"/>
      <c r="RHF228" s="54"/>
      <c r="RHG228" s="54"/>
      <c r="RHH228" s="54"/>
      <c r="RHI228" s="54"/>
      <c r="RHJ228" s="54"/>
      <c r="RHK228" s="54"/>
      <c r="RHL228" s="54"/>
      <c r="RHM228" s="54"/>
      <c r="RHN228" s="54"/>
      <c r="RHO228" s="54"/>
      <c r="RHP228" s="54"/>
      <c r="RHQ228" s="54"/>
      <c r="RHR228" s="54"/>
      <c r="RHS228" s="54"/>
      <c r="RHT228" s="54"/>
      <c r="RHU228" s="54"/>
      <c r="RHV228" s="54"/>
      <c r="RHW228" s="54"/>
      <c r="RHX228" s="54"/>
      <c r="RHY228" s="54"/>
      <c r="RHZ228" s="54"/>
      <c r="RIA228" s="54"/>
      <c r="RIB228" s="54"/>
      <c r="RIC228" s="54"/>
      <c r="RID228" s="54"/>
      <c r="RIE228" s="54"/>
      <c r="RIF228" s="54"/>
      <c r="RIG228" s="54"/>
      <c r="RIH228" s="54"/>
      <c r="RII228" s="54"/>
      <c r="RIJ228" s="54"/>
      <c r="RIK228" s="54"/>
      <c r="RIL228" s="54"/>
      <c r="RIM228" s="54"/>
      <c r="RIN228" s="54"/>
      <c r="RIO228" s="54"/>
      <c r="RIP228" s="54"/>
      <c r="RIQ228" s="54"/>
      <c r="RIR228" s="54"/>
      <c r="RIS228" s="54"/>
      <c r="RIT228" s="54"/>
      <c r="RIU228" s="54"/>
      <c r="RIV228" s="54"/>
      <c r="RIW228" s="54"/>
      <c r="RIX228" s="54"/>
      <c r="RIY228" s="54"/>
      <c r="RIZ228" s="54"/>
      <c r="RJA228" s="54"/>
      <c r="RJB228" s="54"/>
      <c r="RJC228" s="54"/>
      <c r="RJD228" s="54"/>
      <c r="RJE228" s="54"/>
      <c r="RJF228" s="54"/>
      <c r="RJG228" s="54"/>
      <c r="RJH228" s="54"/>
      <c r="RJI228" s="54"/>
      <c r="RJJ228" s="54"/>
      <c r="RJK228" s="54"/>
      <c r="RJL228" s="54"/>
      <c r="RJM228" s="54"/>
      <c r="RJN228" s="54"/>
      <c r="RJO228" s="54"/>
      <c r="RJP228" s="54"/>
      <c r="RJQ228" s="54"/>
      <c r="RJR228" s="54"/>
      <c r="RJS228" s="54"/>
      <c r="RJT228" s="54"/>
      <c r="RJU228" s="54"/>
      <c r="RJV228" s="54"/>
      <c r="RJW228" s="54"/>
      <c r="RJX228" s="54"/>
      <c r="RJY228" s="54"/>
      <c r="RJZ228" s="54"/>
      <c r="RKA228" s="54"/>
      <c r="RKB228" s="54"/>
      <c r="RKC228" s="54"/>
      <c r="RKD228" s="54"/>
      <c r="RKE228" s="54"/>
      <c r="RKF228" s="54"/>
      <c r="RKG228" s="54"/>
      <c r="RKH228" s="54"/>
      <c r="RKI228" s="54"/>
      <c r="RKJ228" s="54"/>
      <c r="RKK228" s="54"/>
      <c r="RKL228" s="54"/>
      <c r="RKM228" s="54"/>
      <c r="RKN228" s="54"/>
      <c r="RKO228" s="54"/>
      <c r="RKP228" s="54"/>
      <c r="RKQ228" s="54"/>
      <c r="RKR228" s="54"/>
      <c r="RKS228" s="54"/>
      <c r="RKT228" s="54"/>
      <c r="RKU228" s="54"/>
      <c r="RKV228" s="54"/>
      <c r="RKW228" s="54"/>
      <c r="RKX228" s="54"/>
      <c r="RKY228" s="54"/>
      <c r="RKZ228" s="54"/>
      <c r="RLA228" s="54"/>
      <c r="RLB228" s="54"/>
      <c r="RLC228" s="54"/>
      <c r="RLD228" s="54"/>
      <c r="RLE228" s="54"/>
      <c r="RLF228" s="54"/>
      <c r="RLG228" s="54"/>
      <c r="RLH228" s="54"/>
      <c r="RLI228" s="54"/>
      <c r="RLJ228" s="54"/>
      <c r="RLK228" s="54"/>
      <c r="RLL228" s="54"/>
      <c r="RLM228" s="54"/>
      <c r="RLN228" s="54"/>
      <c r="RLO228" s="54"/>
      <c r="RLP228" s="54"/>
      <c r="RLQ228" s="54"/>
      <c r="RLR228" s="54"/>
      <c r="RLS228" s="54"/>
      <c r="RLT228" s="54"/>
      <c r="RLU228" s="54"/>
      <c r="RLV228" s="54"/>
      <c r="RLW228" s="54"/>
      <c r="RLX228" s="54"/>
      <c r="RLY228" s="54"/>
      <c r="RLZ228" s="54"/>
      <c r="RMA228" s="54"/>
      <c r="RMB228" s="54"/>
      <c r="RMC228" s="54"/>
      <c r="RMD228" s="54"/>
      <c r="RME228" s="54"/>
      <c r="RMF228" s="54"/>
      <c r="RMG228" s="54"/>
      <c r="RMH228" s="54"/>
      <c r="RMI228" s="54"/>
      <c r="RMJ228" s="54"/>
      <c r="RMK228" s="54"/>
      <c r="RML228" s="54"/>
      <c r="RMM228" s="54"/>
      <c r="RMN228" s="54"/>
      <c r="RMO228" s="54"/>
      <c r="RMP228" s="54"/>
      <c r="RMQ228" s="54"/>
      <c r="RMR228" s="54"/>
      <c r="RMS228" s="54"/>
      <c r="RMT228" s="54"/>
      <c r="RMU228" s="54"/>
      <c r="RMV228" s="54"/>
      <c r="RMW228" s="54"/>
      <c r="RMX228" s="54"/>
      <c r="RMY228" s="54"/>
      <c r="RMZ228" s="54"/>
      <c r="RNA228" s="54"/>
      <c r="RNB228" s="54"/>
      <c r="RNC228" s="54"/>
      <c r="RND228" s="54"/>
      <c r="RNE228" s="54"/>
      <c r="RNF228" s="54"/>
      <c r="RNG228" s="54"/>
      <c r="RNH228" s="54"/>
      <c r="RNI228" s="54"/>
      <c r="RNJ228" s="54"/>
      <c r="RNK228" s="54"/>
      <c r="RNL228" s="54"/>
      <c r="RNM228" s="54"/>
      <c r="RNN228" s="54"/>
      <c r="RNO228" s="54"/>
      <c r="RNP228" s="54"/>
      <c r="RNQ228" s="54"/>
      <c r="RNR228" s="54"/>
      <c r="RNS228" s="54"/>
      <c r="RNT228" s="54"/>
      <c r="RNU228" s="54"/>
      <c r="RNV228" s="54"/>
      <c r="RNW228" s="54"/>
      <c r="RNX228" s="54"/>
      <c r="RNY228" s="54"/>
      <c r="RNZ228" s="54"/>
      <c r="ROA228" s="54"/>
      <c r="ROB228" s="54"/>
      <c r="ROC228" s="54"/>
      <c r="ROD228" s="54"/>
      <c r="ROE228" s="54"/>
      <c r="ROF228" s="54"/>
      <c r="ROG228" s="54"/>
      <c r="ROH228" s="54"/>
      <c r="ROI228" s="54"/>
      <c r="ROJ228" s="54"/>
      <c r="ROK228" s="54"/>
      <c r="ROL228" s="54"/>
      <c r="ROM228" s="54"/>
      <c r="RON228" s="54"/>
      <c r="ROO228" s="54"/>
      <c r="ROP228" s="54"/>
      <c r="ROQ228" s="54"/>
      <c r="ROR228" s="54"/>
      <c r="ROS228" s="54"/>
      <c r="ROT228" s="54"/>
      <c r="ROU228" s="54"/>
      <c r="ROV228" s="54"/>
      <c r="ROW228" s="54"/>
      <c r="ROX228" s="54"/>
      <c r="ROY228" s="54"/>
      <c r="ROZ228" s="54"/>
      <c r="RPA228" s="54"/>
      <c r="RPB228" s="54"/>
      <c r="RPC228" s="54"/>
      <c r="RPD228" s="54"/>
      <c r="RPE228" s="54"/>
      <c r="RPF228" s="54"/>
      <c r="RPG228" s="54"/>
      <c r="RPH228" s="54"/>
      <c r="RPI228" s="54"/>
      <c r="RPJ228" s="54"/>
      <c r="RPK228" s="54"/>
      <c r="RPL228" s="54"/>
      <c r="RPM228" s="54"/>
      <c r="RPN228" s="54"/>
      <c r="RPO228" s="54"/>
      <c r="RPP228" s="54"/>
      <c r="RPQ228" s="54"/>
      <c r="RPR228" s="54"/>
      <c r="RPS228" s="54"/>
      <c r="RPT228" s="54"/>
      <c r="RPU228" s="54"/>
      <c r="RPV228" s="54"/>
      <c r="RPW228" s="54"/>
      <c r="RPX228" s="54"/>
      <c r="RPY228" s="54"/>
      <c r="RPZ228" s="54"/>
      <c r="RQA228" s="54"/>
      <c r="RQB228" s="54"/>
      <c r="RQC228" s="54"/>
      <c r="RQD228" s="54"/>
      <c r="RQE228" s="54"/>
      <c r="RQF228" s="54"/>
      <c r="RQG228" s="54"/>
      <c r="RQH228" s="54"/>
      <c r="RQI228" s="54"/>
      <c r="RQJ228" s="54"/>
      <c r="RQK228" s="54"/>
      <c r="RQL228" s="54"/>
      <c r="RQM228" s="54"/>
      <c r="RQN228" s="54"/>
      <c r="RQO228" s="54"/>
      <c r="RQP228" s="54"/>
      <c r="RQQ228" s="54"/>
      <c r="RQR228" s="54"/>
      <c r="RQS228" s="54"/>
      <c r="RQT228" s="54"/>
      <c r="RQU228" s="54"/>
      <c r="RQV228" s="54"/>
      <c r="RQW228" s="54"/>
      <c r="RQX228" s="54"/>
      <c r="RQY228" s="54"/>
      <c r="RQZ228" s="54"/>
      <c r="RRA228" s="54"/>
      <c r="RRB228" s="54"/>
      <c r="RRC228" s="54"/>
      <c r="RRD228" s="54"/>
      <c r="RRE228" s="54"/>
      <c r="RRF228" s="54"/>
      <c r="RRG228" s="54"/>
      <c r="RRH228" s="54"/>
      <c r="RRI228" s="54"/>
      <c r="RRJ228" s="54"/>
      <c r="RRK228" s="54"/>
      <c r="RRL228" s="54"/>
      <c r="RRM228" s="54"/>
      <c r="RRN228" s="54"/>
      <c r="RRO228" s="54"/>
      <c r="RRP228" s="54"/>
      <c r="RRQ228" s="54"/>
      <c r="RRR228" s="54"/>
      <c r="RRS228" s="54"/>
      <c r="RRT228" s="54"/>
      <c r="RRU228" s="54"/>
      <c r="RRV228" s="54"/>
      <c r="RRW228" s="54"/>
      <c r="RRX228" s="54"/>
      <c r="RRY228" s="54"/>
      <c r="RRZ228" s="54"/>
      <c r="RSA228" s="54"/>
      <c r="RSB228" s="54"/>
      <c r="RSC228" s="54"/>
      <c r="RSD228" s="54"/>
      <c r="RSE228" s="54"/>
      <c r="RSF228" s="54"/>
      <c r="RSG228" s="54"/>
      <c r="RSH228" s="54"/>
      <c r="RSI228" s="54"/>
      <c r="RSJ228" s="54"/>
      <c r="RSK228" s="54"/>
      <c r="RSL228" s="54"/>
      <c r="RSM228" s="54"/>
      <c r="RSN228" s="54"/>
      <c r="RSO228" s="54"/>
      <c r="RSP228" s="54"/>
      <c r="RSQ228" s="54"/>
      <c r="RSR228" s="54"/>
      <c r="RSS228" s="54"/>
      <c r="RST228" s="54"/>
      <c r="RSU228" s="54"/>
      <c r="RSV228" s="54"/>
      <c r="RSW228" s="54"/>
      <c r="RSX228" s="54"/>
      <c r="RSY228" s="54"/>
      <c r="RSZ228" s="54"/>
      <c r="RTA228" s="54"/>
      <c r="RTB228" s="54"/>
      <c r="RTC228" s="54"/>
      <c r="RTD228" s="54"/>
      <c r="RTE228" s="54"/>
      <c r="RTF228" s="54"/>
      <c r="RTG228" s="54"/>
      <c r="RTH228" s="54"/>
      <c r="RTI228" s="54"/>
      <c r="RTJ228" s="54"/>
      <c r="RTK228" s="54"/>
      <c r="RTL228" s="54"/>
      <c r="RTM228" s="54"/>
      <c r="RTN228" s="54"/>
      <c r="RTO228" s="54"/>
      <c r="RTP228" s="54"/>
      <c r="RTQ228" s="54"/>
      <c r="RTR228" s="54"/>
      <c r="RTS228" s="54"/>
      <c r="RTT228" s="54"/>
      <c r="RTU228" s="54"/>
      <c r="RTV228" s="54"/>
      <c r="RTW228" s="54"/>
      <c r="RTX228" s="54"/>
      <c r="RTY228" s="54"/>
      <c r="RTZ228" s="54"/>
      <c r="RUA228" s="54"/>
      <c r="RUB228" s="54"/>
      <c r="RUC228" s="54"/>
      <c r="RUD228" s="54"/>
      <c r="RUE228" s="54"/>
      <c r="RUF228" s="54"/>
      <c r="RUG228" s="54"/>
      <c r="RUH228" s="54"/>
      <c r="RUI228" s="54"/>
      <c r="RUJ228" s="54"/>
      <c r="RUK228" s="54"/>
      <c r="RUL228" s="54"/>
      <c r="RUM228" s="54"/>
      <c r="RUN228" s="54"/>
      <c r="RUO228" s="54"/>
      <c r="RUP228" s="54"/>
      <c r="RUQ228" s="54"/>
      <c r="RUR228" s="54"/>
      <c r="RUS228" s="54"/>
      <c r="RUT228" s="54"/>
      <c r="RUU228" s="54"/>
      <c r="RUV228" s="54"/>
      <c r="RUW228" s="54"/>
      <c r="RUX228" s="54"/>
      <c r="RUY228" s="54"/>
      <c r="RUZ228" s="54"/>
      <c r="RVA228" s="54"/>
      <c r="RVB228" s="54"/>
      <c r="RVC228" s="54"/>
      <c r="RVD228" s="54"/>
      <c r="RVE228" s="54"/>
      <c r="RVF228" s="54"/>
      <c r="RVG228" s="54"/>
      <c r="RVH228" s="54"/>
      <c r="RVI228" s="54"/>
      <c r="RVJ228" s="54"/>
      <c r="RVK228" s="54"/>
      <c r="RVL228" s="54"/>
      <c r="RVM228" s="54"/>
      <c r="RVN228" s="54"/>
      <c r="RVO228" s="54"/>
      <c r="RVP228" s="54"/>
      <c r="RVQ228" s="54"/>
      <c r="RVR228" s="54"/>
      <c r="RVS228" s="54"/>
      <c r="RVT228" s="54"/>
      <c r="RVU228" s="54"/>
      <c r="RVV228" s="54"/>
      <c r="RVW228" s="54"/>
      <c r="RVX228" s="54"/>
      <c r="RVY228" s="54"/>
      <c r="RVZ228" s="54"/>
      <c r="RWA228" s="54"/>
      <c r="RWB228" s="54"/>
      <c r="RWC228" s="54"/>
      <c r="RWD228" s="54"/>
      <c r="RWE228" s="54"/>
      <c r="RWF228" s="54"/>
      <c r="RWG228" s="54"/>
      <c r="RWH228" s="54"/>
      <c r="RWI228" s="54"/>
      <c r="RWJ228" s="54"/>
      <c r="RWK228" s="54"/>
      <c r="RWL228" s="54"/>
      <c r="RWM228" s="54"/>
      <c r="RWN228" s="54"/>
      <c r="RWO228" s="54"/>
      <c r="RWP228" s="54"/>
      <c r="RWQ228" s="54"/>
      <c r="RWR228" s="54"/>
      <c r="RWS228" s="54"/>
      <c r="RWT228" s="54"/>
      <c r="RWU228" s="54"/>
      <c r="RWV228" s="54"/>
      <c r="RWW228" s="54"/>
      <c r="RWX228" s="54"/>
      <c r="RWY228" s="54"/>
      <c r="RWZ228" s="54"/>
      <c r="RXA228" s="54"/>
      <c r="RXB228" s="54"/>
      <c r="RXC228" s="54"/>
      <c r="RXD228" s="54"/>
      <c r="RXE228" s="54"/>
      <c r="RXF228" s="54"/>
      <c r="RXG228" s="54"/>
      <c r="RXH228" s="54"/>
      <c r="RXI228" s="54"/>
      <c r="RXJ228" s="54"/>
      <c r="RXK228" s="54"/>
      <c r="RXL228" s="54"/>
      <c r="RXM228" s="54"/>
      <c r="RXN228" s="54"/>
      <c r="RXO228" s="54"/>
      <c r="RXP228" s="54"/>
      <c r="RXQ228" s="54"/>
      <c r="RXR228" s="54"/>
      <c r="RXS228" s="54"/>
      <c r="RXT228" s="54"/>
      <c r="RXU228" s="54"/>
      <c r="RXV228" s="54"/>
      <c r="RXW228" s="54"/>
      <c r="RXX228" s="54"/>
      <c r="RXY228" s="54"/>
      <c r="RXZ228" s="54"/>
      <c r="RYA228" s="54"/>
      <c r="RYB228" s="54"/>
      <c r="RYC228" s="54"/>
      <c r="RYD228" s="54"/>
      <c r="RYE228" s="54"/>
      <c r="RYF228" s="54"/>
      <c r="RYG228" s="54"/>
      <c r="RYH228" s="54"/>
      <c r="RYI228" s="54"/>
      <c r="RYJ228" s="54"/>
      <c r="RYK228" s="54"/>
      <c r="RYL228" s="54"/>
      <c r="RYM228" s="54"/>
      <c r="RYN228" s="54"/>
      <c r="RYO228" s="54"/>
      <c r="RYP228" s="54"/>
      <c r="RYQ228" s="54"/>
      <c r="RYR228" s="54"/>
      <c r="RYS228" s="54"/>
      <c r="RYT228" s="54"/>
      <c r="RYU228" s="54"/>
      <c r="RYV228" s="54"/>
      <c r="RYW228" s="54"/>
      <c r="RYX228" s="54"/>
      <c r="RYY228" s="54"/>
      <c r="RYZ228" s="54"/>
      <c r="RZA228" s="54"/>
      <c r="RZB228" s="54"/>
      <c r="RZC228" s="54"/>
      <c r="RZD228" s="54"/>
      <c r="RZE228" s="54"/>
      <c r="RZF228" s="54"/>
      <c r="RZG228" s="54"/>
      <c r="RZH228" s="54"/>
      <c r="RZI228" s="54"/>
      <c r="RZJ228" s="54"/>
      <c r="RZK228" s="54"/>
      <c r="RZL228" s="54"/>
      <c r="RZM228" s="54"/>
      <c r="RZN228" s="54"/>
      <c r="RZO228" s="54"/>
      <c r="RZP228" s="54"/>
      <c r="RZQ228" s="54"/>
      <c r="RZR228" s="54"/>
      <c r="RZS228" s="54"/>
      <c r="RZT228" s="54"/>
      <c r="RZU228" s="54"/>
      <c r="RZV228" s="54"/>
      <c r="RZW228" s="54"/>
      <c r="RZX228" s="54"/>
      <c r="RZY228" s="54"/>
      <c r="RZZ228" s="54"/>
      <c r="SAA228" s="54"/>
      <c r="SAB228" s="54"/>
      <c r="SAC228" s="54"/>
      <c r="SAD228" s="54"/>
      <c r="SAE228" s="54"/>
      <c r="SAF228" s="54"/>
      <c r="SAG228" s="54"/>
      <c r="SAH228" s="54"/>
      <c r="SAI228" s="54"/>
      <c r="SAJ228" s="54"/>
      <c r="SAK228" s="54"/>
      <c r="SAL228" s="54"/>
      <c r="SAM228" s="54"/>
      <c r="SAN228" s="54"/>
      <c r="SAO228" s="54"/>
      <c r="SAP228" s="54"/>
      <c r="SAQ228" s="54"/>
      <c r="SAR228" s="54"/>
      <c r="SAS228" s="54"/>
      <c r="SAT228" s="54"/>
      <c r="SAU228" s="54"/>
      <c r="SAV228" s="54"/>
      <c r="SAW228" s="54"/>
      <c r="SAX228" s="54"/>
      <c r="SAY228" s="54"/>
      <c r="SAZ228" s="54"/>
      <c r="SBA228" s="54"/>
      <c r="SBB228" s="54"/>
      <c r="SBC228" s="54"/>
      <c r="SBD228" s="54"/>
      <c r="SBE228" s="54"/>
      <c r="SBF228" s="54"/>
      <c r="SBG228" s="54"/>
      <c r="SBH228" s="54"/>
      <c r="SBI228" s="54"/>
      <c r="SBJ228" s="54"/>
      <c r="SBK228" s="54"/>
      <c r="SBL228" s="54"/>
      <c r="SBM228" s="54"/>
      <c r="SBN228" s="54"/>
      <c r="SBO228" s="54"/>
      <c r="SBP228" s="54"/>
      <c r="SBQ228" s="54"/>
      <c r="SBR228" s="54"/>
      <c r="SBS228" s="54"/>
      <c r="SBT228" s="54"/>
      <c r="SBU228" s="54"/>
      <c r="SBV228" s="54"/>
      <c r="SBW228" s="54"/>
      <c r="SBX228" s="54"/>
      <c r="SBY228" s="54"/>
      <c r="SBZ228" s="54"/>
      <c r="SCA228" s="54"/>
      <c r="SCB228" s="54"/>
      <c r="SCC228" s="54"/>
      <c r="SCD228" s="54"/>
      <c r="SCE228" s="54"/>
      <c r="SCF228" s="54"/>
      <c r="SCG228" s="54"/>
      <c r="SCH228" s="54"/>
      <c r="SCI228" s="54"/>
      <c r="SCJ228" s="54"/>
      <c r="SCK228" s="54"/>
      <c r="SCL228" s="54"/>
      <c r="SCM228" s="54"/>
      <c r="SCN228" s="54"/>
      <c r="SCO228" s="54"/>
      <c r="SCP228" s="54"/>
      <c r="SCQ228" s="54"/>
      <c r="SCR228" s="54"/>
      <c r="SCS228" s="54"/>
      <c r="SCT228" s="54"/>
      <c r="SCU228" s="54"/>
      <c r="SCV228" s="54"/>
      <c r="SCW228" s="54"/>
      <c r="SCX228" s="54"/>
      <c r="SCY228" s="54"/>
      <c r="SCZ228" s="54"/>
      <c r="SDA228" s="54"/>
      <c r="SDB228" s="54"/>
      <c r="SDC228" s="54"/>
      <c r="SDD228" s="54"/>
      <c r="SDE228" s="54"/>
      <c r="SDF228" s="54"/>
      <c r="SDG228" s="54"/>
      <c r="SDH228" s="54"/>
      <c r="SDI228" s="54"/>
      <c r="SDJ228" s="54"/>
      <c r="SDK228" s="54"/>
      <c r="SDL228" s="54"/>
      <c r="SDM228" s="54"/>
      <c r="SDN228" s="54"/>
      <c r="SDO228" s="54"/>
      <c r="SDP228" s="54"/>
      <c r="SDQ228" s="54"/>
      <c r="SDR228" s="54"/>
      <c r="SDS228" s="54"/>
      <c r="SDT228" s="54"/>
      <c r="SDU228" s="54"/>
      <c r="SDV228" s="54"/>
      <c r="SDW228" s="54"/>
      <c r="SDX228" s="54"/>
      <c r="SDY228" s="54"/>
      <c r="SDZ228" s="54"/>
      <c r="SEA228" s="54"/>
      <c r="SEB228" s="54"/>
      <c r="SEC228" s="54"/>
      <c r="SED228" s="54"/>
      <c r="SEE228" s="54"/>
      <c r="SEF228" s="54"/>
      <c r="SEG228" s="54"/>
      <c r="SEH228" s="54"/>
      <c r="SEI228" s="54"/>
      <c r="SEJ228" s="54"/>
      <c r="SEK228" s="54"/>
      <c r="SEL228" s="54"/>
      <c r="SEM228" s="54"/>
      <c r="SEN228" s="54"/>
      <c r="SEO228" s="54"/>
      <c r="SEP228" s="54"/>
      <c r="SEQ228" s="54"/>
      <c r="SER228" s="54"/>
      <c r="SES228" s="54"/>
      <c r="SET228" s="54"/>
      <c r="SEU228" s="54"/>
      <c r="SEV228" s="54"/>
      <c r="SEW228" s="54"/>
      <c r="SEX228" s="54"/>
      <c r="SEY228" s="54"/>
      <c r="SEZ228" s="54"/>
      <c r="SFA228" s="54"/>
      <c r="SFB228" s="54"/>
      <c r="SFC228" s="54"/>
      <c r="SFD228" s="54"/>
      <c r="SFE228" s="54"/>
      <c r="SFF228" s="54"/>
      <c r="SFG228" s="54"/>
      <c r="SFH228" s="54"/>
      <c r="SFI228" s="54"/>
      <c r="SFJ228" s="54"/>
      <c r="SFK228" s="54"/>
      <c r="SFL228" s="54"/>
      <c r="SFM228" s="54"/>
      <c r="SFN228" s="54"/>
      <c r="SFO228" s="54"/>
      <c r="SFP228" s="54"/>
      <c r="SFQ228" s="54"/>
      <c r="SFR228" s="54"/>
      <c r="SFS228" s="54"/>
      <c r="SFT228" s="54"/>
      <c r="SFU228" s="54"/>
      <c r="SFV228" s="54"/>
      <c r="SFW228" s="54"/>
      <c r="SFX228" s="54"/>
      <c r="SFY228" s="54"/>
      <c r="SFZ228" s="54"/>
      <c r="SGA228" s="54"/>
      <c r="SGB228" s="54"/>
      <c r="SGC228" s="54"/>
      <c r="SGD228" s="54"/>
      <c r="SGE228" s="54"/>
      <c r="SGF228" s="54"/>
      <c r="SGG228" s="54"/>
      <c r="SGH228" s="54"/>
      <c r="SGI228" s="54"/>
      <c r="SGJ228" s="54"/>
      <c r="SGK228" s="54"/>
      <c r="SGL228" s="54"/>
      <c r="SGM228" s="54"/>
      <c r="SGN228" s="54"/>
      <c r="SGO228" s="54"/>
      <c r="SGP228" s="54"/>
      <c r="SGQ228" s="54"/>
      <c r="SGR228" s="54"/>
      <c r="SGS228" s="54"/>
      <c r="SGT228" s="54"/>
      <c r="SGU228" s="54"/>
      <c r="SGV228" s="54"/>
      <c r="SGW228" s="54"/>
      <c r="SGX228" s="54"/>
      <c r="SGY228" s="54"/>
      <c r="SGZ228" s="54"/>
      <c r="SHA228" s="54"/>
      <c r="SHB228" s="54"/>
      <c r="SHC228" s="54"/>
      <c r="SHD228" s="54"/>
      <c r="SHE228" s="54"/>
      <c r="SHF228" s="54"/>
      <c r="SHG228" s="54"/>
      <c r="SHH228" s="54"/>
      <c r="SHI228" s="54"/>
      <c r="SHJ228" s="54"/>
      <c r="SHK228" s="54"/>
      <c r="SHL228" s="54"/>
      <c r="SHM228" s="54"/>
      <c r="SHN228" s="54"/>
      <c r="SHO228" s="54"/>
      <c r="SHP228" s="54"/>
      <c r="SHQ228" s="54"/>
      <c r="SHR228" s="54"/>
      <c r="SHS228" s="54"/>
      <c r="SHT228" s="54"/>
      <c r="SHU228" s="54"/>
      <c r="SHV228" s="54"/>
      <c r="SHW228" s="54"/>
      <c r="SHX228" s="54"/>
      <c r="SHY228" s="54"/>
      <c r="SHZ228" s="54"/>
      <c r="SIA228" s="54"/>
      <c r="SIB228" s="54"/>
      <c r="SIC228" s="54"/>
      <c r="SID228" s="54"/>
      <c r="SIE228" s="54"/>
      <c r="SIF228" s="54"/>
      <c r="SIG228" s="54"/>
      <c r="SIH228" s="54"/>
      <c r="SII228" s="54"/>
      <c r="SIJ228" s="54"/>
      <c r="SIK228" s="54"/>
      <c r="SIL228" s="54"/>
      <c r="SIM228" s="54"/>
      <c r="SIN228" s="54"/>
      <c r="SIO228" s="54"/>
      <c r="SIP228" s="54"/>
      <c r="SIQ228" s="54"/>
      <c r="SIR228" s="54"/>
      <c r="SIS228" s="54"/>
      <c r="SIT228" s="54"/>
      <c r="SIU228" s="54"/>
      <c r="SIV228" s="54"/>
      <c r="SIW228" s="54"/>
      <c r="SIX228" s="54"/>
      <c r="SIY228" s="54"/>
      <c r="SIZ228" s="54"/>
      <c r="SJA228" s="54"/>
      <c r="SJB228" s="54"/>
      <c r="SJC228" s="54"/>
      <c r="SJD228" s="54"/>
      <c r="SJE228" s="54"/>
      <c r="SJF228" s="54"/>
      <c r="SJG228" s="54"/>
      <c r="SJH228" s="54"/>
      <c r="SJI228" s="54"/>
      <c r="SJJ228" s="54"/>
      <c r="SJK228" s="54"/>
      <c r="SJL228" s="54"/>
      <c r="SJM228" s="54"/>
      <c r="SJN228" s="54"/>
      <c r="SJO228" s="54"/>
      <c r="SJP228" s="54"/>
      <c r="SJQ228" s="54"/>
      <c r="SJR228" s="54"/>
      <c r="SJS228" s="54"/>
      <c r="SJT228" s="54"/>
      <c r="SJU228" s="54"/>
      <c r="SJV228" s="54"/>
      <c r="SJW228" s="54"/>
      <c r="SJX228" s="54"/>
      <c r="SJY228" s="54"/>
      <c r="SJZ228" s="54"/>
      <c r="SKA228" s="54"/>
      <c r="SKB228" s="54"/>
      <c r="SKC228" s="54"/>
      <c r="SKD228" s="54"/>
      <c r="SKE228" s="54"/>
      <c r="SKF228" s="54"/>
      <c r="SKG228" s="54"/>
      <c r="SKH228" s="54"/>
      <c r="SKI228" s="54"/>
      <c r="SKJ228" s="54"/>
      <c r="SKK228" s="54"/>
      <c r="SKL228" s="54"/>
      <c r="SKM228" s="54"/>
      <c r="SKN228" s="54"/>
      <c r="SKO228" s="54"/>
      <c r="SKP228" s="54"/>
      <c r="SKQ228" s="54"/>
      <c r="SKR228" s="54"/>
      <c r="SKS228" s="54"/>
      <c r="SKT228" s="54"/>
      <c r="SKU228" s="54"/>
      <c r="SKV228" s="54"/>
      <c r="SKW228" s="54"/>
      <c r="SKX228" s="54"/>
      <c r="SKY228" s="54"/>
      <c r="SKZ228" s="54"/>
      <c r="SLA228" s="54"/>
      <c r="SLB228" s="54"/>
      <c r="SLC228" s="54"/>
      <c r="SLD228" s="54"/>
      <c r="SLE228" s="54"/>
      <c r="SLF228" s="54"/>
      <c r="SLG228" s="54"/>
      <c r="SLH228" s="54"/>
      <c r="SLI228" s="54"/>
      <c r="SLJ228" s="54"/>
      <c r="SLK228" s="54"/>
      <c r="SLL228" s="54"/>
      <c r="SLM228" s="54"/>
      <c r="SLN228" s="54"/>
      <c r="SLO228" s="54"/>
      <c r="SLP228" s="54"/>
      <c r="SLQ228" s="54"/>
      <c r="SLR228" s="54"/>
      <c r="SLS228" s="54"/>
      <c r="SLT228" s="54"/>
      <c r="SLU228" s="54"/>
      <c r="SLV228" s="54"/>
      <c r="SLW228" s="54"/>
      <c r="SLX228" s="54"/>
      <c r="SLY228" s="54"/>
      <c r="SLZ228" s="54"/>
      <c r="SMA228" s="54"/>
      <c r="SMB228" s="54"/>
      <c r="SMC228" s="54"/>
      <c r="SMD228" s="54"/>
      <c r="SME228" s="54"/>
      <c r="SMF228" s="54"/>
      <c r="SMG228" s="54"/>
      <c r="SMH228" s="54"/>
      <c r="SMI228" s="54"/>
      <c r="SMJ228" s="54"/>
      <c r="SMK228" s="54"/>
      <c r="SML228" s="54"/>
      <c r="SMM228" s="54"/>
      <c r="SMN228" s="54"/>
      <c r="SMO228" s="54"/>
      <c r="SMP228" s="54"/>
      <c r="SMQ228" s="54"/>
      <c r="SMR228" s="54"/>
      <c r="SMS228" s="54"/>
      <c r="SMT228" s="54"/>
      <c r="SMU228" s="54"/>
      <c r="SMV228" s="54"/>
      <c r="SMW228" s="54"/>
      <c r="SMX228" s="54"/>
      <c r="SMY228" s="54"/>
      <c r="SMZ228" s="54"/>
      <c r="SNA228" s="54"/>
      <c r="SNB228" s="54"/>
      <c r="SNC228" s="54"/>
      <c r="SND228" s="54"/>
      <c r="SNE228" s="54"/>
      <c r="SNF228" s="54"/>
      <c r="SNG228" s="54"/>
      <c r="SNH228" s="54"/>
      <c r="SNI228" s="54"/>
      <c r="SNJ228" s="54"/>
      <c r="SNK228" s="54"/>
      <c r="SNL228" s="54"/>
      <c r="SNM228" s="54"/>
      <c r="SNN228" s="54"/>
      <c r="SNO228" s="54"/>
      <c r="SNP228" s="54"/>
      <c r="SNQ228" s="54"/>
      <c r="SNR228" s="54"/>
      <c r="SNS228" s="54"/>
      <c r="SNT228" s="54"/>
      <c r="SNU228" s="54"/>
      <c r="SNV228" s="54"/>
      <c r="SNW228" s="54"/>
      <c r="SNX228" s="54"/>
      <c r="SNY228" s="54"/>
      <c r="SNZ228" s="54"/>
      <c r="SOA228" s="54"/>
      <c r="SOB228" s="54"/>
      <c r="SOC228" s="54"/>
      <c r="SOD228" s="54"/>
      <c r="SOE228" s="54"/>
      <c r="SOF228" s="54"/>
      <c r="SOG228" s="54"/>
      <c r="SOH228" s="54"/>
      <c r="SOI228" s="54"/>
      <c r="SOJ228" s="54"/>
      <c r="SOK228" s="54"/>
      <c r="SOL228" s="54"/>
      <c r="SOM228" s="54"/>
      <c r="SON228" s="54"/>
      <c r="SOO228" s="54"/>
      <c r="SOP228" s="54"/>
      <c r="SOQ228" s="54"/>
      <c r="SOR228" s="54"/>
      <c r="SOS228" s="54"/>
      <c r="SOT228" s="54"/>
      <c r="SOU228" s="54"/>
      <c r="SOV228" s="54"/>
      <c r="SOW228" s="54"/>
      <c r="SOX228" s="54"/>
      <c r="SOY228" s="54"/>
      <c r="SOZ228" s="54"/>
      <c r="SPA228" s="54"/>
      <c r="SPB228" s="54"/>
      <c r="SPC228" s="54"/>
      <c r="SPD228" s="54"/>
      <c r="SPE228" s="54"/>
      <c r="SPF228" s="54"/>
      <c r="SPG228" s="54"/>
      <c r="SPH228" s="54"/>
      <c r="SPI228" s="54"/>
      <c r="SPJ228" s="54"/>
      <c r="SPK228" s="54"/>
      <c r="SPL228" s="54"/>
      <c r="SPM228" s="54"/>
      <c r="SPN228" s="54"/>
      <c r="SPO228" s="54"/>
      <c r="SPP228" s="54"/>
      <c r="SPQ228" s="54"/>
      <c r="SPR228" s="54"/>
      <c r="SPS228" s="54"/>
      <c r="SPT228" s="54"/>
      <c r="SPU228" s="54"/>
      <c r="SPV228" s="54"/>
      <c r="SPW228" s="54"/>
      <c r="SPX228" s="54"/>
      <c r="SPY228" s="54"/>
      <c r="SPZ228" s="54"/>
      <c r="SQA228" s="54"/>
      <c r="SQB228" s="54"/>
      <c r="SQC228" s="54"/>
      <c r="SQD228" s="54"/>
      <c r="SQE228" s="54"/>
      <c r="SQF228" s="54"/>
      <c r="SQG228" s="54"/>
      <c r="SQH228" s="54"/>
      <c r="SQI228" s="54"/>
      <c r="SQJ228" s="54"/>
      <c r="SQK228" s="54"/>
      <c r="SQL228" s="54"/>
      <c r="SQM228" s="54"/>
      <c r="SQN228" s="54"/>
      <c r="SQO228" s="54"/>
      <c r="SQP228" s="54"/>
      <c r="SQQ228" s="54"/>
      <c r="SQR228" s="54"/>
      <c r="SQS228" s="54"/>
      <c r="SQT228" s="54"/>
      <c r="SQU228" s="54"/>
      <c r="SQV228" s="54"/>
      <c r="SQW228" s="54"/>
      <c r="SQX228" s="54"/>
      <c r="SQY228" s="54"/>
      <c r="SQZ228" s="54"/>
      <c r="SRA228" s="54"/>
      <c r="SRB228" s="54"/>
      <c r="SRC228" s="54"/>
      <c r="SRD228" s="54"/>
      <c r="SRE228" s="54"/>
      <c r="SRF228" s="54"/>
      <c r="SRG228" s="54"/>
      <c r="SRH228" s="54"/>
      <c r="SRI228" s="54"/>
      <c r="SRJ228" s="54"/>
      <c r="SRK228" s="54"/>
      <c r="SRL228" s="54"/>
      <c r="SRM228" s="54"/>
      <c r="SRN228" s="54"/>
      <c r="SRO228" s="54"/>
      <c r="SRP228" s="54"/>
      <c r="SRQ228" s="54"/>
      <c r="SRR228" s="54"/>
      <c r="SRS228" s="54"/>
      <c r="SRT228" s="54"/>
      <c r="SRU228" s="54"/>
      <c r="SRV228" s="54"/>
      <c r="SRW228" s="54"/>
      <c r="SRX228" s="54"/>
      <c r="SRY228" s="54"/>
      <c r="SRZ228" s="54"/>
      <c r="SSA228" s="54"/>
      <c r="SSB228" s="54"/>
      <c r="SSC228" s="54"/>
      <c r="SSD228" s="54"/>
      <c r="SSE228" s="54"/>
      <c r="SSF228" s="54"/>
      <c r="SSG228" s="54"/>
      <c r="SSH228" s="54"/>
      <c r="SSI228" s="54"/>
      <c r="SSJ228" s="54"/>
      <c r="SSK228" s="54"/>
      <c r="SSL228" s="54"/>
      <c r="SSM228" s="54"/>
      <c r="SSN228" s="54"/>
      <c r="SSO228" s="54"/>
      <c r="SSP228" s="54"/>
      <c r="SSQ228" s="54"/>
      <c r="SSR228" s="54"/>
      <c r="SSS228" s="54"/>
      <c r="SST228" s="54"/>
      <c r="SSU228" s="54"/>
      <c r="SSV228" s="54"/>
      <c r="SSW228" s="54"/>
      <c r="SSX228" s="54"/>
      <c r="SSY228" s="54"/>
      <c r="SSZ228" s="54"/>
      <c r="STA228" s="54"/>
      <c r="STB228" s="54"/>
      <c r="STC228" s="54"/>
      <c r="STD228" s="54"/>
      <c r="STE228" s="54"/>
      <c r="STF228" s="54"/>
      <c r="STG228" s="54"/>
      <c r="STH228" s="54"/>
      <c r="STI228" s="54"/>
      <c r="STJ228" s="54"/>
      <c r="STK228" s="54"/>
      <c r="STL228" s="54"/>
      <c r="STM228" s="54"/>
      <c r="STN228" s="54"/>
      <c r="STO228" s="54"/>
      <c r="STP228" s="54"/>
      <c r="STQ228" s="54"/>
      <c r="STR228" s="54"/>
      <c r="STS228" s="54"/>
      <c r="STT228" s="54"/>
      <c r="STU228" s="54"/>
      <c r="STV228" s="54"/>
      <c r="STW228" s="54"/>
      <c r="STX228" s="54"/>
      <c r="STY228" s="54"/>
      <c r="STZ228" s="54"/>
      <c r="SUA228" s="54"/>
      <c r="SUB228" s="54"/>
      <c r="SUC228" s="54"/>
      <c r="SUD228" s="54"/>
      <c r="SUE228" s="54"/>
      <c r="SUF228" s="54"/>
      <c r="SUG228" s="54"/>
      <c r="SUH228" s="54"/>
      <c r="SUI228" s="54"/>
      <c r="SUJ228" s="54"/>
      <c r="SUK228" s="54"/>
      <c r="SUL228" s="54"/>
      <c r="SUM228" s="54"/>
      <c r="SUN228" s="54"/>
      <c r="SUO228" s="54"/>
      <c r="SUP228" s="54"/>
      <c r="SUQ228" s="54"/>
      <c r="SUR228" s="54"/>
      <c r="SUS228" s="54"/>
      <c r="SUT228" s="54"/>
      <c r="SUU228" s="54"/>
      <c r="SUV228" s="54"/>
      <c r="SUW228" s="54"/>
      <c r="SUX228" s="54"/>
      <c r="SUY228" s="54"/>
      <c r="SUZ228" s="54"/>
      <c r="SVA228" s="54"/>
      <c r="SVB228" s="54"/>
      <c r="SVC228" s="54"/>
      <c r="SVD228" s="54"/>
      <c r="SVE228" s="54"/>
      <c r="SVF228" s="54"/>
      <c r="SVG228" s="54"/>
      <c r="SVH228" s="54"/>
      <c r="SVI228" s="54"/>
      <c r="SVJ228" s="54"/>
      <c r="SVK228" s="54"/>
      <c r="SVL228" s="54"/>
      <c r="SVM228" s="54"/>
      <c r="SVN228" s="54"/>
      <c r="SVO228" s="54"/>
      <c r="SVP228" s="54"/>
      <c r="SVQ228" s="54"/>
      <c r="SVR228" s="54"/>
      <c r="SVS228" s="54"/>
      <c r="SVT228" s="54"/>
      <c r="SVU228" s="54"/>
      <c r="SVV228" s="54"/>
      <c r="SVW228" s="54"/>
      <c r="SVX228" s="54"/>
      <c r="SVY228" s="54"/>
      <c r="SVZ228" s="54"/>
      <c r="SWA228" s="54"/>
      <c r="SWB228" s="54"/>
      <c r="SWC228" s="54"/>
      <c r="SWD228" s="54"/>
      <c r="SWE228" s="54"/>
      <c r="SWF228" s="54"/>
      <c r="SWG228" s="54"/>
      <c r="SWH228" s="54"/>
      <c r="SWI228" s="54"/>
      <c r="SWJ228" s="54"/>
      <c r="SWK228" s="54"/>
      <c r="SWL228" s="54"/>
      <c r="SWM228" s="54"/>
      <c r="SWN228" s="54"/>
      <c r="SWO228" s="54"/>
      <c r="SWP228" s="54"/>
      <c r="SWQ228" s="54"/>
      <c r="SWR228" s="54"/>
      <c r="SWS228" s="54"/>
      <c r="SWT228" s="54"/>
      <c r="SWU228" s="54"/>
      <c r="SWV228" s="54"/>
      <c r="SWW228" s="54"/>
      <c r="SWX228" s="54"/>
      <c r="SWY228" s="54"/>
      <c r="SWZ228" s="54"/>
      <c r="SXA228" s="54"/>
      <c r="SXB228" s="54"/>
      <c r="SXC228" s="54"/>
      <c r="SXD228" s="54"/>
      <c r="SXE228" s="54"/>
      <c r="SXF228" s="54"/>
      <c r="SXG228" s="54"/>
      <c r="SXH228" s="54"/>
      <c r="SXI228" s="54"/>
      <c r="SXJ228" s="54"/>
      <c r="SXK228" s="54"/>
      <c r="SXL228" s="54"/>
      <c r="SXM228" s="54"/>
      <c r="SXN228" s="54"/>
      <c r="SXO228" s="54"/>
      <c r="SXP228" s="54"/>
      <c r="SXQ228" s="54"/>
      <c r="SXR228" s="54"/>
      <c r="SXS228" s="54"/>
      <c r="SXT228" s="54"/>
      <c r="SXU228" s="54"/>
      <c r="SXV228" s="54"/>
      <c r="SXW228" s="54"/>
      <c r="SXX228" s="54"/>
      <c r="SXY228" s="54"/>
      <c r="SXZ228" s="54"/>
      <c r="SYA228" s="54"/>
      <c r="SYB228" s="54"/>
      <c r="SYC228" s="54"/>
      <c r="SYD228" s="54"/>
      <c r="SYE228" s="54"/>
      <c r="SYF228" s="54"/>
      <c r="SYG228" s="54"/>
      <c r="SYH228" s="54"/>
      <c r="SYI228" s="54"/>
      <c r="SYJ228" s="54"/>
      <c r="SYK228" s="54"/>
      <c r="SYL228" s="54"/>
      <c r="SYM228" s="54"/>
      <c r="SYN228" s="54"/>
      <c r="SYO228" s="54"/>
      <c r="SYP228" s="54"/>
      <c r="SYQ228" s="54"/>
      <c r="SYR228" s="54"/>
      <c r="SYS228" s="54"/>
      <c r="SYT228" s="54"/>
      <c r="SYU228" s="54"/>
      <c r="SYV228" s="54"/>
      <c r="SYW228" s="54"/>
      <c r="SYX228" s="54"/>
      <c r="SYY228" s="54"/>
      <c r="SYZ228" s="54"/>
      <c r="SZA228" s="54"/>
      <c r="SZB228" s="54"/>
      <c r="SZC228" s="54"/>
      <c r="SZD228" s="54"/>
      <c r="SZE228" s="54"/>
      <c r="SZF228" s="54"/>
      <c r="SZG228" s="54"/>
      <c r="SZH228" s="54"/>
      <c r="SZI228" s="54"/>
      <c r="SZJ228" s="54"/>
      <c r="SZK228" s="54"/>
      <c r="SZL228" s="54"/>
      <c r="SZM228" s="54"/>
      <c r="SZN228" s="54"/>
      <c r="SZO228" s="54"/>
      <c r="SZP228" s="54"/>
      <c r="SZQ228" s="54"/>
      <c r="SZR228" s="54"/>
      <c r="SZS228" s="54"/>
      <c r="SZT228" s="54"/>
      <c r="SZU228" s="54"/>
      <c r="SZV228" s="54"/>
      <c r="SZW228" s="54"/>
      <c r="SZX228" s="54"/>
      <c r="SZY228" s="54"/>
      <c r="SZZ228" s="54"/>
      <c r="TAA228" s="54"/>
      <c r="TAB228" s="54"/>
      <c r="TAC228" s="54"/>
      <c r="TAD228" s="54"/>
      <c r="TAE228" s="54"/>
      <c r="TAF228" s="54"/>
      <c r="TAG228" s="54"/>
      <c r="TAH228" s="54"/>
      <c r="TAI228" s="54"/>
      <c r="TAJ228" s="54"/>
      <c r="TAK228" s="54"/>
      <c r="TAL228" s="54"/>
      <c r="TAM228" s="54"/>
      <c r="TAN228" s="54"/>
      <c r="TAO228" s="54"/>
      <c r="TAP228" s="54"/>
      <c r="TAQ228" s="54"/>
      <c r="TAR228" s="54"/>
      <c r="TAS228" s="54"/>
      <c r="TAT228" s="54"/>
      <c r="TAU228" s="54"/>
      <c r="TAV228" s="54"/>
      <c r="TAW228" s="54"/>
      <c r="TAX228" s="54"/>
      <c r="TAY228" s="54"/>
      <c r="TAZ228" s="54"/>
      <c r="TBA228" s="54"/>
      <c r="TBB228" s="54"/>
      <c r="TBC228" s="54"/>
      <c r="TBD228" s="54"/>
      <c r="TBE228" s="54"/>
      <c r="TBF228" s="54"/>
      <c r="TBG228" s="54"/>
      <c r="TBH228" s="54"/>
      <c r="TBI228" s="54"/>
      <c r="TBJ228" s="54"/>
      <c r="TBK228" s="54"/>
      <c r="TBL228" s="54"/>
      <c r="TBM228" s="54"/>
      <c r="TBN228" s="54"/>
      <c r="TBO228" s="54"/>
      <c r="TBP228" s="54"/>
      <c r="TBQ228" s="54"/>
      <c r="TBR228" s="54"/>
      <c r="TBS228" s="54"/>
      <c r="TBT228" s="54"/>
      <c r="TBU228" s="54"/>
      <c r="TBV228" s="54"/>
      <c r="TBW228" s="54"/>
      <c r="TBX228" s="54"/>
      <c r="TBY228" s="54"/>
      <c r="TBZ228" s="54"/>
      <c r="TCA228" s="54"/>
      <c r="TCB228" s="54"/>
      <c r="TCC228" s="54"/>
      <c r="TCD228" s="54"/>
      <c r="TCE228" s="54"/>
      <c r="TCF228" s="54"/>
      <c r="TCG228" s="54"/>
      <c r="TCH228" s="54"/>
      <c r="TCI228" s="54"/>
      <c r="TCJ228" s="54"/>
      <c r="TCK228" s="54"/>
      <c r="TCL228" s="54"/>
      <c r="TCM228" s="54"/>
      <c r="TCN228" s="54"/>
      <c r="TCO228" s="54"/>
      <c r="TCP228" s="54"/>
      <c r="TCQ228" s="54"/>
      <c r="TCR228" s="54"/>
      <c r="TCS228" s="54"/>
      <c r="TCT228" s="54"/>
      <c r="TCU228" s="54"/>
      <c r="TCV228" s="54"/>
      <c r="TCW228" s="54"/>
      <c r="TCX228" s="54"/>
      <c r="TCY228" s="54"/>
      <c r="TCZ228" s="54"/>
      <c r="TDA228" s="54"/>
      <c r="TDB228" s="54"/>
      <c r="TDC228" s="54"/>
      <c r="TDD228" s="54"/>
      <c r="TDE228" s="54"/>
      <c r="TDF228" s="54"/>
      <c r="TDG228" s="54"/>
      <c r="TDH228" s="54"/>
      <c r="TDI228" s="54"/>
      <c r="TDJ228" s="54"/>
      <c r="TDK228" s="54"/>
      <c r="TDL228" s="54"/>
      <c r="TDM228" s="54"/>
      <c r="TDN228" s="54"/>
      <c r="TDO228" s="54"/>
      <c r="TDP228" s="54"/>
      <c r="TDQ228" s="54"/>
      <c r="TDR228" s="54"/>
      <c r="TDS228" s="54"/>
      <c r="TDT228" s="54"/>
      <c r="TDU228" s="54"/>
      <c r="TDV228" s="54"/>
      <c r="TDW228" s="54"/>
      <c r="TDX228" s="54"/>
      <c r="TDY228" s="54"/>
      <c r="TDZ228" s="54"/>
      <c r="TEA228" s="54"/>
      <c r="TEB228" s="54"/>
      <c r="TEC228" s="54"/>
      <c r="TED228" s="54"/>
      <c r="TEE228" s="54"/>
      <c r="TEF228" s="54"/>
      <c r="TEG228" s="54"/>
      <c r="TEH228" s="54"/>
      <c r="TEI228" s="54"/>
      <c r="TEJ228" s="54"/>
      <c r="TEK228" s="54"/>
      <c r="TEL228" s="54"/>
      <c r="TEM228" s="54"/>
      <c r="TEN228" s="54"/>
      <c r="TEO228" s="54"/>
      <c r="TEP228" s="54"/>
      <c r="TEQ228" s="54"/>
      <c r="TER228" s="54"/>
      <c r="TES228" s="54"/>
      <c r="TET228" s="54"/>
      <c r="TEU228" s="54"/>
      <c r="TEV228" s="54"/>
      <c r="TEW228" s="54"/>
      <c r="TEX228" s="54"/>
      <c r="TEY228" s="54"/>
      <c r="TEZ228" s="54"/>
      <c r="TFA228" s="54"/>
      <c r="TFB228" s="54"/>
      <c r="TFC228" s="54"/>
      <c r="TFD228" s="54"/>
      <c r="TFE228" s="54"/>
      <c r="TFF228" s="54"/>
      <c r="TFG228" s="54"/>
      <c r="TFH228" s="54"/>
      <c r="TFI228" s="54"/>
      <c r="TFJ228" s="54"/>
      <c r="TFK228" s="54"/>
      <c r="TFL228" s="54"/>
      <c r="TFM228" s="54"/>
      <c r="TFN228" s="54"/>
      <c r="TFO228" s="54"/>
      <c r="TFP228" s="54"/>
      <c r="TFQ228" s="54"/>
      <c r="TFR228" s="54"/>
      <c r="TFS228" s="54"/>
      <c r="TFT228" s="54"/>
      <c r="TFU228" s="54"/>
      <c r="TFV228" s="54"/>
      <c r="TFW228" s="54"/>
      <c r="TFX228" s="54"/>
      <c r="TFY228" s="54"/>
      <c r="TFZ228" s="54"/>
      <c r="TGA228" s="54"/>
      <c r="TGB228" s="54"/>
      <c r="TGC228" s="54"/>
      <c r="TGD228" s="54"/>
      <c r="TGE228" s="54"/>
      <c r="TGF228" s="54"/>
      <c r="TGG228" s="54"/>
      <c r="TGH228" s="54"/>
      <c r="TGI228" s="54"/>
      <c r="TGJ228" s="54"/>
      <c r="TGK228" s="54"/>
      <c r="TGL228" s="54"/>
      <c r="TGM228" s="54"/>
      <c r="TGN228" s="54"/>
      <c r="TGO228" s="54"/>
      <c r="TGP228" s="54"/>
      <c r="TGQ228" s="54"/>
      <c r="TGR228" s="54"/>
      <c r="TGS228" s="54"/>
      <c r="TGT228" s="54"/>
      <c r="TGU228" s="54"/>
      <c r="TGV228" s="54"/>
      <c r="TGW228" s="54"/>
      <c r="TGX228" s="54"/>
      <c r="TGY228" s="54"/>
      <c r="TGZ228" s="54"/>
      <c r="THA228" s="54"/>
      <c r="THB228" s="54"/>
      <c r="THC228" s="54"/>
      <c r="THD228" s="54"/>
      <c r="THE228" s="54"/>
      <c r="THF228" s="54"/>
      <c r="THG228" s="54"/>
      <c r="THH228" s="54"/>
      <c r="THI228" s="54"/>
      <c r="THJ228" s="54"/>
      <c r="THK228" s="54"/>
      <c r="THL228" s="54"/>
      <c r="THM228" s="54"/>
      <c r="THN228" s="54"/>
      <c r="THO228" s="54"/>
      <c r="THP228" s="54"/>
      <c r="THQ228" s="54"/>
      <c r="THR228" s="54"/>
      <c r="THS228" s="54"/>
      <c r="THT228" s="54"/>
      <c r="THU228" s="54"/>
      <c r="THV228" s="54"/>
      <c r="THW228" s="54"/>
      <c r="THX228" s="54"/>
      <c r="THY228" s="54"/>
      <c r="THZ228" s="54"/>
      <c r="TIA228" s="54"/>
      <c r="TIB228" s="54"/>
      <c r="TIC228" s="54"/>
      <c r="TID228" s="54"/>
      <c r="TIE228" s="54"/>
      <c r="TIF228" s="54"/>
      <c r="TIG228" s="54"/>
      <c r="TIH228" s="54"/>
      <c r="TII228" s="54"/>
      <c r="TIJ228" s="54"/>
      <c r="TIK228" s="54"/>
      <c r="TIL228" s="54"/>
      <c r="TIM228" s="54"/>
      <c r="TIN228" s="54"/>
      <c r="TIO228" s="54"/>
      <c r="TIP228" s="54"/>
      <c r="TIQ228" s="54"/>
      <c r="TIR228" s="54"/>
      <c r="TIS228" s="54"/>
      <c r="TIT228" s="54"/>
      <c r="TIU228" s="54"/>
      <c r="TIV228" s="54"/>
      <c r="TIW228" s="54"/>
      <c r="TIX228" s="54"/>
      <c r="TIY228" s="54"/>
      <c r="TIZ228" s="54"/>
      <c r="TJA228" s="54"/>
      <c r="TJB228" s="54"/>
      <c r="TJC228" s="54"/>
      <c r="TJD228" s="54"/>
      <c r="TJE228" s="54"/>
      <c r="TJF228" s="54"/>
      <c r="TJG228" s="54"/>
      <c r="TJH228" s="54"/>
      <c r="TJI228" s="54"/>
      <c r="TJJ228" s="54"/>
      <c r="TJK228" s="54"/>
      <c r="TJL228" s="54"/>
      <c r="TJM228" s="54"/>
      <c r="TJN228" s="54"/>
      <c r="TJO228" s="54"/>
      <c r="TJP228" s="54"/>
      <c r="TJQ228" s="54"/>
      <c r="TJR228" s="54"/>
      <c r="TJS228" s="54"/>
      <c r="TJT228" s="54"/>
      <c r="TJU228" s="54"/>
      <c r="TJV228" s="54"/>
      <c r="TJW228" s="54"/>
      <c r="TJX228" s="54"/>
      <c r="TJY228" s="54"/>
      <c r="TJZ228" s="54"/>
      <c r="TKA228" s="54"/>
      <c r="TKB228" s="54"/>
      <c r="TKC228" s="54"/>
      <c r="TKD228" s="54"/>
      <c r="TKE228" s="54"/>
      <c r="TKF228" s="54"/>
      <c r="TKG228" s="54"/>
      <c r="TKH228" s="54"/>
      <c r="TKI228" s="54"/>
      <c r="TKJ228" s="54"/>
      <c r="TKK228" s="54"/>
      <c r="TKL228" s="54"/>
      <c r="TKM228" s="54"/>
      <c r="TKN228" s="54"/>
      <c r="TKO228" s="54"/>
      <c r="TKP228" s="54"/>
      <c r="TKQ228" s="54"/>
      <c r="TKR228" s="54"/>
      <c r="TKS228" s="54"/>
      <c r="TKT228" s="54"/>
      <c r="TKU228" s="54"/>
      <c r="TKV228" s="54"/>
      <c r="TKW228" s="54"/>
      <c r="TKX228" s="54"/>
      <c r="TKY228" s="54"/>
      <c r="TKZ228" s="54"/>
      <c r="TLA228" s="54"/>
      <c r="TLB228" s="54"/>
      <c r="TLC228" s="54"/>
      <c r="TLD228" s="54"/>
      <c r="TLE228" s="54"/>
      <c r="TLF228" s="54"/>
      <c r="TLG228" s="54"/>
      <c r="TLH228" s="54"/>
      <c r="TLI228" s="54"/>
      <c r="TLJ228" s="54"/>
      <c r="TLK228" s="54"/>
      <c r="TLL228" s="54"/>
      <c r="TLM228" s="54"/>
      <c r="TLN228" s="54"/>
      <c r="TLO228" s="54"/>
      <c r="TLP228" s="54"/>
      <c r="TLQ228" s="54"/>
      <c r="TLR228" s="54"/>
      <c r="TLS228" s="54"/>
      <c r="TLT228" s="54"/>
      <c r="TLU228" s="54"/>
      <c r="TLV228" s="54"/>
      <c r="TLW228" s="54"/>
      <c r="TLX228" s="54"/>
      <c r="TLY228" s="54"/>
      <c r="TLZ228" s="54"/>
      <c r="TMA228" s="54"/>
      <c r="TMB228" s="54"/>
      <c r="TMC228" s="54"/>
      <c r="TMD228" s="54"/>
      <c r="TME228" s="54"/>
      <c r="TMF228" s="54"/>
      <c r="TMG228" s="54"/>
      <c r="TMH228" s="54"/>
      <c r="TMI228" s="54"/>
      <c r="TMJ228" s="54"/>
      <c r="TMK228" s="54"/>
      <c r="TML228" s="54"/>
      <c r="TMM228" s="54"/>
      <c r="TMN228" s="54"/>
      <c r="TMO228" s="54"/>
      <c r="TMP228" s="54"/>
      <c r="TMQ228" s="54"/>
      <c r="TMR228" s="54"/>
      <c r="TMS228" s="54"/>
      <c r="TMT228" s="54"/>
      <c r="TMU228" s="54"/>
      <c r="TMV228" s="54"/>
      <c r="TMW228" s="54"/>
      <c r="TMX228" s="54"/>
      <c r="TMY228" s="54"/>
      <c r="TMZ228" s="54"/>
      <c r="TNA228" s="54"/>
      <c r="TNB228" s="54"/>
      <c r="TNC228" s="54"/>
      <c r="TND228" s="54"/>
      <c r="TNE228" s="54"/>
      <c r="TNF228" s="54"/>
      <c r="TNG228" s="54"/>
      <c r="TNH228" s="54"/>
      <c r="TNI228" s="54"/>
      <c r="TNJ228" s="54"/>
      <c r="TNK228" s="54"/>
      <c r="TNL228" s="54"/>
      <c r="TNM228" s="54"/>
      <c r="TNN228" s="54"/>
      <c r="TNO228" s="54"/>
      <c r="TNP228" s="54"/>
      <c r="TNQ228" s="54"/>
      <c r="TNR228" s="54"/>
      <c r="TNS228" s="54"/>
      <c r="TNT228" s="54"/>
      <c r="TNU228" s="54"/>
      <c r="TNV228" s="54"/>
      <c r="TNW228" s="54"/>
      <c r="TNX228" s="54"/>
      <c r="TNY228" s="54"/>
      <c r="TNZ228" s="54"/>
      <c r="TOA228" s="54"/>
      <c r="TOB228" s="54"/>
      <c r="TOC228" s="54"/>
      <c r="TOD228" s="54"/>
      <c r="TOE228" s="54"/>
      <c r="TOF228" s="54"/>
      <c r="TOG228" s="54"/>
      <c r="TOH228" s="54"/>
      <c r="TOI228" s="54"/>
      <c r="TOJ228" s="54"/>
      <c r="TOK228" s="54"/>
      <c r="TOL228" s="54"/>
      <c r="TOM228" s="54"/>
      <c r="TON228" s="54"/>
      <c r="TOO228" s="54"/>
      <c r="TOP228" s="54"/>
      <c r="TOQ228" s="54"/>
      <c r="TOR228" s="54"/>
      <c r="TOS228" s="54"/>
      <c r="TOT228" s="54"/>
      <c r="TOU228" s="54"/>
      <c r="TOV228" s="54"/>
      <c r="TOW228" s="54"/>
      <c r="TOX228" s="54"/>
      <c r="TOY228" s="54"/>
      <c r="TOZ228" s="54"/>
      <c r="TPA228" s="54"/>
      <c r="TPB228" s="54"/>
      <c r="TPC228" s="54"/>
      <c r="TPD228" s="54"/>
      <c r="TPE228" s="54"/>
      <c r="TPF228" s="54"/>
      <c r="TPG228" s="54"/>
      <c r="TPH228" s="54"/>
      <c r="TPI228" s="54"/>
      <c r="TPJ228" s="54"/>
      <c r="TPK228" s="54"/>
      <c r="TPL228" s="54"/>
      <c r="TPM228" s="54"/>
      <c r="TPN228" s="54"/>
      <c r="TPO228" s="54"/>
      <c r="TPP228" s="54"/>
      <c r="TPQ228" s="54"/>
      <c r="TPR228" s="54"/>
      <c r="TPS228" s="54"/>
      <c r="TPT228" s="54"/>
      <c r="TPU228" s="54"/>
      <c r="TPV228" s="54"/>
      <c r="TPW228" s="54"/>
      <c r="TPX228" s="54"/>
      <c r="TPY228" s="54"/>
      <c r="TPZ228" s="54"/>
      <c r="TQA228" s="54"/>
      <c r="TQB228" s="54"/>
      <c r="TQC228" s="54"/>
      <c r="TQD228" s="54"/>
      <c r="TQE228" s="54"/>
      <c r="TQF228" s="54"/>
      <c r="TQG228" s="54"/>
      <c r="TQH228" s="54"/>
      <c r="TQI228" s="54"/>
      <c r="TQJ228" s="54"/>
      <c r="TQK228" s="54"/>
      <c r="TQL228" s="54"/>
      <c r="TQM228" s="54"/>
      <c r="TQN228" s="54"/>
      <c r="TQO228" s="54"/>
      <c r="TQP228" s="54"/>
      <c r="TQQ228" s="54"/>
      <c r="TQR228" s="54"/>
      <c r="TQS228" s="54"/>
      <c r="TQT228" s="54"/>
      <c r="TQU228" s="54"/>
      <c r="TQV228" s="54"/>
      <c r="TQW228" s="54"/>
      <c r="TQX228" s="54"/>
      <c r="TQY228" s="54"/>
      <c r="TQZ228" s="54"/>
      <c r="TRA228" s="54"/>
      <c r="TRB228" s="54"/>
      <c r="TRC228" s="54"/>
      <c r="TRD228" s="54"/>
      <c r="TRE228" s="54"/>
      <c r="TRF228" s="54"/>
      <c r="TRG228" s="54"/>
      <c r="TRH228" s="54"/>
      <c r="TRI228" s="54"/>
      <c r="TRJ228" s="54"/>
      <c r="TRK228" s="54"/>
      <c r="TRL228" s="54"/>
      <c r="TRM228" s="54"/>
      <c r="TRN228" s="54"/>
      <c r="TRO228" s="54"/>
      <c r="TRP228" s="54"/>
      <c r="TRQ228" s="54"/>
      <c r="TRR228" s="54"/>
      <c r="TRS228" s="54"/>
      <c r="TRT228" s="54"/>
      <c r="TRU228" s="54"/>
      <c r="TRV228" s="54"/>
      <c r="TRW228" s="54"/>
      <c r="TRX228" s="54"/>
      <c r="TRY228" s="54"/>
      <c r="TRZ228" s="54"/>
      <c r="TSA228" s="54"/>
      <c r="TSB228" s="54"/>
      <c r="TSC228" s="54"/>
      <c r="TSD228" s="54"/>
      <c r="TSE228" s="54"/>
      <c r="TSF228" s="54"/>
      <c r="TSG228" s="54"/>
      <c r="TSH228" s="54"/>
      <c r="TSI228" s="54"/>
      <c r="TSJ228" s="54"/>
      <c r="TSK228" s="54"/>
      <c r="TSL228" s="54"/>
      <c r="TSM228" s="54"/>
      <c r="TSN228" s="54"/>
      <c r="TSO228" s="54"/>
      <c r="TSP228" s="54"/>
      <c r="TSQ228" s="54"/>
      <c r="TSR228" s="54"/>
      <c r="TSS228" s="54"/>
      <c r="TST228" s="54"/>
      <c r="TSU228" s="54"/>
      <c r="TSV228" s="54"/>
      <c r="TSW228" s="54"/>
      <c r="TSX228" s="54"/>
      <c r="TSY228" s="54"/>
      <c r="TSZ228" s="54"/>
      <c r="TTA228" s="54"/>
      <c r="TTB228" s="54"/>
      <c r="TTC228" s="54"/>
      <c r="TTD228" s="54"/>
      <c r="TTE228" s="54"/>
      <c r="TTF228" s="54"/>
      <c r="TTG228" s="54"/>
      <c r="TTH228" s="54"/>
      <c r="TTI228" s="54"/>
      <c r="TTJ228" s="54"/>
      <c r="TTK228" s="54"/>
      <c r="TTL228" s="54"/>
      <c r="TTM228" s="54"/>
      <c r="TTN228" s="54"/>
      <c r="TTO228" s="54"/>
      <c r="TTP228" s="54"/>
      <c r="TTQ228" s="54"/>
      <c r="TTR228" s="54"/>
      <c r="TTS228" s="54"/>
      <c r="TTT228" s="54"/>
      <c r="TTU228" s="54"/>
      <c r="TTV228" s="54"/>
      <c r="TTW228" s="54"/>
      <c r="TTX228" s="54"/>
      <c r="TTY228" s="54"/>
      <c r="TTZ228" s="54"/>
      <c r="TUA228" s="54"/>
      <c r="TUB228" s="54"/>
      <c r="TUC228" s="54"/>
      <c r="TUD228" s="54"/>
      <c r="TUE228" s="54"/>
      <c r="TUF228" s="54"/>
      <c r="TUG228" s="54"/>
      <c r="TUH228" s="54"/>
      <c r="TUI228" s="54"/>
      <c r="TUJ228" s="54"/>
      <c r="TUK228" s="54"/>
      <c r="TUL228" s="54"/>
      <c r="TUM228" s="54"/>
      <c r="TUN228" s="54"/>
      <c r="TUO228" s="54"/>
      <c r="TUP228" s="54"/>
      <c r="TUQ228" s="54"/>
      <c r="TUR228" s="54"/>
      <c r="TUS228" s="54"/>
      <c r="TUT228" s="54"/>
      <c r="TUU228" s="54"/>
      <c r="TUV228" s="54"/>
      <c r="TUW228" s="54"/>
      <c r="TUX228" s="54"/>
      <c r="TUY228" s="54"/>
      <c r="TUZ228" s="54"/>
      <c r="TVA228" s="54"/>
      <c r="TVB228" s="54"/>
      <c r="TVC228" s="54"/>
      <c r="TVD228" s="54"/>
      <c r="TVE228" s="54"/>
      <c r="TVF228" s="54"/>
      <c r="TVG228" s="54"/>
      <c r="TVH228" s="54"/>
      <c r="TVI228" s="54"/>
      <c r="TVJ228" s="54"/>
      <c r="TVK228" s="54"/>
      <c r="TVL228" s="54"/>
      <c r="TVM228" s="54"/>
      <c r="TVN228" s="54"/>
      <c r="TVO228" s="54"/>
      <c r="TVP228" s="54"/>
      <c r="TVQ228" s="54"/>
      <c r="TVR228" s="54"/>
      <c r="TVS228" s="54"/>
      <c r="TVT228" s="54"/>
      <c r="TVU228" s="54"/>
      <c r="TVV228" s="54"/>
      <c r="TVW228" s="54"/>
      <c r="TVX228" s="54"/>
      <c r="TVY228" s="54"/>
      <c r="TVZ228" s="54"/>
      <c r="TWA228" s="54"/>
      <c r="TWB228" s="54"/>
      <c r="TWC228" s="54"/>
      <c r="TWD228" s="54"/>
      <c r="TWE228" s="54"/>
      <c r="TWF228" s="54"/>
      <c r="TWG228" s="54"/>
      <c r="TWH228" s="54"/>
      <c r="TWI228" s="54"/>
      <c r="TWJ228" s="54"/>
      <c r="TWK228" s="54"/>
      <c r="TWL228" s="54"/>
      <c r="TWM228" s="54"/>
      <c r="TWN228" s="54"/>
      <c r="TWO228" s="54"/>
      <c r="TWP228" s="54"/>
      <c r="TWQ228" s="54"/>
      <c r="TWR228" s="54"/>
      <c r="TWS228" s="54"/>
      <c r="TWT228" s="54"/>
      <c r="TWU228" s="54"/>
      <c r="TWV228" s="54"/>
      <c r="TWW228" s="54"/>
      <c r="TWX228" s="54"/>
      <c r="TWY228" s="54"/>
      <c r="TWZ228" s="54"/>
      <c r="TXA228" s="54"/>
      <c r="TXB228" s="54"/>
      <c r="TXC228" s="54"/>
      <c r="TXD228" s="54"/>
      <c r="TXE228" s="54"/>
      <c r="TXF228" s="54"/>
      <c r="TXG228" s="54"/>
      <c r="TXH228" s="54"/>
      <c r="TXI228" s="54"/>
      <c r="TXJ228" s="54"/>
      <c r="TXK228" s="54"/>
      <c r="TXL228" s="54"/>
      <c r="TXM228" s="54"/>
      <c r="TXN228" s="54"/>
      <c r="TXO228" s="54"/>
      <c r="TXP228" s="54"/>
      <c r="TXQ228" s="54"/>
      <c r="TXR228" s="54"/>
      <c r="TXS228" s="54"/>
      <c r="TXT228" s="54"/>
      <c r="TXU228" s="54"/>
      <c r="TXV228" s="54"/>
      <c r="TXW228" s="54"/>
      <c r="TXX228" s="54"/>
      <c r="TXY228" s="54"/>
      <c r="TXZ228" s="54"/>
      <c r="TYA228" s="54"/>
      <c r="TYB228" s="54"/>
      <c r="TYC228" s="54"/>
      <c r="TYD228" s="54"/>
      <c r="TYE228" s="54"/>
      <c r="TYF228" s="54"/>
      <c r="TYG228" s="54"/>
      <c r="TYH228" s="54"/>
      <c r="TYI228" s="54"/>
      <c r="TYJ228" s="54"/>
      <c r="TYK228" s="54"/>
      <c r="TYL228" s="54"/>
      <c r="TYM228" s="54"/>
      <c r="TYN228" s="54"/>
      <c r="TYO228" s="54"/>
      <c r="TYP228" s="54"/>
      <c r="TYQ228" s="54"/>
      <c r="TYR228" s="54"/>
      <c r="TYS228" s="54"/>
      <c r="TYT228" s="54"/>
      <c r="TYU228" s="54"/>
      <c r="TYV228" s="54"/>
      <c r="TYW228" s="54"/>
      <c r="TYX228" s="54"/>
      <c r="TYY228" s="54"/>
      <c r="TYZ228" s="54"/>
      <c r="TZA228" s="54"/>
      <c r="TZB228" s="54"/>
      <c r="TZC228" s="54"/>
      <c r="TZD228" s="54"/>
      <c r="TZE228" s="54"/>
      <c r="TZF228" s="54"/>
      <c r="TZG228" s="54"/>
      <c r="TZH228" s="54"/>
      <c r="TZI228" s="54"/>
      <c r="TZJ228" s="54"/>
      <c r="TZK228" s="54"/>
      <c r="TZL228" s="54"/>
      <c r="TZM228" s="54"/>
      <c r="TZN228" s="54"/>
      <c r="TZO228" s="54"/>
      <c r="TZP228" s="54"/>
      <c r="TZQ228" s="54"/>
      <c r="TZR228" s="54"/>
      <c r="TZS228" s="54"/>
      <c r="TZT228" s="54"/>
      <c r="TZU228" s="54"/>
      <c r="TZV228" s="54"/>
      <c r="TZW228" s="54"/>
      <c r="TZX228" s="54"/>
      <c r="TZY228" s="54"/>
      <c r="TZZ228" s="54"/>
      <c r="UAA228" s="54"/>
      <c r="UAB228" s="54"/>
      <c r="UAC228" s="54"/>
      <c r="UAD228" s="54"/>
      <c r="UAE228" s="54"/>
      <c r="UAF228" s="54"/>
      <c r="UAG228" s="54"/>
      <c r="UAH228" s="54"/>
      <c r="UAI228" s="54"/>
      <c r="UAJ228" s="54"/>
      <c r="UAK228" s="54"/>
      <c r="UAL228" s="54"/>
      <c r="UAM228" s="54"/>
      <c r="UAN228" s="54"/>
      <c r="UAO228" s="54"/>
      <c r="UAP228" s="54"/>
      <c r="UAQ228" s="54"/>
      <c r="UAR228" s="54"/>
      <c r="UAS228" s="54"/>
      <c r="UAT228" s="54"/>
      <c r="UAU228" s="54"/>
      <c r="UAV228" s="54"/>
      <c r="UAW228" s="54"/>
      <c r="UAX228" s="54"/>
      <c r="UAY228" s="54"/>
      <c r="UAZ228" s="54"/>
      <c r="UBA228" s="54"/>
      <c r="UBB228" s="54"/>
      <c r="UBC228" s="54"/>
      <c r="UBD228" s="54"/>
      <c r="UBE228" s="54"/>
      <c r="UBF228" s="54"/>
      <c r="UBG228" s="54"/>
      <c r="UBH228" s="54"/>
      <c r="UBI228" s="54"/>
      <c r="UBJ228" s="54"/>
      <c r="UBK228" s="54"/>
      <c r="UBL228" s="54"/>
      <c r="UBM228" s="54"/>
      <c r="UBN228" s="54"/>
      <c r="UBO228" s="54"/>
      <c r="UBP228" s="54"/>
      <c r="UBQ228" s="54"/>
      <c r="UBR228" s="54"/>
      <c r="UBS228" s="54"/>
      <c r="UBT228" s="54"/>
      <c r="UBU228" s="54"/>
      <c r="UBV228" s="54"/>
      <c r="UBW228" s="54"/>
      <c r="UBX228" s="54"/>
      <c r="UBY228" s="54"/>
      <c r="UBZ228" s="54"/>
      <c r="UCA228" s="54"/>
      <c r="UCB228" s="54"/>
      <c r="UCC228" s="54"/>
      <c r="UCD228" s="54"/>
      <c r="UCE228" s="54"/>
      <c r="UCF228" s="54"/>
      <c r="UCG228" s="54"/>
      <c r="UCH228" s="54"/>
      <c r="UCI228" s="54"/>
      <c r="UCJ228" s="54"/>
      <c r="UCK228" s="54"/>
      <c r="UCL228" s="54"/>
      <c r="UCM228" s="54"/>
      <c r="UCN228" s="54"/>
      <c r="UCO228" s="54"/>
      <c r="UCP228" s="54"/>
      <c r="UCQ228" s="54"/>
      <c r="UCR228" s="54"/>
      <c r="UCS228" s="54"/>
      <c r="UCT228" s="54"/>
      <c r="UCU228" s="54"/>
      <c r="UCV228" s="54"/>
      <c r="UCW228" s="54"/>
      <c r="UCX228" s="54"/>
      <c r="UCY228" s="54"/>
      <c r="UCZ228" s="54"/>
      <c r="UDA228" s="54"/>
      <c r="UDB228" s="54"/>
      <c r="UDC228" s="54"/>
      <c r="UDD228" s="54"/>
      <c r="UDE228" s="54"/>
      <c r="UDF228" s="54"/>
      <c r="UDG228" s="54"/>
      <c r="UDH228" s="54"/>
      <c r="UDI228" s="54"/>
      <c r="UDJ228" s="54"/>
      <c r="UDK228" s="54"/>
      <c r="UDL228" s="54"/>
      <c r="UDM228" s="54"/>
      <c r="UDN228" s="54"/>
      <c r="UDO228" s="54"/>
      <c r="UDP228" s="54"/>
      <c r="UDQ228" s="54"/>
      <c r="UDR228" s="54"/>
      <c r="UDS228" s="54"/>
      <c r="UDT228" s="54"/>
      <c r="UDU228" s="54"/>
      <c r="UDV228" s="54"/>
      <c r="UDW228" s="54"/>
      <c r="UDX228" s="54"/>
      <c r="UDY228" s="54"/>
      <c r="UDZ228" s="54"/>
      <c r="UEA228" s="54"/>
      <c r="UEB228" s="54"/>
      <c r="UEC228" s="54"/>
      <c r="UED228" s="54"/>
      <c r="UEE228" s="54"/>
      <c r="UEF228" s="54"/>
      <c r="UEG228" s="54"/>
      <c r="UEH228" s="54"/>
      <c r="UEI228" s="54"/>
      <c r="UEJ228" s="54"/>
      <c r="UEK228" s="54"/>
      <c r="UEL228" s="54"/>
      <c r="UEM228" s="54"/>
      <c r="UEN228" s="54"/>
      <c r="UEO228" s="54"/>
      <c r="UEP228" s="54"/>
      <c r="UEQ228" s="54"/>
      <c r="UER228" s="54"/>
      <c r="UES228" s="54"/>
      <c r="UET228" s="54"/>
      <c r="UEU228" s="54"/>
      <c r="UEV228" s="54"/>
      <c r="UEW228" s="54"/>
      <c r="UEX228" s="54"/>
      <c r="UEY228" s="54"/>
      <c r="UEZ228" s="54"/>
      <c r="UFA228" s="54"/>
      <c r="UFB228" s="54"/>
      <c r="UFC228" s="54"/>
      <c r="UFD228" s="54"/>
      <c r="UFE228" s="54"/>
      <c r="UFF228" s="54"/>
      <c r="UFG228" s="54"/>
      <c r="UFH228" s="54"/>
      <c r="UFI228" s="54"/>
      <c r="UFJ228" s="54"/>
      <c r="UFK228" s="54"/>
      <c r="UFL228" s="54"/>
      <c r="UFM228" s="54"/>
      <c r="UFN228" s="54"/>
      <c r="UFO228" s="54"/>
      <c r="UFP228" s="54"/>
      <c r="UFQ228" s="54"/>
      <c r="UFR228" s="54"/>
      <c r="UFS228" s="54"/>
      <c r="UFT228" s="54"/>
      <c r="UFU228" s="54"/>
      <c r="UFV228" s="54"/>
      <c r="UFW228" s="54"/>
      <c r="UFX228" s="54"/>
      <c r="UFY228" s="54"/>
      <c r="UFZ228" s="54"/>
      <c r="UGA228" s="54"/>
      <c r="UGB228" s="54"/>
      <c r="UGC228" s="54"/>
      <c r="UGD228" s="54"/>
      <c r="UGE228" s="54"/>
      <c r="UGF228" s="54"/>
      <c r="UGG228" s="54"/>
      <c r="UGH228" s="54"/>
      <c r="UGI228" s="54"/>
      <c r="UGJ228" s="54"/>
      <c r="UGK228" s="54"/>
      <c r="UGL228" s="54"/>
      <c r="UGM228" s="54"/>
      <c r="UGN228" s="54"/>
      <c r="UGO228" s="54"/>
      <c r="UGP228" s="54"/>
      <c r="UGQ228" s="54"/>
      <c r="UGR228" s="54"/>
      <c r="UGS228" s="54"/>
      <c r="UGT228" s="54"/>
      <c r="UGU228" s="54"/>
      <c r="UGV228" s="54"/>
      <c r="UGW228" s="54"/>
      <c r="UGX228" s="54"/>
      <c r="UGY228" s="54"/>
      <c r="UGZ228" s="54"/>
      <c r="UHA228" s="54"/>
      <c r="UHB228" s="54"/>
      <c r="UHC228" s="54"/>
      <c r="UHD228" s="54"/>
      <c r="UHE228" s="54"/>
      <c r="UHF228" s="54"/>
      <c r="UHG228" s="54"/>
      <c r="UHH228" s="54"/>
      <c r="UHI228" s="54"/>
      <c r="UHJ228" s="54"/>
      <c r="UHK228" s="54"/>
      <c r="UHL228" s="54"/>
      <c r="UHM228" s="54"/>
      <c r="UHN228" s="54"/>
      <c r="UHO228" s="54"/>
      <c r="UHP228" s="54"/>
      <c r="UHQ228" s="54"/>
      <c r="UHR228" s="54"/>
      <c r="UHS228" s="54"/>
      <c r="UHT228" s="54"/>
      <c r="UHU228" s="54"/>
      <c r="UHV228" s="54"/>
      <c r="UHW228" s="54"/>
      <c r="UHX228" s="54"/>
      <c r="UHY228" s="54"/>
      <c r="UHZ228" s="54"/>
      <c r="UIA228" s="54"/>
      <c r="UIB228" s="54"/>
      <c r="UIC228" s="54"/>
      <c r="UID228" s="54"/>
      <c r="UIE228" s="54"/>
      <c r="UIF228" s="54"/>
      <c r="UIG228" s="54"/>
      <c r="UIH228" s="54"/>
      <c r="UII228" s="54"/>
      <c r="UIJ228" s="54"/>
      <c r="UIK228" s="54"/>
      <c r="UIL228" s="54"/>
      <c r="UIM228" s="54"/>
      <c r="UIN228" s="54"/>
      <c r="UIO228" s="54"/>
      <c r="UIP228" s="54"/>
      <c r="UIQ228" s="54"/>
      <c r="UIR228" s="54"/>
      <c r="UIS228" s="54"/>
      <c r="UIT228" s="54"/>
      <c r="UIU228" s="54"/>
      <c r="UIV228" s="54"/>
      <c r="UIW228" s="54"/>
      <c r="UIX228" s="54"/>
      <c r="UIY228" s="54"/>
      <c r="UIZ228" s="54"/>
      <c r="UJA228" s="54"/>
      <c r="UJB228" s="54"/>
      <c r="UJC228" s="54"/>
      <c r="UJD228" s="54"/>
      <c r="UJE228" s="54"/>
      <c r="UJF228" s="54"/>
      <c r="UJG228" s="54"/>
      <c r="UJH228" s="54"/>
      <c r="UJI228" s="54"/>
      <c r="UJJ228" s="54"/>
      <c r="UJK228" s="54"/>
      <c r="UJL228" s="54"/>
      <c r="UJM228" s="54"/>
      <c r="UJN228" s="54"/>
      <c r="UJO228" s="54"/>
      <c r="UJP228" s="54"/>
      <c r="UJQ228" s="54"/>
      <c r="UJR228" s="54"/>
      <c r="UJS228" s="54"/>
      <c r="UJT228" s="54"/>
      <c r="UJU228" s="54"/>
      <c r="UJV228" s="54"/>
      <c r="UJW228" s="54"/>
      <c r="UJX228" s="54"/>
      <c r="UJY228" s="54"/>
      <c r="UJZ228" s="54"/>
      <c r="UKA228" s="54"/>
      <c r="UKB228" s="54"/>
      <c r="UKC228" s="54"/>
      <c r="UKD228" s="54"/>
      <c r="UKE228" s="54"/>
      <c r="UKF228" s="54"/>
      <c r="UKG228" s="54"/>
      <c r="UKH228" s="54"/>
      <c r="UKI228" s="54"/>
      <c r="UKJ228" s="54"/>
      <c r="UKK228" s="54"/>
      <c r="UKL228" s="54"/>
      <c r="UKM228" s="54"/>
      <c r="UKN228" s="54"/>
      <c r="UKO228" s="54"/>
      <c r="UKP228" s="54"/>
      <c r="UKQ228" s="54"/>
      <c r="UKR228" s="54"/>
      <c r="UKS228" s="54"/>
      <c r="UKT228" s="54"/>
      <c r="UKU228" s="54"/>
      <c r="UKV228" s="54"/>
      <c r="UKW228" s="54"/>
      <c r="UKX228" s="54"/>
      <c r="UKY228" s="54"/>
      <c r="UKZ228" s="54"/>
      <c r="ULA228" s="54"/>
      <c r="ULB228" s="54"/>
      <c r="ULC228" s="54"/>
      <c r="ULD228" s="54"/>
      <c r="ULE228" s="54"/>
      <c r="ULF228" s="54"/>
      <c r="ULG228" s="54"/>
      <c r="ULH228" s="54"/>
      <c r="ULI228" s="54"/>
      <c r="ULJ228" s="54"/>
      <c r="ULK228" s="54"/>
      <c r="ULL228" s="54"/>
      <c r="ULM228" s="54"/>
      <c r="ULN228" s="54"/>
      <c r="ULO228" s="54"/>
      <c r="ULP228" s="54"/>
      <c r="ULQ228" s="54"/>
      <c r="ULR228" s="54"/>
      <c r="ULS228" s="54"/>
      <c r="ULT228" s="54"/>
      <c r="ULU228" s="54"/>
      <c r="ULV228" s="54"/>
      <c r="ULW228" s="54"/>
      <c r="ULX228" s="54"/>
      <c r="ULY228" s="54"/>
      <c r="ULZ228" s="54"/>
      <c r="UMA228" s="54"/>
      <c r="UMB228" s="54"/>
      <c r="UMC228" s="54"/>
      <c r="UMD228" s="54"/>
      <c r="UME228" s="54"/>
      <c r="UMF228" s="54"/>
      <c r="UMG228" s="54"/>
      <c r="UMH228" s="54"/>
      <c r="UMI228" s="54"/>
      <c r="UMJ228" s="54"/>
      <c r="UMK228" s="54"/>
      <c r="UML228" s="54"/>
      <c r="UMM228" s="54"/>
      <c r="UMN228" s="54"/>
      <c r="UMO228" s="54"/>
      <c r="UMP228" s="54"/>
      <c r="UMQ228" s="54"/>
      <c r="UMR228" s="54"/>
      <c r="UMS228" s="54"/>
      <c r="UMT228" s="54"/>
      <c r="UMU228" s="54"/>
      <c r="UMV228" s="54"/>
      <c r="UMW228" s="54"/>
      <c r="UMX228" s="54"/>
      <c r="UMY228" s="54"/>
      <c r="UMZ228" s="54"/>
      <c r="UNA228" s="54"/>
      <c r="UNB228" s="54"/>
      <c r="UNC228" s="54"/>
      <c r="UND228" s="54"/>
      <c r="UNE228" s="54"/>
      <c r="UNF228" s="54"/>
      <c r="UNG228" s="54"/>
      <c r="UNH228" s="54"/>
      <c r="UNI228" s="54"/>
      <c r="UNJ228" s="54"/>
      <c r="UNK228" s="54"/>
      <c r="UNL228" s="54"/>
      <c r="UNM228" s="54"/>
      <c r="UNN228" s="54"/>
      <c r="UNO228" s="54"/>
      <c r="UNP228" s="54"/>
      <c r="UNQ228" s="54"/>
      <c r="UNR228" s="54"/>
      <c r="UNS228" s="54"/>
      <c r="UNT228" s="54"/>
      <c r="UNU228" s="54"/>
      <c r="UNV228" s="54"/>
      <c r="UNW228" s="54"/>
      <c r="UNX228" s="54"/>
      <c r="UNY228" s="54"/>
      <c r="UNZ228" s="54"/>
      <c r="UOA228" s="54"/>
      <c r="UOB228" s="54"/>
      <c r="UOC228" s="54"/>
      <c r="UOD228" s="54"/>
      <c r="UOE228" s="54"/>
      <c r="UOF228" s="54"/>
      <c r="UOG228" s="54"/>
      <c r="UOH228" s="54"/>
      <c r="UOI228" s="54"/>
      <c r="UOJ228" s="54"/>
      <c r="UOK228" s="54"/>
      <c r="UOL228" s="54"/>
      <c r="UOM228" s="54"/>
      <c r="UON228" s="54"/>
      <c r="UOO228" s="54"/>
      <c r="UOP228" s="54"/>
      <c r="UOQ228" s="54"/>
      <c r="UOR228" s="54"/>
      <c r="UOS228" s="54"/>
      <c r="UOT228" s="54"/>
      <c r="UOU228" s="54"/>
      <c r="UOV228" s="54"/>
      <c r="UOW228" s="54"/>
      <c r="UOX228" s="54"/>
      <c r="UOY228" s="54"/>
      <c r="UOZ228" s="54"/>
      <c r="UPA228" s="54"/>
      <c r="UPB228" s="54"/>
      <c r="UPC228" s="54"/>
      <c r="UPD228" s="54"/>
      <c r="UPE228" s="54"/>
      <c r="UPF228" s="54"/>
      <c r="UPG228" s="54"/>
      <c r="UPH228" s="54"/>
      <c r="UPI228" s="54"/>
      <c r="UPJ228" s="54"/>
      <c r="UPK228" s="54"/>
      <c r="UPL228" s="54"/>
      <c r="UPM228" s="54"/>
      <c r="UPN228" s="54"/>
      <c r="UPO228" s="54"/>
      <c r="UPP228" s="54"/>
      <c r="UPQ228" s="54"/>
      <c r="UPR228" s="54"/>
      <c r="UPS228" s="54"/>
      <c r="UPT228" s="54"/>
      <c r="UPU228" s="54"/>
      <c r="UPV228" s="54"/>
      <c r="UPW228" s="54"/>
      <c r="UPX228" s="54"/>
      <c r="UPY228" s="54"/>
      <c r="UPZ228" s="54"/>
      <c r="UQA228" s="54"/>
      <c r="UQB228" s="54"/>
      <c r="UQC228" s="54"/>
      <c r="UQD228" s="54"/>
      <c r="UQE228" s="54"/>
      <c r="UQF228" s="54"/>
      <c r="UQG228" s="54"/>
      <c r="UQH228" s="54"/>
      <c r="UQI228" s="54"/>
      <c r="UQJ228" s="54"/>
      <c r="UQK228" s="54"/>
      <c r="UQL228" s="54"/>
      <c r="UQM228" s="54"/>
      <c r="UQN228" s="54"/>
      <c r="UQO228" s="54"/>
      <c r="UQP228" s="54"/>
      <c r="UQQ228" s="54"/>
      <c r="UQR228" s="54"/>
      <c r="UQS228" s="54"/>
      <c r="UQT228" s="54"/>
      <c r="UQU228" s="54"/>
      <c r="UQV228" s="54"/>
      <c r="UQW228" s="54"/>
      <c r="UQX228" s="54"/>
      <c r="UQY228" s="54"/>
      <c r="UQZ228" s="54"/>
      <c r="URA228" s="54"/>
      <c r="URB228" s="54"/>
      <c r="URC228" s="54"/>
      <c r="URD228" s="54"/>
      <c r="URE228" s="54"/>
      <c r="URF228" s="54"/>
      <c r="URG228" s="54"/>
      <c r="URH228" s="54"/>
      <c r="URI228" s="54"/>
      <c r="URJ228" s="54"/>
      <c r="URK228" s="54"/>
      <c r="URL228" s="54"/>
      <c r="URM228" s="54"/>
      <c r="URN228" s="54"/>
      <c r="URO228" s="54"/>
      <c r="URP228" s="54"/>
      <c r="URQ228" s="54"/>
      <c r="URR228" s="54"/>
      <c r="URS228" s="54"/>
      <c r="URT228" s="54"/>
      <c r="URU228" s="54"/>
      <c r="URV228" s="54"/>
      <c r="URW228" s="54"/>
      <c r="URX228" s="54"/>
      <c r="URY228" s="54"/>
      <c r="URZ228" s="54"/>
      <c r="USA228" s="54"/>
      <c r="USB228" s="54"/>
      <c r="USC228" s="54"/>
      <c r="USD228" s="54"/>
      <c r="USE228" s="54"/>
      <c r="USF228" s="54"/>
      <c r="USG228" s="54"/>
      <c r="USH228" s="54"/>
      <c r="USI228" s="54"/>
      <c r="USJ228" s="54"/>
      <c r="USK228" s="54"/>
      <c r="USL228" s="54"/>
      <c r="USM228" s="54"/>
      <c r="USN228" s="54"/>
      <c r="USO228" s="54"/>
      <c r="USP228" s="54"/>
      <c r="USQ228" s="54"/>
      <c r="USR228" s="54"/>
      <c r="USS228" s="54"/>
      <c r="UST228" s="54"/>
      <c r="USU228" s="54"/>
      <c r="USV228" s="54"/>
      <c r="USW228" s="54"/>
      <c r="USX228" s="54"/>
      <c r="USY228" s="54"/>
      <c r="USZ228" s="54"/>
      <c r="UTA228" s="54"/>
      <c r="UTB228" s="54"/>
      <c r="UTC228" s="54"/>
      <c r="UTD228" s="54"/>
      <c r="UTE228" s="54"/>
      <c r="UTF228" s="54"/>
      <c r="UTG228" s="54"/>
      <c r="UTH228" s="54"/>
      <c r="UTI228" s="54"/>
      <c r="UTJ228" s="54"/>
      <c r="UTK228" s="54"/>
      <c r="UTL228" s="54"/>
      <c r="UTM228" s="54"/>
      <c r="UTN228" s="54"/>
      <c r="UTO228" s="54"/>
      <c r="UTP228" s="54"/>
      <c r="UTQ228" s="54"/>
      <c r="UTR228" s="54"/>
      <c r="UTS228" s="54"/>
      <c r="UTT228" s="54"/>
      <c r="UTU228" s="54"/>
      <c r="UTV228" s="54"/>
      <c r="UTW228" s="54"/>
      <c r="UTX228" s="54"/>
      <c r="UTY228" s="54"/>
      <c r="UTZ228" s="54"/>
      <c r="UUA228" s="54"/>
      <c r="UUB228" s="54"/>
      <c r="UUC228" s="54"/>
      <c r="UUD228" s="54"/>
      <c r="UUE228" s="54"/>
      <c r="UUF228" s="54"/>
      <c r="UUG228" s="54"/>
      <c r="UUH228" s="54"/>
      <c r="UUI228" s="54"/>
      <c r="UUJ228" s="54"/>
      <c r="UUK228" s="54"/>
      <c r="UUL228" s="54"/>
      <c r="UUM228" s="54"/>
      <c r="UUN228" s="54"/>
      <c r="UUO228" s="54"/>
      <c r="UUP228" s="54"/>
      <c r="UUQ228" s="54"/>
      <c r="UUR228" s="54"/>
      <c r="UUS228" s="54"/>
      <c r="UUT228" s="54"/>
      <c r="UUU228" s="54"/>
      <c r="UUV228" s="54"/>
      <c r="UUW228" s="54"/>
      <c r="UUX228" s="54"/>
      <c r="UUY228" s="54"/>
      <c r="UUZ228" s="54"/>
      <c r="UVA228" s="54"/>
      <c r="UVB228" s="54"/>
      <c r="UVC228" s="54"/>
      <c r="UVD228" s="54"/>
      <c r="UVE228" s="54"/>
      <c r="UVF228" s="54"/>
      <c r="UVG228" s="54"/>
      <c r="UVH228" s="54"/>
      <c r="UVI228" s="54"/>
      <c r="UVJ228" s="54"/>
      <c r="UVK228" s="54"/>
      <c r="UVL228" s="54"/>
      <c r="UVM228" s="54"/>
      <c r="UVN228" s="54"/>
      <c r="UVO228" s="54"/>
      <c r="UVP228" s="54"/>
      <c r="UVQ228" s="54"/>
      <c r="UVR228" s="54"/>
      <c r="UVS228" s="54"/>
      <c r="UVT228" s="54"/>
      <c r="UVU228" s="54"/>
      <c r="UVV228" s="54"/>
      <c r="UVW228" s="54"/>
      <c r="UVX228" s="54"/>
      <c r="UVY228" s="54"/>
      <c r="UVZ228" s="54"/>
      <c r="UWA228" s="54"/>
      <c r="UWB228" s="54"/>
      <c r="UWC228" s="54"/>
      <c r="UWD228" s="54"/>
      <c r="UWE228" s="54"/>
      <c r="UWF228" s="54"/>
      <c r="UWG228" s="54"/>
      <c r="UWH228" s="54"/>
      <c r="UWI228" s="54"/>
      <c r="UWJ228" s="54"/>
      <c r="UWK228" s="54"/>
      <c r="UWL228" s="54"/>
      <c r="UWM228" s="54"/>
      <c r="UWN228" s="54"/>
      <c r="UWO228" s="54"/>
      <c r="UWP228" s="54"/>
      <c r="UWQ228" s="54"/>
      <c r="UWR228" s="54"/>
      <c r="UWS228" s="54"/>
      <c r="UWT228" s="54"/>
      <c r="UWU228" s="54"/>
      <c r="UWV228" s="54"/>
      <c r="UWW228" s="54"/>
      <c r="UWX228" s="54"/>
      <c r="UWY228" s="54"/>
      <c r="UWZ228" s="54"/>
      <c r="UXA228" s="54"/>
      <c r="UXB228" s="54"/>
      <c r="UXC228" s="54"/>
      <c r="UXD228" s="54"/>
      <c r="UXE228" s="54"/>
      <c r="UXF228" s="54"/>
      <c r="UXG228" s="54"/>
      <c r="UXH228" s="54"/>
      <c r="UXI228" s="54"/>
      <c r="UXJ228" s="54"/>
      <c r="UXK228" s="54"/>
      <c r="UXL228" s="54"/>
      <c r="UXM228" s="54"/>
      <c r="UXN228" s="54"/>
      <c r="UXO228" s="54"/>
      <c r="UXP228" s="54"/>
      <c r="UXQ228" s="54"/>
      <c r="UXR228" s="54"/>
      <c r="UXS228" s="54"/>
      <c r="UXT228" s="54"/>
      <c r="UXU228" s="54"/>
      <c r="UXV228" s="54"/>
      <c r="UXW228" s="54"/>
      <c r="UXX228" s="54"/>
      <c r="UXY228" s="54"/>
      <c r="UXZ228" s="54"/>
      <c r="UYA228" s="54"/>
      <c r="UYB228" s="54"/>
      <c r="UYC228" s="54"/>
      <c r="UYD228" s="54"/>
      <c r="UYE228" s="54"/>
      <c r="UYF228" s="54"/>
      <c r="UYG228" s="54"/>
      <c r="UYH228" s="54"/>
      <c r="UYI228" s="54"/>
      <c r="UYJ228" s="54"/>
      <c r="UYK228" s="54"/>
      <c r="UYL228" s="54"/>
      <c r="UYM228" s="54"/>
      <c r="UYN228" s="54"/>
      <c r="UYO228" s="54"/>
      <c r="UYP228" s="54"/>
      <c r="UYQ228" s="54"/>
      <c r="UYR228" s="54"/>
      <c r="UYS228" s="54"/>
      <c r="UYT228" s="54"/>
      <c r="UYU228" s="54"/>
      <c r="UYV228" s="54"/>
      <c r="UYW228" s="54"/>
      <c r="UYX228" s="54"/>
      <c r="UYY228" s="54"/>
      <c r="UYZ228" s="54"/>
      <c r="UZA228" s="54"/>
      <c r="UZB228" s="54"/>
      <c r="UZC228" s="54"/>
      <c r="UZD228" s="54"/>
      <c r="UZE228" s="54"/>
      <c r="UZF228" s="54"/>
      <c r="UZG228" s="54"/>
      <c r="UZH228" s="54"/>
      <c r="UZI228" s="54"/>
      <c r="UZJ228" s="54"/>
      <c r="UZK228" s="54"/>
      <c r="UZL228" s="54"/>
      <c r="UZM228" s="54"/>
      <c r="UZN228" s="54"/>
      <c r="UZO228" s="54"/>
      <c r="UZP228" s="54"/>
      <c r="UZQ228" s="54"/>
      <c r="UZR228" s="54"/>
      <c r="UZS228" s="54"/>
      <c r="UZT228" s="54"/>
      <c r="UZU228" s="54"/>
      <c r="UZV228" s="54"/>
      <c r="UZW228" s="54"/>
      <c r="UZX228" s="54"/>
      <c r="UZY228" s="54"/>
      <c r="UZZ228" s="54"/>
      <c r="VAA228" s="54"/>
      <c r="VAB228" s="54"/>
      <c r="VAC228" s="54"/>
      <c r="VAD228" s="54"/>
      <c r="VAE228" s="54"/>
      <c r="VAF228" s="54"/>
      <c r="VAG228" s="54"/>
      <c r="VAH228" s="54"/>
      <c r="VAI228" s="54"/>
      <c r="VAJ228" s="54"/>
      <c r="VAK228" s="54"/>
      <c r="VAL228" s="54"/>
      <c r="VAM228" s="54"/>
      <c r="VAN228" s="54"/>
      <c r="VAO228" s="54"/>
      <c r="VAP228" s="54"/>
      <c r="VAQ228" s="54"/>
      <c r="VAR228" s="54"/>
      <c r="VAS228" s="54"/>
      <c r="VAT228" s="54"/>
      <c r="VAU228" s="54"/>
      <c r="VAV228" s="54"/>
      <c r="VAW228" s="54"/>
      <c r="VAX228" s="54"/>
      <c r="VAY228" s="54"/>
      <c r="VAZ228" s="54"/>
      <c r="VBA228" s="54"/>
      <c r="VBB228" s="54"/>
      <c r="VBC228" s="54"/>
      <c r="VBD228" s="54"/>
      <c r="VBE228" s="54"/>
      <c r="VBF228" s="54"/>
      <c r="VBG228" s="54"/>
      <c r="VBH228" s="54"/>
      <c r="VBI228" s="54"/>
      <c r="VBJ228" s="54"/>
      <c r="VBK228" s="54"/>
      <c r="VBL228" s="54"/>
      <c r="VBM228" s="54"/>
      <c r="VBN228" s="54"/>
      <c r="VBO228" s="54"/>
      <c r="VBP228" s="54"/>
      <c r="VBQ228" s="54"/>
      <c r="VBR228" s="54"/>
      <c r="VBS228" s="54"/>
      <c r="VBT228" s="54"/>
      <c r="VBU228" s="54"/>
      <c r="VBV228" s="54"/>
      <c r="VBW228" s="54"/>
      <c r="VBX228" s="54"/>
      <c r="VBY228" s="54"/>
      <c r="VBZ228" s="54"/>
      <c r="VCA228" s="54"/>
      <c r="VCB228" s="54"/>
      <c r="VCC228" s="54"/>
      <c r="VCD228" s="54"/>
      <c r="VCE228" s="54"/>
      <c r="VCF228" s="54"/>
      <c r="VCG228" s="54"/>
      <c r="VCH228" s="54"/>
      <c r="VCI228" s="54"/>
      <c r="VCJ228" s="54"/>
      <c r="VCK228" s="54"/>
      <c r="VCL228" s="54"/>
      <c r="VCM228" s="54"/>
      <c r="VCN228" s="54"/>
      <c r="VCO228" s="54"/>
      <c r="VCP228" s="54"/>
      <c r="VCQ228" s="54"/>
      <c r="VCR228" s="54"/>
      <c r="VCS228" s="54"/>
      <c r="VCT228" s="54"/>
      <c r="VCU228" s="54"/>
      <c r="VCV228" s="54"/>
      <c r="VCW228" s="54"/>
      <c r="VCX228" s="54"/>
      <c r="VCY228" s="54"/>
      <c r="VCZ228" s="54"/>
      <c r="VDA228" s="54"/>
      <c r="VDB228" s="54"/>
      <c r="VDC228" s="54"/>
      <c r="VDD228" s="54"/>
      <c r="VDE228" s="54"/>
      <c r="VDF228" s="54"/>
      <c r="VDG228" s="54"/>
      <c r="VDH228" s="54"/>
      <c r="VDI228" s="54"/>
      <c r="VDJ228" s="54"/>
      <c r="VDK228" s="54"/>
      <c r="VDL228" s="54"/>
      <c r="VDM228" s="54"/>
      <c r="VDN228" s="54"/>
      <c r="VDO228" s="54"/>
      <c r="VDP228" s="54"/>
      <c r="VDQ228" s="54"/>
      <c r="VDR228" s="54"/>
      <c r="VDS228" s="54"/>
      <c r="VDT228" s="54"/>
      <c r="VDU228" s="54"/>
      <c r="VDV228" s="54"/>
      <c r="VDW228" s="54"/>
      <c r="VDX228" s="54"/>
      <c r="VDY228" s="54"/>
      <c r="VDZ228" s="54"/>
      <c r="VEA228" s="54"/>
      <c r="VEB228" s="54"/>
      <c r="VEC228" s="54"/>
      <c r="VED228" s="54"/>
      <c r="VEE228" s="54"/>
      <c r="VEF228" s="54"/>
      <c r="VEG228" s="54"/>
      <c r="VEH228" s="54"/>
      <c r="VEI228" s="54"/>
      <c r="VEJ228" s="54"/>
      <c r="VEK228" s="54"/>
      <c r="VEL228" s="54"/>
      <c r="VEM228" s="54"/>
      <c r="VEN228" s="54"/>
      <c r="VEO228" s="54"/>
      <c r="VEP228" s="54"/>
      <c r="VEQ228" s="54"/>
      <c r="VER228" s="54"/>
      <c r="VES228" s="54"/>
      <c r="VET228" s="54"/>
      <c r="VEU228" s="54"/>
      <c r="VEV228" s="54"/>
      <c r="VEW228" s="54"/>
      <c r="VEX228" s="54"/>
      <c r="VEY228" s="54"/>
      <c r="VEZ228" s="54"/>
      <c r="VFA228" s="54"/>
      <c r="VFB228" s="54"/>
      <c r="VFC228" s="54"/>
      <c r="VFD228" s="54"/>
      <c r="VFE228" s="54"/>
      <c r="VFF228" s="54"/>
      <c r="VFG228" s="54"/>
      <c r="VFH228" s="54"/>
      <c r="VFI228" s="54"/>
      <c r="VFJ228" s="54"/>
      <c r="VFK228" s="54"/>
      <c r="VFL228" s="54"/>
      <c r="VFM228" s="54"/>
      <c r="VFN228" s="54"/>
      <c r="VFO228" s="54"/>
      <c r="VFP228" s="54"/>
      <c r="VFQ228" s="54"/>
      <c r="VFR228" s="54"/>
      <c r="VFS228" s="54"/>
      <c r="VFT228" s="54"/>
      <c r="VFU228" s="54"/>
      <c r="VFV228" s="54"/>
      <c r="VFW228" s="54"/>
      <c r="VFX228" s="54"/>
      <c r="VFY228" s="54"/>
      <c r="VFZ228" s="54"/>
      <c r="VGA228" s="54"/>
      <c r="VGB228" s="54"/>
      <c r="VGC228" s="54"/>
      <c r="VGD228" s="54"/>
      <c r="VGE228" s="54"/>
      <c r="VGF228" s="54"/>
      <c r="VGG228" s="54"/>
      <c r="VGH228" s="54"/>
      <c r="VGI228" s="54"/>
      <c r="VGJ228" s="54"/>
      <c r="VGK228" s="54"/>
      <c r="VGL228" s="54"/>
      <c r="VGM228" s="54"/>
      <c r="VGN228" s="54"/>
      <c r="VGO228" s="54"/>
      <c r="VGP228" s="54"/>
      <c r="VGQ228" s="54"/>
      <c r="VGR228" s="54"/>
      <c r="VGS228" s="54"/>
      <c r="VGT228" s="54"/>
      <c r="VGU228" s="54"/>
      <c r="VGV228" s="54"/>
      <c r="VGW228" s="54"/>
      <c r="VGX228" s="54"/>
      <c r="VGY228" s="54"/>
      <c r="VGZ228" s="54"/>
      <c r="VHA228" s="54"/>
      <c r="VHB228" s="54"/>
      <c r="VHC228" s="54"/>
      <c r="VHD228" s="54"/>
      <c r="VHE228" s="54"/>
      <c r="VHF228" s="54"/>
      <c r="VHG228" s="54"/>
      <c r="VHH228" s="54"/>
      <c r="VHI228" s="54"/>
      <c r="VHJ228" s="54"/>
      <c r="VHK228" s="54"/>
      <c r="VHL228" s="54"/>
      <c r="VHM228" s="54"/>
      <c r="VHN228" s="54"/>
      <c r="VHO228" s="54"/>
      <c r="VHP228" s="54"/>
      <c r="VHQ228" s="54"/>
      <c r="VHR228" s="54"/>
      <c r="VHS228" s="54"/>
      <c r="VHT228" s="54"/>
      <c r="VHU228" s="54"/>
      <c r="VHV228" s="54"/>
      <c r="VHW228" s="54"/>
      <c r="VHX228" s="54"/>
      <c r="VHY228" s="54"/>
      <c r="VHZ228" s="54"/>
      <c r="VIA228" s="54"/>
      <c r="VIB228" s="54"/>
      <c r="VIC228" s="54"/>
      <c r="VID228" s="54"/>
      <c r="VIE228" s="54"/>
      <c r="VIF228" s="54"/>
      <c r="VIG228" s="54"/>
      <c r="VIH228" s="54"/>
      <c r="VII228" s="54"/>
      <c r="VIJ228" s="54"/>
      <c r="VIK228" s="54"/>
      <c r="VIL228" s="54"/>
      <c r="VIM228" s="54"/>
      <c r="VIN228" s="54"/>
      <c r="VIO228" s="54"/>
      <c r="VIP228" s="54"/>
      <c r="VIQ228" s="54"/>
      <c r="VIR228" s="54"/>
      <c r="VIS228" s="54"/>
      <c r="VIT228" s="54"/>
      <c r="VIU228" s="54"/>
      <c r="VIV228" s="54"/>
      <c r="VIW228" s="54"/>
      <c r="VIX228" s="54"/>
      <c r="VIY228" s="54"/>
      <c r="VIZ228" s="54"/>
      <c r="VJA228" s="54"/>
      <c r="VJB228" s="54"/>
      <c r="VJC228" s="54"/>
      <c r="VJD228" s="54"/>
      <c r="VJE228" s="54"/>
      <c r="VJF228" s="54"/>
      <c r="VJG228" s="54"/>
      <c r="VJH228" s="54"/>
      <c r="VJI228" s="54"/>
      <c r="VJJ228" s="54"/>
      <c r="VJK228" s="54"/>
      <c r="VJL228" s="54"/>
      <c r="VJM228" s="54"/>
      <c r="VJN228" s="54"/>
      <c r="VJO228" s="54"/>
      <c r="VJP228" s="54"/>
      <c r="VJQ228" s="54"/>
      <c r="VJR228" s="54"/>
      <c r="VJS228" s="54"/>
      <c r="VJT228" s="54"/>
      <c r="VJU228" s="54"/>
      <c r="VJV228" s="54"/>
      <c r="VJW228" s="54"/>
      <c r="VJX228" s="54"/>
      <c r="VJY228" s="54"/>
      <c r="VJZ228" s="54"/>
      <c r="VKA228" s="54"/>
      <c r="VKB228" s="54"/>
      <c r="VKC228" s="54"/>
      <c r="VKD228" s="54"/>
      <c r="VKE228" s="54"/>
      <c r="VKF228" s="54"/>
      <c r="VKG228" s="54"/>
      <c r="VKH228" s="54"/>
      <c r="VKI228" s="54"/>
      <c r="VKJ228" s="54"/>
      <c r="VKK228" s="54"/>
      <c r="VKL228" s="54"/>
      <c r="VKM228" s="54"/>
      <c r="VKN228" s="54"/>
      <c r="VKO228" s="54"/>
      <c r="VKP228" s="54"/>
      <c r="VKQ228" s="54"/>
      <c r="VKR228" s="54"/>
      <c r="VKS228" s="54"/>
      <c r="VKT228" s="54"/>
      <c r="VKU228" s="54"/>
      <c r="VKV228" s="54"/>
      <c r="VKW228" s="54"/>
      <c r="VKX228" s="54"/>
      <c r="VKY228" s="54"/>
      <c r="VKZ228" s="54"/>
      <c r="VLA228" s="54"/>
      <c r="VLB228" s="54"/>
      <c r="VLC228" s="54"/>
      <c r="VLD228" s="54"/>
      <c r="VLE228" s="54"/>
      <c r="VLF228" s="54"/>
      <c r="VLG228" s="54"/>
      <c r="VLH228" s="54"/>
      <c r="VLI228" s="54"/>
      <c r="VLJ228" s="54"/>
      <c r="VLK228" s="54"/>
      <c r="VLL228" s="54"/>
      <c r="VLM228" s="54"/>
      <c r="VLN228" s="54"/>
      <c r="VLO228" s="54"/>
      <c r="VLP228" s="54"/>
      <c r="VLQ228" s="54"/>
      <c r="VLR228" s="54"/>
      <c r="VLS228" s="54"/>
      <c r="VLT228" s="54"/>
      <c r="VLU228" s="54"/>
      <c r="VLV228" s="54"/>
      <c r="VLW228" s="54"/>
      <c r="VLX228" s="54"/>
      <c r="VLY228" s="54"/>
      <c r="VLZ228" s="54"/>
      <c r="VMA228" s="54"/>
      <c r="VMB228" s="54"/>
      <c r="VMC228" s="54"/>
      <c r="VMD228" s="54"/>
      <c r="VME228" s="54"/>
      <c r="VMF228" s="54"/>
      <c r="VMG228" s="54"/>
      <c r="VMH228" s="54"/>
      <c r="VMI228" s="54"/>
      <c r="VMJ228" s="54"/>
      <c r="VMK228" s="54"/>
      <c r="VML228" s="54"/>
      <c r="VMM228" s="54"/>
      <c r="VMN228" s="54"/>
      <c r="VMO228" s="54"/>
      <c r="VMP228" s="54"/>
      <c r="VMQ228" s="54"/>
      <c r="VMR228" s="54"/>
      <c r="VMS228" s="54"/>
      <c r="VMT228" s="54"/>
      <c r="VMU228" s="54"/>
      <c r="VMV228" s="54"/>
      <c r="VMW228" s="54"/>
      <c r="VMX228" s="54"/>
      <c r="VMY228" s="54"/>
      <c r="VMZ228" s="54"/>
      <c r="VNA228" s="54"/>
      <c r="VNB228" s="54"/>
      <c r="VNC228" s="54"/>
      <c r="VND228" s="54"/>
      <c r="VNE228" s="54"/>
      <c r="VNF228" s="54"/>
      <c r="VNG228" s="54"/>
      <c r="VNH228" s="54"/>
      <c r="VNI228" s="54"/>
      <c r="VNJ228" s="54"/>
      <c r="VNK228" s="54"/>
      <c r="VNL228" s="54"/>
      <c r="VNM228" s="54"/>
      <c r="VNN228" s="54"/>
      <c r="VNO228" s="54"/>
      <c r="VNP228" s="54"/>
      <c r="VNQ228" s="54"/>
      <c r="VNR228" s="54"/>
      <c r="VNS228" s="54"/>
      <c r="VNT228" s="54"/>
      <c r="VNU228" s="54"/>
      <c r="VNV228" s="54"/>
      <c r="VNW228" s="54"/>
      <c r="VNX228" s="54"/>
      <c r="VNY228" s="54"/>
      <c r="VNZ228" s="54"/>
      <c r="VOA228" s="54"/>
      <c r="VOB228" s="54"/>
      <c r="VOC228" s="54"/>
      <c r="VOD228" s="54"/>
      <c r="VOE228" s="54"/>
      <c r="VOF228" s="54"/>
      <c r="VOG228" s="54"/>
      <c r="VOH228" s="54"/>
      <c r="VOI228" s="54"/>
      <c r="VOJ228" s="54"/>
      <c r="VOK228" s="54"/>
      <c r="VOL228" s="54"/>
      <c r="VOM228" s="54"/>
      <c r="VON228" s="54"/>
      <c r="VOO228" s="54"/>
      <c r="VOP228" s="54"/>
      <c r="VOQ228" s="54"/>
      <c r="VOR228" s="54"/>
      <c r="VOS228" s="54"/>
      <c r="VOT228" s="54"/>
      <c r="VOU228" s="54"/>
      <c r="VOV228" s="54"/>
      <c r="VOW228" s="54"/>
      <c r="VOX228" s="54"/>
      <c r="VOY228" s="54"/>
      <c r="VOZ228" s="54"/>
      <c r="VPA228" s="54"/>
      <c r="VPB228" s="54"/>
      <c r="VPC228" s="54"/>
      <c r="VPD228" s="54"/>
      <c r="VPE228" s="54"/>
      <c r="VPF228" s="54"/>
      <c r="VPG228" s="54"/>
      <c r="VPH228" s="54"/>
      <c r="VPI228" s="54"/>
      <c r="VPJ228" s="54"/>
      <c r="VPK228" s="54"/>
      <c r="VPL228" s="54"/>
      <c r="VPM228" s="54"/>
      <c r="VPN228" s="54"/>
      <c r="VPO228" s="54"/>
      <c r="VPP228" s="54"/>
      <c r="VPQ228" s="54"/>
      <c r="VPR228" s="54"/>
      <c r="VPS228" s="54"/>
      <c r="VPT228" s="54"/>
      <c r="VPU228" s="54"/>
      <c r="VPV228" s="54"/>
      <c r="VPW228" s="54"/>
      <c r="VPX228" s="54"/>
      <c r="VPY228" s="54"/>
      <c r="VPZ228" s="54"/>
      <c r="VQA228" s="54"/>
      <c r="VQB228" s="54"/>
      <c r="VQC228" s="54"/>
      <c r="VQD228" s="54"/>
      <c r="VQE228" s="54"/>
      <c r="VQF228" s="54"/>
      <c r="VQG228" s="54"/>
      <c r="VQH228" s="54"/>
      <c r="VQI228" s="54"/>
      <c r="VQJ228" s="54"/>
      <c r="VQK228" s="54"/>
      <c r="VQL228" s="54"/>
      <c r="VQM228" s="54"/>
      <c r="VQN228" s="54"/>
      <c r="VQO228" s="54"/>
      <c r="VQP228" s="54"/>
      <c r="VQQ228" s="54"/>
      <c r="VQR228" s="54"/>
      <c r="VQS228" s="54"/>
      <c r="VQT228" s="54"/>
      <c r="VQU228" s="54"/>
      <c r="VQV228" s="54"/>
      <c r="VQW228" s="54"/>
      <c r="VQX228" s="54"/>
      <c r="VQY228" s="54"/>
      <c r="VQZ228" s="54"/>
      <c r="VRA228" s="54"/>
      <c r="VRB228" s="54"/>
      <c r="VRC228" s="54"/>
      <c r="VRD228" s="54"/>
      <c r="VRE228" s="54"/>
      <c r="VRF228" s="54"/>
      <c r="VRG228" s="54"/>
      <c r="VRH228" s="54"/>
      <c r="VRI228" s="54"/>
      <c r="VRJ228" s="54"/>
      <c r="VRK228" s="54"/>
      <c r="VRL228" s="54"/>
      <c r="VRM228" s="54"/>
      <c r="VRN228" s="54"/>
      <c r="VRO228" s="54"/>
      <c r="VRP228" s="54"/>
      <c r="VRQ228" s="54"/>
      <c r="VRR228" s="54"/>
      <c r="VRS228" s="54"/>
      <c r="VRT228" s="54"/>
      <c r="VRU228" s="54"/>
      <c r="VRV228" s="54"/>
      <c r="VRW228" s="54"/>
      <c r="VRX228" s="54"/>
      <c r="VRY228" s="54"/>
      <c r="VRZ228" s="54"/>
      <c r="VSA228" s="54"/>
      <c r="VSB228" s="54"/>
      <c r="VSC228" s="54"/>
      <c r="VSD228" s="54"/>
      <c r="VSE228" s="54"/>
      <c r="VSF228" s="54"/>
      <c r="VSG228" s="54"/>
      <c r="VSH228" s="54"/>
      <c r="VSI228" s="54"/>
      <c r="VSJ228" s="54"/>
      <c r="VSK228" s="54"/>
      <c r="VSL228" s="54"/>
      <c r="VSM228" s="54"/>
      <c r="VSN228" s="54"/>
      <c r="VSO228" s="54"/>
      <c r="VSP228" s="54"/>
      <c r="VSQ228" s="54"/>
      <c r="VSR228" s="54"/>
      <c r="VSS228" s="54"/>
      <c r="VST228" s="54"/>
      <c r="VSU228" s="54"/>
      <c r="VSV228" s="54"/>
      <c r="VSW228" s="54"/>
      <c r="VSX228" s="54"/>
      <c r="VSY228" s="54"/>
      <c r="VSZ228" s="54"/>
      <c r="VTA228" s="54"/>
      <c r="VTB228" s="54"/>
      <c r="VTC228" s="54"/>
      <c r="VTD228" s="54"/>
      <c r="VTE228" s="54"/>
      <c r="VTF228" s="54"/>
      <c r="VTG228" s="54"/>
      <c r="VTH228" s="54"/>
      <c r="VTI228" s="54"/>
      <c r="VTJ228" s="54"/>
      <c r="VTK228" s="54"/>
      <c r="VTL228" s="54"/>
      <c r="VTM228" s="54"/>
      <c r="VTN228" s="54"/>
      <c r="VTO228" s="54"/>
      <c r="VTP228" s="54"/>
      <c r="VTQ228" s="54"/>
      <c r="VTR228" s="54"/>
      <c r="VTS228" s="54"/>
      <c r="VTT228" s="54"/>
      <c r="VTU228" s="54"/>
      <c r="VTV228" s="54"/>
      <c r="VTW228" s="54"/>
      <c r="VTX228" s="54"/>
      <c r="VTY228" s="54"/>
      <c r="VTZ228" s="54"/>
      <c r="VUA228" s="54"/>
      <c r="VUB228" s="54"/>
      <c r="VUC228" s="54"/>
      <c r="VUD228" s="54"/>
      <c r="VUE228" s="54"/>
      <c r="VUF228" s="54"/>
      <c r="VUG228" s="54"/>
      <c r="VUH228" s="54"/>
      <c r="VUI228" s="54"/>
      <c r="VUJ228" s="54"/>
      <c r="VUK228" s="54"/>
      <c r="VUL228" s="54"/>
      <c r="VUM228" s="54"/>
      <c r="VUN228" s="54"/>
      <c r="VUO228" s="54"/>
      <c r="VUP228" s="54"/>
      <c r="VUQ228" s="54"/>
      <c r="VUR228" s="54"/>
      <c r="VUS228" s="54"/>
      <c r="VUT228" s="54"/>
      <c r="VUU228" s="54"/>
      <c r="VUV228" s="54"/>
      <c r="VUW228" s="54"/>
      <c r="VUX228" s="54"/>
      <c r="VUY228" s="54"/>
      <c r="VUZ228" s="54"/>
      <c r="VVA228" s="54"/>
      <c r="VVB228" s="54"/>
      <c r="VVC228" s="54"/>
      <c r="VVD228" s="54"/>
      <c r="VVE228" s="54"/>
      <c r="VVF228" s="54"/>
      <c r="VVG228" s="54"/>
      <c r="VVH228" s="54"/>
      <c r="VVI228" s="54"/>
      <c r="VVJ228" s="54"/>
      <c r="VVK228" s="54"/>
      <c r="VVL228" s="54"/>
      <c r="VVM228" s="54"/>
      <c r="VVN228" s="54"/>
      <c r="VVO228" s="54"/>
      <c r="VVP228" s="54"/>
      <c r="VVQ228" s="54"/>
      <c r="VVR228" s="54"/>
      <c r="VVS228" s="54"/>
      <c r="VVT228" s="54"/>
      <c r="VVU228" s="54"/>
      <c r="VVV228" s="54"/>
      <c r="VVW228" s="54"/>
      <c r="VVX228" s="54"/>
      <c r="VVY228" s="54"/>
      <c r="VVZ228" s="54"/>
      <c r="VWA228" s="54"/>
      <c r="VWB228" s="54"/>
      <c r="VWC228" s="54"/>
      <c r="VWD228" s="54"/>
      <c r="VWE228" s="54"/>
      <c r="VWF228" s="54"/>
      <c r="VWG228" s="54"/>
      <c r="VWH228" s="54"/>
      <c r="VWI228" s="54"/>
      <c r="VWJ228" s="54"/>
      <c r="VWK228" s="54"/>
      <c r="VWL228" s="54"/>
      <c r="VWM228" s="54"/>
      <c r="VWN228" s="54"/>
      <c r="VWO228" s="54"/>
      <c r="VWP228" s="54"/>
      <c r="VWQ228" s="54"/>
      <c r="VWR228" s="54"/>
      <c r="VWS228" s="54"/>
      <c r="VWT228" s="54"/>
      <c r="VWU228" s="54"/>
      <c r="VWV228" s="54"/>
      <c r="VWW228" s="54"/>
      <c r="VWX228" s="54"/>
      <c r="VWY228" s="54"/>
      <c r="VWZ228" s="54"/>
      <c r="VXA228" s="54"/>
      <c r="VXB228" s="54"/>
      <c r="VXC228" s="54"/>
      <c r="VXD228" s="54"/>
      <c r="VXE228" s="54"/>
      <c r="VXF228" s="54"/>
      <c r="VXG228" s="54"/>
      <c r="VXH228" s="54"/>
      <c r="VXI228" s="54"/>
      <c r="VXJ228" s="54"/>
      <c r="VXK228" s="54"/>
      <c r="VXL228" s="54"/>
      <c r="VXM228" s="54"/>
      <c r="VXN228" s="54"/>
      <c r="VXO228" s="54"/>
      <c r="VXP228" s="54"/>
      <c r="VXQ228" s="54"/>
      <c r="VXR228" s="54"/>
      <c r="VXS228" s="54"/>
      <c r="VXT228" s="54"/>
      <c r="VXU228" s="54"/>
      <c r="VXV228" s="54"/>
      <c r="VXW228" s="54"/>
      <c r="VXX228" s="54"/>
      <c r="VXY228" s="54"/>
      <c r="VXZ228" s="54"/>
      <c r="VYA228" s="54"/>
      <c r="VYB228" s="54"/>
      <c r="VYC228" s="54"/>
      <c r="VYD228" s="54"/>
      <c r="VYE228" s="54"/>
      <c r="VYF228" s="54"/>
      <c r="VYG228" s="54"/>
      <c r="VYH228" s="54"/>
      <c r="VYI228" s="54"/>
      <c r="VYJ228" s="54"/>
      <c r="VYK228" s="54"/>
      <c r="VYL228" s="54"/>
      <c r="VYM228" s="54"/>
      <c r="VYN228" s="54"/>
      <c r="VYO228" s="54"/>
      <c r="VYP228" s="54"/>
      <c r="VYQ228" s="54"/>
      <c r="VYR228" s="54"/>
      <c r="VYS228" s="54"/>
      <c r="VYT228" s="54"/>
      <c r="VYU228" s="54"/>
      <c r="VYV228" s="54"/>
      <c r="VYW228" s="54"/>
      <c r="VYX228" s="54"/>
      <c r="VYY228" s="54"/>
      <c r="VYZ228" s="54"/>
      <c r="VZA228" s="54"/>
      <c r="VZB228" s="54"/>
      <c r="VZC228" s="54"/>
      <c r="VZD228" s="54"/>
      <c r="VZE228" s="54"/>
      <c r="VZF228" s="54"/>
      <c r="VZG228" s="54"/>
      <c r="VZH228" s="54"/>
      <c r="VZI228" s="54"/>
      <c r="VZJ228" s="54"/>
      <c r="VZK228" s="54"/>
      <c r="VZL228" s="54"/>
      <c r="VZM228" s="54"/>
      <c r="VZN228" s="54"/>
      <c r="VZO228" s="54"/>
      <c r="VZP228" s="54"/>
      <c r="VZQ228" s="54"/>
      <c r="VZR228" s="54"/>
      <c r="VZS228" s="54"/>
      <c r="VZT228" s="54"/>
      <c r="VZU228" s="54"/>
      <c r="VZV228" s="54"/>
      <c r="VZW228" s="54"/>
      <c r="VZX228" s="54"/>
      <c r="VZY228" s="54"/>
      <c r="VZZ228" s="54"/>
      <c r="WAA228" s="54"/>
      <c r="WAB228" s="54"/>
      <c r="WAC228" s="54"/>
      <c r="WAD228" s="54"/>
      <c r="WAE228" s="54"/>
      <c r="WAF228" s="54"/>
      <c r="WAG228" s="54"/>
      <c r="WAH228" s="54"/>
      <c r="WAI228" s="54"/>
      <c r="WAJ228" s="54"/>
      <c r="WAK228" s="54"/>
      <c r="WAL228" s="54"/>
      <c r="WAM228" s="54"/>
      <c r="WAN228" s="54"/>
      <c r="WAO228" s="54"/>
      <c r="WAP228" s="54"/>
      <c r="WAQ228" s="54"/>
      <c r="WAR228" s="54"/>
      <c r="WAS228" s="54"/>
      <c r="WAT228" s="54"/>
      <c r="WAU228" s="54"/>
      <c r="WAV228" s="54"/>
      <c r="WAW228" s="54"/>
      <c r="WAX228" s="54"/>
      <c r="WAY228" s="54"/>
      <c r="WAZ228" s="54"/>
      <c r="WBA228" s="54"/>
      <c r="WBB228" s="54"/>
      <c r="WBC228" s="54"/>
      <c r="WBD228" s="54"/>
      <c r="WBE228" s="54"/>
      <c r="WBF228" s="54"/>
      <c r="WBG228" s="54"/>
      <c r="WBH228" s="54"/>
      <c r="WBI228" s="54"/>
      <c r="WBJ228" s="54"/>
      <c r="WBK228" s="54"/>
      <c r="WBL228" s="54"/>
      <c r="WBM228" s="54"/>
      <c r="WBN228" s="54"/>
      <c r="WBO228" s="54"/>
      <c r="WBP228" s="54"/>
      <c r="WBQ228" s="54"/>
      <c r="WBR228" s="54"/>
      <c r="WBS228" s="54"/>
      <c r="WBT228" s="54"/>
      <c r="WBU228" s="54"/>
      <c r="WBV228" s="54"/>
      <c r="WBW228" s="54"/>
      <c r="WBX228" s="54"/>
      <c r="WBY228" s="54"/>
      <c r="WBZ228" s="54"/>
      <c r="WCA228" s="54"/>
      <c r="WCB228" s="54"/>
      <c r="WCC228" s="54"/>
      <c r="WCD228" s="54"/>
      <c r="WCE228" s="54"/>
      <c r="WCF228" s="54"/>
      <c r="WCG228" s="54"/>
      <c r="WCH228" s="54"/>
      <c r="WCI228" s="54"/>
      <c r="WCJ228" s="54"/>
      <c r="WCK228" s="54"/>
      <c r="WCL228" s="54"/>
      <c r="WCM228" s="54"/>
      <c r="WCN228" s="54"/>
      <c r="WCO228" s="54"/>
      <c r="WCP228" s="54"/>
      <c r="WCQ228" s="54"/>
      <c r="WCR228" s="54"/>
      <c r="WCS228" s="54"/>
      <c r="WCT228" s="54"/>
      <c r="WCU228" s="54"/>
      <c r="WCV228" s="54"/>
      <c r="WCW228" s="54"/>
      <c r="WCX228" s="54"/>
      <c r="WCY228" s="54"/>
      <c r="WCZ228" s="54"/>
      <c r="WDA228" s="54"/>
      <c r="WDB228" s="54"/>
      <c r="WDC228" s="54"/>
      <c r="WDD228" s="54"/>
      <c r="WDE228" s="54"/>
      <c r="WDF228" s="54"/>
      <c r="WDG228" s="54"/>
      <c r="WDH228" s="54"/>
      <c r="WDI228" s="54"/>
      <c r="WDJ228" s="54"/>
      <c r="WDK228" s="54"/>
      <c r="WDL228" s="54"/>
      <c r="WDM228" s="54"/>
      <c r="WDN228" s="54"/>
      <c r="WDO228" s="54"/>
      <c r="WDP228" s="54"/>
      <c r="WDQ228" s="54"/>
      <c r="WDR228" s="54"/>
      <c r="WDS228" s="54"/>
      <c r="WDT228" s="54"/>
      <c r="WDU228" s="54"/>
      <c r="WDV228" s="54"/>
      <c r="WDW228" s="54"/>
      <c r="WDX228" s="54"/>
      <c r="WDY228" s="54"/>
      <c r="WDZ228" s="54"/>
      <c r="WEA228" s="54"/>
      <c r="WEB228" s="54"/>
      <c r="WEC228" s="54"/>
      <c r="WED228" s="54"/>
      <c r="WEE228" s="54"/>
      <c r="WEF228" s="54"/>
      <c r="WEG228" s="54"/>
      <c r="WEH228" s="54"/>
      <c r="WEI228" s="54"/>
      <c r="WEJ228" s="54"/>
      <c r="WEK228" s="54"/>
      <c r="WEL228" s="54"/>
      <c r="WEM228" s="54"/>
      <c r="WEN228" s="54"/>
      <c r="WEO228" s="54"/>
      <c r="WEP228" s="54"/>
      <c r="WEQ228" s="54"/>
      <c r="WER228" s="54"/>
      <c r="WES228" s="54"/>
      <c r="WET228" s="54"/>
      <c r="WEU228" s="54"/>
      <c r="WEV228" s="54"/>
      <c r="WEW228" s="54"/>
      <c r="WEX228" s="54"/>
      <c r="WEY228" s="54"/>
      <c r="WEZ228" s="54"/>
      <c r="WFA228" s="54"/>
      <c r="WFB228" s="54"/>
      <c r="WFC228" s="54"/>
      <c r="WFD228" s="54"/>
      <c r="WFE228" s="54"/>
      <c r="WFF228" s="54"/>
      <c r="WFG228" s="54"/>
      <c r="WFH228" s="54"/>
      <c r="WFI228" s="54"/>
      <c r="WFJ228" s="54"/>
      <c r="WFK228" s="54"/>
      <c r="WFL228" s="54"/>
      <c r="WFM228" s="54"/>
      <c r="WFN228" s="54"/>
      <c r="WFO228" s="54"/>
      <c r="WFP228" s="54"/>
      <c r="WFQ228" s="54"/>
      <c r="WFR228" s="54"/>
      <c r="WFS228" s="54"/>
      <c r="WFT228" s="54"/>
      <c r="WFU228" s="54"/>
      <c r="WFV228" s="54"/>
      <c r="WFW228" s="54"/>
      <c r="WFX228" s="54"/>
      <c r="WFY228" s="54"/>
      <c r="WFZ228" s="54"/>
      <c r="WGA228" s="54"/>
      <c r="WGB228" s="54"/>
      <c r="WGC228" s="54"/>
      <c r="WGD228" s="54"/>
      <c r="WGE228" s="54"/>
      <c r="WGF228" s="54"/>
      <c r="WGG228" s="54"/>
      <c r="WGH228" s="54"/>
      <c r="WGI228" s="54"/>
      <c r="WGJ228" s="54"/>
      <c r="WGK228" s="54"/>
      <c r="WGL228" s="54"/>
      <c r="WGM228" s="54"/>
      <c r="WGN228" s="54"/>
      <c r="WGO228" s="54"/>
      <c r="WGP228" s="54"/>
      <c r="WGQ228" s="54"/>
      <c r="WGR228" s="54"/>
      <c r="WGS228" s="54"/>
      <c r="WGT228" s="54"/>
      <c r="WGU228" s="54"/>
      <c r="WGV228" s="54"/>
      <c r="WGW228" s="54"/>
      <c r="WGX228" s="54"/>
      <c r="WGY228" s="54"/>
      <c r="WGZ228" s="54"/>
      <c r="WHA228" s="54"/>
      <c r="WHB228" s="54"/>
      <c r="WHC228" s="54"/>
      <c r="WHD228" s="54"/>
      <c r="WHE228" s="54"/>
      <c r="WHF228" s="54"/>
      <c r="WHG228" s="54"/>
      <c r="WHH228" s="54"/>
      <c r="WHI228" s="54"/>
      <c r="WHJ228" s="54"/>
      <c r="WHK228" s="54"/>
      <c r="WHL228" s="54"/>
      <c r="WHM228" s="54"/>
      <c r="WHN228" s="54"/>
      <c r="WHO228" s="54"/>
      <c r="WHP228" s="54"/>
      <c r="WHQ228" s="54"/>
      <c r="WHR228" s="54"/>
      <c r="WHS228" s="54"/>
      <c r="WHT228" s="54"/>
      <c r="WHU228" s="54"/>
      <c r="WHV228" s="54"/>
      <c r="WHW228" s="54"/>
      <c r="WHX228" s="54"/>
      <c r="WHY228" s="54"/>
      <c r="WHZ228" s="54"/>
      <c r="WIA228" s="54"/>
      <c r="WIB228" s="54"/>
      <c r="WIC228" s="54"/>
      <c r="WID228" s="54"/>
      <c r="WIE228" s="54"/>
      <c r="WIF228" s="54"/>
      <c r="WIG228" s="54"/>
      <c r="WIH228" s="54"/>
      <c r="WII228" s="54"/>
      <c r="WIJ228" s="54"/>
      <c r="WIK228" s="54"/>
      <c r="WIL228" s="54"/>
      <c r="WIM228" s="54"/>
      <c r="WIN228" s="54"/>
      <c r="WIO228" s="54"/>
      <c r="WIP228" s="54"/>
      <c r="WIQ228" s="54"/>
      <c r="WIR228" s="54"/>
      <c r="WIS228" s="54"/>
      <c r="WIT228" s="54"/>
      <c r="WIU228" s="54"/>
      <c r="WIV228" s="54"/>
      <c r="WIW228" s="54"/>
      <c r="WIX228" s="54"/>
      <c r="WIY228" s="54"/>
      <c r="WIZ228" s="54"/>
      <c r="WJA228" s="54"/>
      <c r="WJB228" s="54"/>
      <c r="WJC228" s="54"/>
      <c r="WJD228" s="54"/>
      <c r="WJE228" s="54"/>
      <c r="WJF228" s="54"/>
      <c r="WJG228" s="54"/>
      <c r="WJH228" s="54"/>
      <c r="WJI228" s="54"/>
      <c r="WJJ228" s="54"/>
      <c r="WJK228" s="54"/>
      <c r="WJL228" s="54"/>
      <c r="WJM228" s="54"/>
      <c r="WJN228" s="54"/>
      <c r="WJO228" s="54"/>
      <c r="WJP228" s="54"/>
      <c r="WJQ228" s="54"/>
      <c r="WJR228" s="54"/>
      <c r="WJS228" s="54"/>
      <c r="WJT228" s="54"/>
      <c r="WJU228" s="54"/>
      <c r="WJV228" s="54"/>
      <c r="WJW228" s="54"/>
      <c r="WJX228" s="54"/>
      <c r="WJY228" s="54"/>
      <c r="WJZ228" s="54"/>
      <c r="WKA228" s="54"/>
      <c r="WKB228" s="54"/>
      <c r="WKC228" s="54"/>
      <c r="WKD228" s="54"/>
      <c r="WKE228" s="54"/>
      <c r="WKF228" s="54"/>
      <c r="WKG228" s="54"/>
      <c r="WKH228" s="54"/>
      <c r="WKI228" s="54"/>
      <c r="WKJ228" s="54"/>
      <c r="WKK228" s="54"/>
      <c r="WKL228" s="54"/>
      <c r="WKM228" s="54"/>
      <c r="WKN228" s="54"/>
      <c r="WKO228" s="54"/>
      <c r="WKP228" s="54"/>
      <c r="WKQ228" s="54"/>
      <c r="WKR228" s="54"/>
      <c r="WKS228" s="54"/>
      <c r="WKT228" s="54"/>
      <c r="WKU228" s="54"/>
      <c r="WKV228" s="54"/>
      <c r="WKW228" s="54"/>
      <c r="WKX228" s="54"/>
      <c r="WKY228" s="54"/>
      <c r="WKZ228" s="54"/>
      <c r="WLA228" s="54"/>
      <c r="WLB228" s="54"/>
      <c r="WLC228" s="54"/>
      <c r="WLD228" s="54"/>
      <c r="WLE228" s="54"/>
      <c r="WLF228" s="54"/>
      <c r="WLG228" s="54"/>
      <c r="WLH228" s="54"/>
      <c r="WLI228" s="54"/>
      <c r="WLJ228" s="54"/>
      <c r="WLK228" s="54"/>
      <c r="WLL228" s="54"/>
      <c r="WLM228" s="54"/>
      <c r="WLN228" s="54"/>
      <c r="WLO228" s="54"/>
      <c r="WLP228" s="54"/>
      <c r="WLQ228" s="54"/>
      <c r="WLR228" s="54"/>
      <c r="WLS228" s="54"/>
      <c r="WLT228" s="54"/>
      <c r="WLU228" s="54"/>
      <c r="WLV228" s="54"/>
      <c r="WLW228" s="54"/>
      <c r="WLX228" s="54"/>
      <c r="WLY228" s="54"/>
      <c r="WLZ228" s="54"/>
      <c r="WMA228" s="54"/>
      <c r="WMB228" s="54"/>
      <c r="WMC228" s="54"/>
      <c r="WMD228" s="54"/>
      <c r="WME228" s="54"/>
      <c r="WMF228" s="54"/>
      <c r="WMG228" s="54"/>
      <c r="WMH228" s="54"/>
      <c r="WMI228" s="54"/>
      <c r="WMJ228" s="54"/>
      <c r="WMK228" s="54"/>
      <c r="WML228" s="54"/>
      <c r="WMM228" s="54"/>
      <c r="WMN228" s="54"/>
      <c r="WMO228" s="54"/>
      <c r="WMP228" s="54"/>
      <c r="WMQ228" s="54"/>
      <c r="WMR228" s="54"/>
      <c r="WMS228" s="54"/>
      <c r="WMT228" s="54"/>
      <c r="WMU228" s="54"/>
      <c r="WMV228" s="54"/>
      <c r="WMW228" s="54"/>
      <c r="WMX228" s="54"/>
      <c r="WMY228" s="54"/>
      <c r="WMZ228" s="54"/>
      <c r="WNA228" s="54"/>
      <c r="WNB228" s="54"/>
      <c r="WNC228" s="54"/>
      <c r="WND228" s="54"/>
      <c r="WNE228" s="54"/>
      <c r="WNF228" s="54"/>
      <c r="WNG228" s="54"/>
      <c r="WNH228" s="54"/>
      <c r="WNI228" s="54"/>
      <c r="WNJ228" s="54"/>
      <c r="WNK228" s="54"/>
      <c r="WNL228" s="54"/>
      <c r="WNM228" s="54"/>
      <c r="WNN228" s="54"/>
      <c r="WNO228" s="54"/>
      <c r="WNP228" s="54"/>
      <c r="WNQ228" s="54"/>
      <c r="WNR228" s="54"/>
      <c r="WNS228" s="54"/>
      <c r="WNT228" s="54"/>
      <c r="WNU228" s="54"/>
      <c r="WNV228" s="54"/>
      <c r="WNW228" s="54"/>
      <c r="WNX228" s="54"/>
      <c r="WNY228" s="54"/>
      <c r="WNZ228" s="54"/>
      <c r="WOA228" s="54"/>
      <c r="WOB228" s="54"/>
      <c r="WOC228" s="54"/>
      <c r="WOD228" s="54"/>
      <c r="WOE228" s="54"/>
      <c r="WOF228" s="54"/>
      <c r="WOG228" s="54"/>
      <c r="WOH228" s="54"/>
      <c r="WOI228" s="54"/>
      <c r="WOJ228" s="54"/>
      <c r="WOK228" s="54"/>
      <c r="WOL228" s="54"/>
      <c r="WOM228" s="54"/>
      <c r="WON228" s="54"/>
      <c r="WOO228" s="54"/>
      <c r="WOP228" s="54"/>
      <c r="WOQ228" s="54"/>
      <c r="WOR228" s="54"/>
      <c r="WOS228" s="54"/>
      <c r="WOT228" s="54"/>
      <c r="WOU228" s="54"/>
      <c r="WOV228" s="54"/>
      <c r="WOW228" s="54"/>
      <c r="WOX228" s="54"/>
      <c r="WOY228" s="54"/>
      <c r="WOZ228" s="54"/>
      <c r="WPA228" s="54"/>
      <c r="WPB228" s="54"/>
      <c r="WPC228" s="54"/>
      <c r="WPD228" s="54"/>
      <c r="WPE228" s="54"/>
      <c r="WPF228" s="54"/>
      <c r="WPG228" s="54"/>
      <c r="WPH228" s="54"/>
      <c r="WPI228" s="54"/>
      <c r="WPJ228" s="54"/>
      <c r="WPK228" s="54"/>
      <c r="WPL228" s="54"/>
      <c r="WPM228" s="54"/>
      <c r="WPN228" s="54"/>
      <c r="WPO228" s="54"/>
      <c r="WPP228" s="54"/>
      <c r="WPQ228" s="54"/>
      <c r="WPR228" s="54"/>
      <c r="WPS228" s="54"/>
      <c r="WPT228" s="54"/>
      <c r="WPU228" s="54"/>
      <c r="WPV228" s="54"/>
      <c r="WPW228" s="54"/>
      <c r="WPX228" s="54"/>
      <c r="WPY228" s="54"/>
      <c r="WPZ228" s="54"/>
      <c r="WQA228" s="54"/>
      <c r="WQB228" s="54"/>
      <c r="WQC228" s="54"/>
      <c r="WQD228" s="54"/>
      <c r="WQE228" s="54"/>
      <c r="WQF228" s="54"/>
      <c r="WQG228" s="54"/>
      <c r="WQH228" s="54"/>
      <c r="WQI228" s="54"/>
      <c r="WQJ228" s="54"/>
      <c r="WQK228" s="54"/>
      <c r="WQL228" s="54"/>
      <c r="WQM228" s="54"/>
      <c r="WQN228" s="54"/>
      <c r="WQO228" s="54"/>
      <c r="WQP228" s="54"/>
      <c r="WQQ228" s="54"/>
      <c r="WQR228" s="54"/>
      <c r="WQS228" s="54"/>
      <c r="WQT228" s="54"/>
      <c r="WQU228" s="54"/>
      <c r="WQV228" s="54"/>
      <c r="WQW228" s="54"/>
      <c r="WQX228" s="54"/>
      <c r="WQY228" s="54"/>
      <c r="WQZ228" s="54"/>
      <c r="WRA228" s="54"/>
      <c r="WRB228" s="54"/>
      <c r="WRC228" s="54"/>
      <c r="WRD228" s="54"/>
      <c r="WRE228" s="54"/>
      <c r="WRF228" s="54"/>
      <c r="WRG228" s="54"/>
      <c r="WRH228" s="54"/>
      <c r="WRI228" s="54"/>
      <c r="WRJ228" s="54"/>
      <c r="WRK228" s="54"/>
      <c r="WRL228" s="54"/>
      <c r="WRM228" s="54"/>
      <c r="WRN228" s="54"/>
      <c r="WRO228" s="54"/>
      <c r="WRP228" s="54"/>
      <c r="WRQ228" s="54"/>
      <c r="WRR228" s="54"/>
      <c r="WRS228" s="54"/>
      <c r="WRT228" s="54"/>
      <c r="WRU228" s="54"/>
      <c r="WRV228" s="54"/>
      <c r="WRW228" s="54"/>
      <c r="WRX228" s="54"/>
      <c r="WRY228" s="54"/>
      <c r="WRZ228" s="54"/>
      <c r="WSA228" s="54"/>
      <c r="WSB228" s="54"/>
      <c r="WSC228" s="54"/>
      <c r="WSD228" s="54"/>
      <c r="WSE228" s="54"/>
      <c r="WSF228" s="54"/>
      <c r="WSG228" s="54"/>
      <c r="WSH228" s="54"/>
      <c r="WSI228" s="54"/>
      <c r="WSJ228" s="54"/>
      <c r="WSK228" s="54"/>
      <c r="WSL228" s="54"/>
      <c r="WSM228" s="54"/>
      <c r="WSN228" s="54"/>
      <c r="WSO228" s="54"/>
      <c r="WSP228" s="54"/>
      <c r="WSQ228" s="54"/>
      <c r="WSR228" s="54"/>
      <c r="WSS228" s="54"/>
      <c r="WST228" s="54"/>
      <c r="WSU228" s="54"/>
      <c r="WSV228" s="54"/>
      <c r="WSW228" s="54"/>
      <c r="WSX228" s="54"/>
      <c r="WSY228" s="54"/>
      <c r="WSZ228" s="54"/>
      <c r="WTA228" s="54"/>
      <c r="WTB228" s="54"/>
      <c r="WTC228" s="54"/>
      <c r="WTD228" s="54"/>
      <c r="WTE228" s="54"/>
      <c r="WTF228" s="54"/>
      <c r="WTG228" s="54"/>
      <c r="WTH228" s="54"/>
      <c r="WTI228" s="54"/>
      <c r="WTJ228" s="54"/>
      <c r="WTK228" s="54"/>
      <c r="WTL228" s="54"/>
      <c r="WTM228" s="54"/>
      <c r="WTN228" s="54"/>
      <c r="WTO228" s="54"/>
      <c r="WTP228" s="54"/>
      <c r="WTQ228" s="54"/>
      <c r="WTR228" s="54"/>
      <c r="WTS228" s="54"/>
      <c r="WTT228" s="54"/>
      <c r="WTU228" s="54"/>
      <c r="WTV228" s="54"/>
      <c r="WTW228" s="54"/>
      <c r="WTX228" s="54"/>
      <c r="WTY228" s="54"/>
      <c r="WTZ228" s="54"/>
      <c r="WUA228" s="54"/>
      <c r="WUB228" s="54"/>
      <c r="WUC228" s="54"/>
      <c r="WUD228" s="54"/>
      <c r="WUE228" s="54"/>
      <c r="WUF228" s="54"/>
      <c r="WUG228" s="54"/>
      <c r="WUH228" s="54"/>
      <c r="WUI228" s="54"/>
      <c r="WUJ228" s="54"/>
      <c r="WUK228" s="54"/>
      <c r="WUL228" s="54"/>
      <c r="WUM228" s="54"/>
      <c r="WUN228" s="54"/>
      <c r="WUO228" s="54"/>
      <c r="WUP228" s="54"/>
      <c r="WUQ228" s="54"/>
      <c r="WUR228" s="54"/>
      <c r="WUS228" s="54"/>
      <c r="WUT228" s="54"/>
      <c r="WUU228" s="54"/>
      <c r="WUV228" s="54"/>
      <c r="WUW228" s="54"/>
      <c r="WUX228" s="54"/>
      <c r="WUY228" s="54"/>
      <c r="WUZ228" s="54"/>
      <c r="WVA228" s="54"/>
      <c r="WVB228" s="54"/>
      <c r="WVC228" s="54"/>
      <c r="WVD228" s="54"/>
      <c r="WVE228" s="54"/>
      <c r="WVF228" s="54"/>
      <c r="WVG228" s="54"/>
      <c r="WVH228" s="54"/>
      <c r="WVI228" s="54"/>
      <c r="WVJ228" s="54"/>
      <c r="WVK228" s="54"/>
      <c r="WVL228" s="54"/>
      <c r="WVM228" s="54"/>
      <c r="WVN228" s="54"/>
      <c r="WVO228" s="54"/>
      <c r="WVP228" s="54"/>
      <c r="WVQ228" s="54"/>
      <c r="WVR228" s="54"/>
      <c r="WVS228" s="54"/>
      <c r="WVT228" s="54"/>
      <c r="WVU228" s="54"/>
      <c r="WVV228" s="54"/>
      <c r="WVW228" s="54"/>
      <c r="WVX228" s="54"/>
      <c r="WVY228" s="54"/>
      <c r="WVZ228" s="54"/>
      <c r="WWA228" s="54"/>
      <c r="WWB228" s="54"/>
      <c r="WWC228" s="54"/>
      <c r="WWD228" s="54"/>
      <c r="WWE228" s="54"/>
      <c r="WWF228" s="54"/>
      <c r="WWG228" s="54"/>
      <c r="WWH228" s="54"/>
      <c r="WWI228" s="54"/>
      <c r="WWJ228" s="54"/>
      <c r="WWK228" s="54"/>
      <c r="WWL228" s="54"/>
      <c r="WWM228" s="54"/>
      <c r="WWN228" s="54"/>
      <c r="WWO228" s="54"/>
      <c r="WWP228" s="54"/>
      <c r="WWQ228" s="54"/>
      <c r="WWR228" s="54"/>
      <c r="WWS228" s="54"/>
      <c r="WWT228" s="54"/>
      <c r="WWU228" s="54"/>
      <c r="WWV228" s="54"/>
      <c r="WWW228" s="54"/>
      <c r="WWX228" s="54"/>
      <c r="WWY228" s="54"/>
      <c r="WWZ228" s="54"/>
      <c r="WXA228" s="54"/>
      <c r="WXB228" s="54"/>
      <c r="WXC228" s="54"/>
      <c r="WXD228" s="54"/>
      <c r="WXE228" s="54"/>
      <c r="WXF228" s="54"/>
      <c r="WXG228" s="54"/>
      <c r="WXH228" s="54"/>
      <c r="WXI228" s="54"/>
      <c r="WXJ228" s="54"/>
      <c r="WXK228" s="54"/>
      <c r="WXL228" s="54"/>
      <c r="WXM228" s="54"/>
      <c r="WXN228" s="54"/>
      <c r="WXO228" s="54"/>
      <c r="WXP228" s="54"/>
      <c r="WXQ228" s="54"/>
      <c r="WXR228" s="54"/>
      <c r="WXS228" s="54"/>
      <c r="WXT228" s="54"/>
      <c r="WXU228" s="54"/>
      <c r="WXV228" s="54"/>
      <c r="WXW228" s="54"/>
      <c r="WXX228" s="54"/>
      <c r="WXY228" s="54"/>
      <c r="WXZ228" s="54"/>
      <c r="WYA228" s="54"/>
      <c r="WYB228" s="54"/>
      <c r="WYC228" s="54"/>
      <c r="WYD228" s="54"/>
      <c r="WYE228" s="54"/>
      <c r="WYF228" s="54"/>
      <c r="WYG228" s="54"/>
      <c r="WYH228" s="54"/>
      <c r="WYI228" s="54"/>
      <c r="WYJ228" s="54"/>
      <c r="WYK228" s="54"/>
      <c r="WYL228" s="54"/>
      <c r="WYM228" s="54"/>
      <c r="WYN228" s="54"/>
      <c r="WYO228" s="54"/>
      <c r="WYP228" s="54"/>
      <c r="WYQ228" s="54"/>
      <c r="WYR228" s="54"/>
      <c r="WYS228" s="54"/>
      <c r="WYT228" s="54"/>
      <c r="WYU228" s="54"/>
      <c r="WYV228" s="54"/>
      <c r="WYW228" s="54"/>
      <c r="WYX228" s="54"/>
      <c r="WYY228" s="54"/>
      <c r="WYZ228" s="54"/>
      <c r="WZA228" s="54"/>
      <c r="WZB228" s="54"/>
      <c r="WZC228" s="54"/>
      <c r="WZD228" s="54"/>
      <c r="WZE228" s="54"/>
      <c r="WZF228" s="54"/>
      <c r="WZG228" s="54"/>
      <c r="WZH228" s="54"/>
      <c r="WZI228" s="54"/>
      <c r="WZJ228" s="54"/>
      <c r="WZK228" s="54"/>
      <c r="WZL228" s="54"/>
      <c r="WZM228" s="54"/>
      <c r="WZN228" s="54"/>
      <c r="WZO228" s="54"/>
      <c r="WZP228" s="54"/>
      <c r="WZQ228" s="54"/>
      <c r="WZR228" s="54"/>
      <c r="WZS228" s="54"/>
      <c r="WZT228" s="54"/>
      <c r="WZU228" s="54"/>
      <c r="WZV228" s="54"/>
      <c r="WZW228" s="54"/>
      <c r="WZX228" s="54"/>
      <c r="WZY228" s="54"/>
      <c r="WZZ228" s="54"/>
      <c r="XAA228" s="54"/>
      <c r="XAB228" s="54"/>
      <c r="XAC228" s="54"/>
      <c r="XAD228" s="54"/>
      <c r="XAE228" s="54"/>
      <c r="XAF228" s="54"/>
      <c r="XAG228" s="54"/>
      <c r="XAH228" s="54"/>
      <c r="XAI228" s="54"/>
      <c r="XAJ228" s="54"/>
      <c r="XAK228" s="54"/>
      <c r="XAL228" s="54"/>
      <c r="XAM228" s="54"/>
      <c r="XAN228" s="54"/>
      <c r="XAO228" s="54"/>
      <c r="XAP228" s="54"/>
      <c r="XAQ228" s="54"/>
      <c r="XAR228" s="54"/>
      <c r="XAS228" s="54"/>
      <c r="XAT228" s="54"/>
      <c r="XAU228" s="54"/>
      <c r="XAV228" s="54"/>
      <c r="XAW228" s="54"/>
      <c r="XAX228" s="54"/>
      <c r="XAY228" s="54"/>
      <c r="XAZ228" s="54"/>
      <c r="XBA228" s="54"/>
      <c r="XBB228" s="54"/>
      <c r="XBC228" s="54"/>
      <c r="XBD228" s="54"/>
      <c r="XBE228" s="54"/>
      <c r="XBF228" s="54"/>
      <c r="XBG228" s="54"/>
      <c r="XBH228" s="54"/>
      <c r="XBI228" s="54"/>
      <c r="XBJ228" s="54"/>
      <c r="XBK228" s="54"/>
      <c r="XBL228" s="54"/>
      <c r="XBM228" s="54"/>
      <c r="XBN228" s="54"/>
      <c r="XBO228" s="54"/>
      <c r="XBP228" s="54"/>
      <c r="XBQ228" s="54"/>
      <c r="XBR228" s="54"/>
      <c r="XBS228" s="54"/>
      <c r="XBT228" s="54"/>
      <c r="XBU228" s="54"/>
      <c r="XBV228" s="54"/>
      <c r="XBW228" s="54"/>
      <c r="XBX228" s="54"/>
      <c r="XBY228" s="54"/>
      <c r="XBZ228" s="54"/>
      <c r="XCA228" s="54"/>
      <c r="XCB228" s="54"/>
      <c r="XCC228" s="54"/>
      <c r="XCD228" s="54"/>
      <c r="XCE228" s="54"/>
      <c r="XCF228" s="54"/>
      <c r="XCG228" s="54"/>
      <c r="XCH228" s="54"/>
      <c r="XCI228" s="54"/>
      <c r="XCJ228" s="54"/>
      <c r="XCK228" s="54"/>
      <c r="XCL228" s="54"/>
      <c r="XCM228" s="54"/>
      <c r="XCN228" s="54"/>
      <c r="XCO228" s="54"/>
      <c r="XCP228" s="54"/>
      <c r="XCQ228" s="54"/>
      <c r="XCR228" s="54"/>
      <c r="XCS228" s="54"/>
      <c r="XCT228" s="54"/>
      <c r="XCU228" s="54"/>
      <c r="XCV228" s="54"/>
      <c r="XCW228" s="54"/>
      <c r="XCX228" s="54"/>
      <c r="XCY228" s="54"/>
      <c r="XCZ228" s="54"/>
      <c r="XDA228" s="54"/>
      <c r="XDB228" s="54"/>
      <c r="XDC228" s="54"/>
      <c r="XDD228" s="54"/>
      <c r="XDE228" s="54"/>
      <c r="XDF228" s="54"/>
      <c r="XDG228" s="54"/>
      <c r="XDH228" s="54"/>
      <c r="XDI228" s="54"/>
      <c r="XDJ228" s="54"/>
      <c r="XDK228" s="54"/>
      <c r="XDL228" s="54"/>
      <c r="XDM228" s="54"/>
      <c r="XDN228" s="54"/>
      <c r="XDO228" s="54"/>
      <c r="XDP228" s="54"/>
      <c r="XDQ228" s="54"/>
      <c r="XDR228" s="54"/>
      <c r="XDS228" s="54"/>
      <c r="XDT228" s="54"/>
      <c r="XDU228" s="54"/>
      <c r="XDV228" s="54"/>
      <c r="XDW228" s="54"/>
      <c r="XDX228" s="54"/>
      <c r="XDY228" s="54"/>
      <c r="XDZ228" s="54"/>
      <c r="XEA228" s="54"/>
      <c r="XEB228" s="54"/>
      <c r="XEC228" s="54"/>
      <c r="XED228" s="54"/>
      <c r="XEE228" s="54"/>
      <c r="XEF228" s="54"/>
      <c r="XEG228" s="54"/>
      <c r="XEH228" s="54"/>
      <c r="XEI228" s="54"/>
      <c r="XEJ228" s="54"/>
      <c r="XEK228" s="54"/>
      <c r="XEL228" s="54"/>
      <c r="XEM228" s="54"/>
      <c r="XEN228" s="54"/>
      <c r="XEO228" s="54"/>
      <c r="XEP228" s="54"/>
    </row>
    <row r="229" s="54" customFormat="1" customHeight="1" spans="1:13">
      <c r="A229" s="55"/>
      <c r="B229" s="55"/>
      <c r="C229" s="55"/>
      <c r="D229" s="55"/>
      <c r="E229" s="55"/>
      <c r="F229" s="55"/>
      <c r="G229" s="56"/>
      <c r="H229" s="55"/>
      <c r="I229" s="55"/>
      <c r="J229" s="56"/>
      <c r="K229" s="56"/>
      <c r="L229" s="55"/>
      <c r="M229" s="55"/>
    </row>
    <row r="230" s="51" customFormat="1" customHeight="1" spans="1:16370">
      <c r="A230" s="55"/>
      <c r="B230" s="55"/>
      <c r="C230" s="55"/>
      <c r="D230" s="55"/>
      <c r="E230" s="55"/>
      <c r="F230" s="55"/>
      <c r="G230" s="56"/>
      <c r="H230" s="55"/>
      <c r="I230" s="55"/>
      <c r="J230" s="56"/>
      <c r="K230" s="56"/>
      <c r="L230" s="55"/>
      <c r="M230" s="55"/>
      <c r="N230" s="54"/>
      <c r="O230" s="54"/>
      <c r="P230" s="54"/>
      <c r="Q230" s="54"/>
      <c r="R230" s="54"/>
      <c r="S230" s="54"/>
      <c r="T230" s="54"/>
      <c r="U230" s="54"/>
      <c r="V230" s="54"/>
      <c r="W230" s="54"/>
      <c r="X230" s="54"/>
      <c r="Y230" s="54"/>
      <c r="Z230" s="54"/>
      <c r="AA230" s="54"/>
      <c r="AB230" s="54"/>
      <c r="AC230" s="54"/>
      <c r="AD230" s="54"/>
      <c r="AE230" s="54"/>
      <c r="AF230" s="54"/>
      <c r="AG230" s="54"/>
      <c r="AH230" s="54"/>
      <c r="AI230" s="54"/>
      <c r="AJ230" s="54"/>
      <c r="AK230" s="54"/>
      <c r="AL230" s="54"/>
      <c r="AM230" s="54"/>
      <c r="AN230" s="54"/>
      <c r="AO230" s="54"/>
      <c r="AP230" s="54"/>
      <c r="AQ230" s="54"/>
      <c r="AR230" s="54"/>
      <c r="AS230" s="54"/>
      <c r="AT230" s="54"/>
      <c r="AU230" s="54"/>
      <c r="AV230" s="54"/>
      <c r="AW230" s="54"/>
      <c r="AX230" s="54"/>
      <c r="AY230" s="54"/>
      <c r="AZ230" s="54"/>
      <c r="BA230" s="54"/>
      <c r="BB230" s="54"/>
      <c r="BC230" s="54"/>
      <c r="BD230" s="54"/>
      <c r="BE230" s="54"/>
      <c r="BF230" s="54"/>
      <c r="BG230" s="54"/>
      <c r="BH230" s="54"/>
      <c r="BI230" s="54"/>
      <c r="BJ230" s="54"/>
      <c r="BK230" s="54"/>
      <c r="BL230" s="54"/>
      <c r="BM230" s="54"/>
      <c r="BN230" s="54"/>
      <c r="BO230" s="54"/>
      <c r="BP230" s="54"/>
      <c r="BQ230" s="54"/>
      <c r="BR230" s="54"/>
      <c r="BS230" s="54"/>
      <c r="BT230" s="54"/>
      <c r="BU230" s="54"/>
      <c r="BV230" s="54"/>
      <c r="BW230" s="54"/>
      <c r="BX230" s="54"/>
      <c r="BY230" s="54"/>
      <c r="BZ230" s="54"/>
      <c r="CA230" s="54"/>
      <c r="CB230" s="54"/>
      <c r="CC230" s="54"/>
      <c r="CD230" s="54"/>
      <c r="CE230" s="54"/>
      <c r="CF230" s="54"/>
      <c r="CG230" s="54"/>
      <c r="CH230" s="54"/>
      <c r="CI230" s="54"/>
      <c r="CJ230" s="54"/>
      <c r="CK230" s="54"/>
      <c r="CL230" s="54"/>
      <c r="CM230" s="54"/>
      <c r="CN230" s="54"/>
      <c r="CO230" s="54"/>
      <c r="CP230" s="54"/>
      <c r="CQ230" s="54"/>
      <c r="CR230" s="54"/>
      <c r="CS230" s="54"/>
      <c r="CT230" s="54"/>
      <c r="CU230" s="54"/>
      <c r="CV230" s="54"/>
      <c r="CW230" s="54"/>
      <c r="CX230" s="54"/>
      <c r="CY230" s="54"/>
      <c r="CZ230" s="54"/>
      <c r="DA230" s="54"/>
      <c r="DB230" s="54"/>
      <c r="DC230" s="54"/>
      <c r="DD230" s="54"/>
      <c r="DE230" s="54"/>
      <c r="DF230" s="54"/>
      <c r="DG230" s="54"/>
      <c r="DH230" s="54"/>
      <c r="DI230" s="54"/>
      <c r="DJ230" s="54"/>
      <c r="DK230" s="54"/>
      <c r="DL230" s="54"/>
      <c r="DM230" s="54"/>
      <c r="DN230" s="54"/>
      <c r="DO230" s="54"/>
      <c r="DP230" s="54"/>
      <c r="DQ230" s="54"/>
      <c r="DR230" s="54"/>
      <c r="DS230" s="54"/>
      <c r="DT230" s="54"/>
      <c r="DU230" s="54"/>
      <c r="DV230" s="54"/>
      <c r="DW230" s="54"/>
      <c r="DX230" s="54"/>
      <c r="DY230" s="54"/>
      <c r="DZ230" s="54"/>
      <c r="EA230" s="54"/>
      <c r="EB230" s="54"/>
      <c r="EC230" s="54"/>
      <c r="ED230" s="54"/>
      <c r="EE230" s="54"/>
      <c r="EF230" s="54"/>
      <c r="EG230" s="54"/>
      <c r="EH230" s="54"/>
      <c r="EI230" s="54"/>
      <c r="EJ230" s="54"/>
      <c r="EK230" s="54"/>
      <c r="EL230" s="54"/>
      <c r="EM230" s="54"/>
      <c r="EN230" s="54"/>
      <c r="EO230" s="54"/>
      <c r="EP230" s="54"/>
      <c r="EQ230" s="54"/>
      <c r="ER230" s="54"/>
      <c r="ES230" s="54"/>
      <c r="ET230" s="54"/>
      <c r="EU230" s="54"/>
      <c r="EV230" s="54"/>
      <c r="EW230" s="54"/>
      <c r="EX230" s="54"/>
      <c r="EY230" s="54"/>
      <c r="EZ230" s="54"/>
      <c r="FA230" s="54"/>
      <c r="FB230" s="54"/>
      <c r="FC230" s="54"/>
      <c r="FD230" s="54"/>
      <c r="FE230" s="54"/>
      <c r="FF230" s="54"/>
      <c r="FG230" s="54"/>
      <c r="FH230" s="54"/>
      <c r="FI230" s="54"/>
      <c r="FJ230" s="54"/>
      <c r="FK230" s="54"/>
      <c r="FL230" s="54"/>
      <c r="FM230" s="54"/>
      <c r="FN230" s="54"/>
      <c r="FO230" s="54"/>
      <c r="FP230" s="54"/>
      <c r="FQ230" s="54"/>
      <c r="FR230" s="54"/>
      <c r="FS230" s="54"/>
      <c r="FT230" s="54"/>
      <c r="FU230" s="54"/>
      <c r="FV230" s="54"/>
      <c r="FW230" s="54"/>
      <c r="FX230" s="54"/>
      <c r="FY230" s="54"/>
      <c r="FZ230" s="54"/>
      <c r="GA230" s="54"/>
      <c r="GB230" s="54"/>
      <c r="GC230" s="54"/>
      <c r="GD230" s="54"/>
      <c r="GE230" s="54"/>
      <c r="GF230" s="54"/>
      <c r="GG230" s="54"/>
      <c r="GH230" s="54"/>
      <c r="GI230" s="54"/>
      <c r="GJ230" s="54"/>
      <c r="GK230" s="54"/>
      <c r="GL230" s="54"/>
      <c r="GM230" s="54"/>
      <c r="GN230" s="54"/>
      <c r="GO230" s="54"/>
      <c r="GP230" s="54"/>
      <c r="GQ230" s="54"/>
      <c r="GR230" s="54"/>
      <c r="GS230" s="54"/>
      <c r="GT230" s="54"/>
      <c r="GU230" s="54"/>
      <c r="GV230" s="54"/>
      <c r="GW230" s="54"/>
      <c r="GX230" s="54"/>
      <c r="GY230" s="54"/>
      <c r="GZ230" s="54"/>
      <c r="HA230" s="54"/>
      <c r="HB230" s="54"/>
      <c r="HC230" s="54"/>
      <c r="HD230" s="54"/>
      <c r="HE230" s="54"/>
      <c r="HF230" s="54"/>
      <c r="HG230" s="54"/>
      <c r="HH230" s="54"/>
      <c r="HI230" s="54"/>
      <c r="HJ230" s="54"/>
      <c r="HK230" s="54"/>
      <c r="HL230" s="54"/>
      <c r="HM230" s="54"/>
      <c r="HN230" s="54"/>
      <c r="HO230" s="54"/>
      <c r="HP230" s="54"/>
      <c r="HQ230" s="54"/>
      <c r="HR230" s="54"/>
      <c r="HS230" s="54"/>
      <c r="HT230" s="54"/>
      <c r="HU230" s="54"/>
      <c r="HV230" s="54"/>
      <c r="HW230" s="54"/>
      <c r="HX230" s="54"/>
      <c r="HY230" s="54"/>
      <c r="HZ230" s="54"/>
      <c r="IA230" s="54"/>
      <c r="IB230" s="54"/>
      <c r="IC230" s="54"/>
      <c r="ID230" s="54"/>
      <c r="IE230" s="54"/>
      <c r="IF230" s="54"/>
      <c r="IG230" s="54"/>
      <c r="IH230" s="54"/>
      <c r="II230" s="54"/>
      <c r="IJ230" s="54"/>
      <c r="IK230" s="54"/>
      <c r="IL230" s="54"/>
      <c r="IM230" s="54"/>
      <c r="IN230" s="54"/>
      <c r="IO230" s="54"/>
      <c r="IP230" s="54"/>
      <c r="IQ230" s="54"/>
      <c r="IR230" s="54"/>
      <c r="IS230" s="54"/>
      <c r="IT230" s="54"/>
      <c r="IU230" s="54"/>
      <c r="IV230" s="54"/>
      <c r="IW230" s="54"/>
      <c r="IX230" s="54"/>
      <c r="IY230" s="54"/>
      <c r="IZ230" s="54"/>
      <c r="JA230" s="54"/>
      <c r="JB230" s="54"/>
      <c r="JC230" s="54"/>
      <c r="JD230" s="54"/>
      <c r="JE230" s="54"/>
      <c r="JF230" s="54"/>
      <c r="JG230" s="54"/>
      <c r="JH230" s="54"/>
      <c r="JI230" s="54"/>
      <c r="JJ230" s="54"/>
      <c r="JK230" s="54"/>
      <c r="JL230" s="54"/>
      <c r="JM230" s="54"/>
      <c r="JN230" s="54"/>
      <c r="JO230" s="54"/>
      <c r="JP230" s="54"/>
      <c r="JQ230" s="54"/>
      <c r="JR230" s="54"/>
      <c r="JS230" s="54"/>
      <c r="JT230" s="54"/>
      <c r="JU230" s="54"/>
      <c r="JV230" s="54"/>
      <c r="JW230" s="54"/>
      <c r="JX230" s="54"/>
      <c r="JY230" s="54"/>
      <c r="JZ230" s="54"/>
      <c r="KA230" s="54"/>
      <c r="KB230" s="54"/>
      <c r="KC230" s="54"/>
      <c r="KD230" s="54"/>
      <c r="KE230" s="54"/>
      <c r="KF230" s="54"/>
      <c r="KG230" s="54"/>
      <c r="KH230" s="54"/>
      <c r="KI230" s="54"/>
      <c r="KJ230" s="54"/>
      <c r="KK230" s="54"/>
      <c r="KL230" s="54"/>
      <c r="KM230" s="54"/>
      <c r="KN230" s="54"/>
      <c r="KO230" s="54"/>
      <c r="KP230" s="54"/>
      <c r="KQ230" s="54"/>
      <c r="KR230" s="54"/>
      <c r="KS230" s="54"/>
      <c r="KT230" s="54"/>
      <c r="KU230" s="54"/>
      <c r="KV230" s="54"/>
      <c r="KW230" s="54"/>
      <c r="KX230" s="54"/>
      <c r="KY230" s="54"/>
      <c r="KZ230" s="54"/>
      <c r="LA230" s="54"/>
      <c r="LB230" s="54"/>
      <c r="LC230" s="54"/>
      <c r="LD230" s="54"/>
      <c r="LE230" s="54"/>
      <c r="LF230" s="54"/>
      <c r="LG230" s="54"/>
      <c r="LH230" s="54"/>
      <c r="LI230" s="54"/>
      <c r="LJ230" s="54"/>
      <c r="LK230" s="54"/>
      <c r="LL230" s="54"/>
      <c r="LM230" s="54"/>
      <c r="LN230" s="54"/>
      <c r="LO230" s="54"/>
      <c r="LP230" s="54"/>
      <c r="LQ230" s="54"/>
      <c r="LR230" s="54"/>
      <c r="LS230" s="54"/>
      <c r="LT230" s="54"/>
      <c r="LU230" s="54"/>
      <c r="LV230" s="54"/>
      <c r="LW230" s="54"/>
      <c r="LX230" s="54"/>
      <c r="LY230" s="54"/>
      <c r="LZ230" s="54"/>
      <c r="MA230" s="54"/>
      <c r="MB230" s="54"/>
      <c r="MC230" s="54"/>
      <c r="MD230" s="54"/>
      <c r="ME230" s="54"/>
      <c r="MF230" s="54"/>
      <c r="MG230" s="54"/>
      <c r="MH230" s="54"/>
      <c r="MI230" s="54"/>
      <c r="MJ230" s="54"/>
      <c r="MK230" s="54"/>
      <c r="ML230" s="54"/>
      <c r="MM230" s="54"/>
      <c r="MN230" s="54"/>
      <c r="MO230" s="54"/>
      <c r="MP230" s="54"/>
      <c r="MQ230" s="54"/>
      <c r="MR230" s="54"/>
      <c r="MS230" s="54"/>
      <c r="MT230" s="54"/>
      <c r="MU230" s="54"/>
      <c r="MV230" s="54"/>
      <c r="MW230" s="54"/>
      <c r="MX230" s="54"/>
      <c r="MY230" s="54"/>
      <c r="MZ230" s="54"/>
      <c r="NA230" s="54"/>
      <c r="NB230" s="54"/>
      <c r="NC230" s="54"/>
      <c r="ND230" s="54"/>
      <c r="NE230" s="54"/>
      <c r="NF230" s="54"/>
      <c r="NG230" s="54"/>
      <c r="NH230" s="54"/>
      <c r="NI230" s="54"/>
      <c r="NJ230" s="54"/>
      <c r="NK230" s="54"/>
      <c r="NL230" s="54"/>
      <c r="NM230" s="54"/>
      <c r="NN230" s="54"/>
      <c r="NO230" s="54"/>
      <c r="NP230" s="54"/>
      <c r="NQ230" s="54"/>
      <c r="NR230" s="54"/>
      <c r="NS230" s="54"/>
      <c r="NT230" s="54"/>
      <c r="NU230" s="54"/>
      <c r="NV230" s="54"/>
      <c r="NW230" s="54"/>
      <c r="NX230" s="54"/>
      <c r="NY230" s="54"/>
      <c r="NZ230" s="54"/>
      <c r="OA230" s="54"/>
      <c r="OB230" s="54"/>
      <c r="OC230" s="54"/>
      <c r="OD230" s="54"/>
      <c r="OE230" s="54"/>
      <c r="OF230" s="54"/>
      <c r="OG230" s="54"/>
      <c r="OH230" s="54"/>
      <c r="OI230" s="54"/>
      <c r="OJ230" s="54"/>
      <c r="OK230" s="54"/>
      <c r="OL230" s="54"/>
      <c r="OM230" s="54"/>
      <c r="ON230" s="54"/>
      <c r="OO230" s="54"/>
      <c r="OP230" s="54"/>
      <c r="OQ230" s="54"/>
      <c r="OR230" s="54"/>
      <c r="OS230" s="54"/>
      <c r="OT230" s="54"/>
      <c r="OU230" s="54"/>
      <c r="OV230" s="54"/>
      <c r="OW230" s="54"/>
      <c r="OX230" s="54"/>
      <c r="OY230" s="54"/>
      <c r="OZ230" s="54"/>
      <c r="PA230" s="54"/>
      <c r="PB230" s="54"/>
      <c r="PC230" s="54"/>
      <c r="PD230" s="54"/>
      <c r="PE230" s="54"/>
      <c r="PF230" s="54"/>
      <c r="PG230" s="54"/>
      <c r="PH230" s="54"/>
      <c r="PI230" s="54"/>
      <c r="PJ230" s="54"/>
      <c r="PK230" s="54"/>
      <c r="PL230" s="54"/>
      <c r="PM230" s="54"/>
      <c r="PN230" s="54"/>
      <c r="PO230" s="54"/>
      <c r="PP230" s="54"/>
      <c r="PQ230" s="54"/>
      <c r="PR230" s="54"/>
      <c r="PS230" s="54"/>
      <c r="PT230" s="54"/>
      <c r="PU230" s="54"/>
      <c r="PV230" s="54"/>
      <c r="PW230" s="54"/>
      <c r="PX230" s="54"/>
      <c r="PY230" s="54"/>
      <c r="PZ230" s="54"/>
      <c r="QA230" s="54"/>
      <c r="QB230" s="54"/>
      <c r="QC230" s="54"/>
      <c r="QD230" s="54"/>
      <c r="QE230" s="54"/>
      <c r="QF230" s="54"/>
      <c r="QG230" s="54"/>
      <c r="QH230" s="54"/>
      <c r="QI230" s="54"/>
      <c r="QJ230" s="54"/>
      <c r="QK230" s="54"/>
      <c r="QL230" s="54"/>
      <c r="QM230" s="54"/>
      <c r="QN230" s="54"/>
      <c r="QO230" s="54"/>
      <c r="QP230" s="54"/>
      <c r="QQ230" s="54"/>
      <c r="QR230" s="54"/>
      <c r="QS230" s="54"/>
      <c r="QT230" s="54"/>
      <c r="QU230" s="54"/>
      <c r="QV230" s="54"/>
      <c r="QW230" s="54"/>
      <c r="QX230" s="54"/>
      <c r="QY230" s="54"/>
      <c r="QZ230" s="54"/>
      <c r="RA230" s="54"/>
      <c r="RB230" s="54"/>
      <c r="RC230" s="54"/>
      <c r="RD230" s="54"/>
      <c r="RE230" s="54"/>
      <c r="RF230" s="54"/>
      <c r="RG230" s="54"/>
      <c r="RH230" s="54"/>
      <c r="RI230" s="54"/>
      <c r="RJ230" s="54"/>
      <c r="RK230" s="54"/>
      <c r="RL230" s="54"/>
      <c r="RM230" s="54"/>
      <c r="RN230" s="54"/>
      <c r="RO230" s="54"/>
      <c r="RP230" s="54"/>
      <c r="RQ230" s="54"/>
      <c r="RR230" s="54"/>
      <c r="RS230" s="54"/>
      <c r="RT230" s="54"/>
      <c r="RU230" s="54"/>
      <c r="RV230" s="54"/>
      <c r="RW230" s="54"/>
      <c r="RX230" s="54"/>
      <c r="RY230" s="54"/>
      <c r="RZ230" s="54"/>
      <c r="SA230" s="54"/>
      <c r="SB230" s="54"/>
      <c r="SC230" s="54"/>
      <c r="SD230" s="54"/>
      <c r="SE230" s="54"/>
      <c r="SF230" s="54"/>
      <c r="SG230" s="54"/>
      <c r="SH230" s="54"/>
      <c r="SI230" s="54"/>
      <c r="SJ230" s="54"/>
      <c r="SK230" s="54"/>
      <c r="SL230" s="54"/>
      <c r="SM230" s="54"/>
      <c r="SN230" s="54"/>
      <c r="SO230" s="54"/>
      <c r="SP230" s="54"/>
      <c r="SQ230" s="54"/>
      <c r="SR230" s="54"/>
      <c r="SS230" s="54"/>
      <c r="ST230" s="54"/>
      <c r="SU230" s="54"/>
      <c r="SV230" s="54"/>
      <c r="SW230" s="54"/>
      <c r="SX230" s="54"/>
      <c r="SY230" s="54"/>
      <c r="SZ230" s="54"/>
      <c r="TA230" s="54"/>
      <c r="TB230" s="54"/>
      <c r="TC230" s="54"/>
      <c r="TD230" s="54"/>
      <c r="TE230" s="54"/>
      <c r="TF230" s="54"/>
      <c r="TG230" s="54"/>
      <c r="TH230" s="54"/>
      <c r="TI230" s="54"/>
      <c r="TJ230" s="54"/>
      <c r="TK230" s="54"/>
      <c r="TL230" s="54"/>
      <c r="TM230" s="54"/>
      <c r="TN230" s="54"/>
      <c r="TO230" s="54"/>
      <c r="TP230" s="54"/>
      <c r="TQ230" s="54"/>
      <c r="TR230" s="54"/>
      <c r="TS230" s="54"/>
      <c r="TT230" s="54"/>
      <c r="TU230" s="54"/>
      <c r="TV230" s="54"/>
      <c r="TW230" s="54"/>
      <c r="TX230" s="54"/>
      <c r="TY230" s="54"/>
      <c r="TZ230" s="54"/>
      <c r="UA230" s="54"/>
      <c r="UB230" s="54"/>
      <c r="UC230" s="54"/>
      <c r="UD230" s="54"/>
      <c r="UE230" s="54"/>
      <c r="UF230" s="54"/>
      <c r="UG230" s="54"/>
      <c r="UH230" s="54"/>
      <c r="UI230" s="54"/>
      <c r="UJ230" s="54"/>
      <c r="UK230" s="54"/>
      <c r="UL230" s="54"/>
      <c r="UM230" s="54"/>
      <c r="UN230" s="54"/>
      <c r="UO230" s="54"/>
      <c r="UP230" s="54"/>
      <c r="UQ230" s="54"/>
      <c r="UR230" s="54"/>
      <c r="US230" s="54"/>
      <c r="UT230" s="54"/>
      <c r="UU230" s="54"/>
      <c r="UV230" s="54"/>
      <c r="UW230" s="54"/>
      <c r="UX230" s="54"/>
      <c r="UY230" s="54"/>
      <c r="UZ230" s="54"/>
      <c r="VA230" s="54"/>
      <c r="VB230" s="54"/>
      <c r="VC230" s="54"/>
      <c r="VD230" s="54"/>
      <c r="VE230" s="54"/>
      <c r="VF230" s="54"/>
      <c r="VG230" s="54"/>
      <c r="VH230" s="54"/>
      <c r="VI230" s="54"/>
      <c r="VJ230" s="54"/>
      <c r="VK230" s="54"/>
      <c r="VL230" s="54"/>
      <c r="VM230" s="54"/>
      <c r="VN230" s="54"/>
      <c r="VO230" s="54"/>
      <c r="VP230" s="54"/>
      <c r="VQ230" s="54"/>
      <c r="VR230" s="54"/>
      <c r="VS230" s="54"/>
      <c r="VT230" s="54"/>
      <c r="VU230" s="54"/>
      <c r="VV230" s="54"/>
      <c r="VW230" s="54"/>
      <c r="VX230" s="54"/>
      <c r="VY230" s="54"/>
      <c r="VZ230" s="54"/>
      <c r="WA230" s="54"/>
      <c r="WB230" s="54"/>
      <c r="WC230" s="54"/>
      <c r="WD230" s="54"/>
      <c r="WE230" s="54"/>
      <c r="WF230" s="54"/>
      <c r="WG230" s="54"/>
      <c r="WH230" s="54"/>
      <c r="WI230" s="54"/>
      <c r="WJ230" s="54"/>
      <c r="WK230" s="54"/>
      <c r="WL230" s="54"/>
      <c r="WM230" s="54"/>
      <c r="WN230" s="54"/>
      <c r="WO230" s="54"/>
      <c r="WP230" s="54"/>
      <c r="WQ230" s="54"/>
      <c r="WR230" s="54"/>
      <c r="WS230" s="54"/>
      <c r="WT230" s="54"/>
      <c r="WU230" s="54"/>
      <c r="WV230" s="54"/>
      <c r="WW230" s="54"/>
      <c r="WX230" s="54"/>
      <c r="WY230" s="54"/>
      <c r="WZ230" s="54"/>
      <c r="XA230" s="54"/>
      <c r="XB230" s="54"/>
      <c r="XC230" s="54"/>
      <c r="XD230" s="54"/>
      <c r="XE230" s="54"/>
      <c r="XF230" s="54"/>
      <c r="XG230" s="54"/>
      <c r="XH230" s="54"/>
      <c r="XI230" s="54"/>
      <c r="XJ230" s="54"/>
      <c r="XK230" s="54"/>
      <c r="XL230" s="54"/>
      <c r="XM230" s="54"/>
      <c r="XN230" s="54"/>
      <c r="XO230" s="54"/>
      <c r="XP230" s="54"/>
      <c r="XQ230" s="54"/>
      <c r="XR230" s="54"/>
      <c r="XS230" s="54"/>
      <c r="XT230" s="54"/>
      <c r="XU230" s="54"/>
      <c r="XV230" s="54"/>
      <c r="XW230" s="54"/>
      <c r="XX230" s="54"/>
      <c r="XY230" s="54"/>
      <c r="XZ230" s="54"/>
      <c r="YA230" s="54"/>
      <c r="YB230" s="54"/>
      <c r="YC230" s="54"/>
      <c r="YD230" s="54"/>
      <c r="YE230" s="54"/>
      <c r="YF230" s="54"/>
      <c r="YG230" s="54"/>
      <c r="YH230" s="54"/>
      <c r="YI230" s="54"/>
      <c r="YJ230" s="54"/>
      <c r="YK230" s="54"/>
      <c r="YL230" s="54"/>
      <c r="YM230" s="54"/>
      <c r="YN230" s="54"/>
      <c r="YO230" s="54"/>
      <c r="YP230" s="54"/>
      <c r="YQ230" s="54"/>
      <c r="YR230" s="54"/>
      <c r="YS230" s="54"/>
      <c r="YT230" s="54"/>
      <c r="YU230" s="54"/>
      <c r="YV230" s="54"/>
      <c r="YW230" s="54"/>
      <c r="YX230" s="54"/>
      <c r="YY230" s="54"/>
      <c r="YZ230" s="54"/>
      <c r="ZA230" s="54"/>
      <c r="ZB230" s="54"/>
      <c r="ZC230" s="54"/>
      <c r="ZD230" s="54"/>
      <c r="ZE230" s="54"/>
      <c r="ZF230" s="54"/>
      <c r="ZG230" s="54"/>
      <c r="ZH230" s="54"/>
      <c r="ZI230" s="54"/>
      <c r="ZJ230" s="54"/>
      <c r="ZK230" s="54"/>
      <c r="ZL230" s="54"/>
      <c r="ZM230" s="54"/>
      <c r="ZN230" s="54"/>
      <c r="ZO230" s="54"/>
      <c r="ZP230" s="54"/>
      <c r="ZQ230" s="54"/>
      <c r="ZR230" s="54"/>
      <c r="ZS230" s="54"/>
      <c r="ZT230" s="54"/>
      <c r="ZU230" s="54"/>
      <c r="ZV230" s="54"/>
      <c r="ZW230" s="54"/>
      <c r="ZX230" s="54"/>
      <c r="ZY230" s="54"/>
      <c r="ZZ230" s="54"/>
      <c r="AAA230" s="54"/>
      <c r="AAB230" s="54"/>
      <c r="AAC230" s="54"/>
      <c r="AAD230" s="54"/>
      <c r="AAE230" s="54"/>
      <c r="AAF230" s="54"/>
      <c r="AAG230" s="54"/>
      <c r="AAH230" s="54"/>
      <c r="AAI230" s="54"/>
      <c r="AAJ230" s="54"/>
      <c r="AAK230" s="54"/>
      <c r="AAL230" s="54"/>
      <c r="AAM230" s="54"/>
      <c r="AAN230" s="54"/>
      <c r="AAO230" s="54"/>
      <c r="AAP230" s="54"/>
      <c r="AAQ230" s="54"/>
      <c r="AAR230" s="54"/>
      <c r="AAS230" s="54"/>
      <c r="AAT230" s="54"/>
      <c r="AAU230" s="54"/>
      <c r="AAV230" s="54"/>
      <c r="AAW230" s="54"/>
      <c r="AAX230" s="54"/>
      <c r="AAY230" s="54"/>
      <c r="AAZ230" s="54"/>
      <c r="ABA230" s="54"/>
      <c r="ABB230" s="54"/>
      <c r="ABC230" s="54"/>
      <c r="ABD230" s="54"/>
      <c r="ABE230" s="54"/>
      <c r="ABF230" s="54"/>
      <c r="ABG230" s="54"/>
      <c r="ABH230" s="54"/>
      <c r="ABI230" s="54"/>
      <c r="ABJ230" s="54"/>
      <c r="ABK230" s="54"/>
      <c r="ABL230" s="54"/>
      <c r="ABM230" s="54"/>
      <c r="ABN230" s="54"/>
      <c r="ABO230" s="54"/>
      <c r="ABP230" s="54"/>
      <c r="ABQ230" s="54"/>
      <c r="ABR230" s="54"/>
      <c r="ABS230" s="54"/>
      <c r="ABT230" s="54"/>
      <c r="ABU230" s="54"/>
      <c r="ABV230" s="54"/>
      <c r="ABW230" s="54"/>
      <c r="ABX230" s="54"/>
      <c r="ABY230" s="54"/>
      <c r="ABZ230" s="54"/>
      <c r="ACA230" s="54"/>
      <c r="ACB230" s="54"/>
      <c r="ACC230" s="54"/>
      <c r="ACD230" s="54"/>
      <c r="ACE230" s="54"/>
      <c r="ACF230" s="54"/>
      <c r="ACG230" s="54"/>
      <c r="ACH230" s="54"/>
      <c r="ACI230" s="54"/>
      <c r="ACJ230" s="54"/>
      <c r="ACK230" s="54"/>
      <c r="ACL230" s="54"/>
      <c r="ACM230" s="54"/>
      <c r="ACN230" s="54"/>
      <c r="ACO230" s="54"/>
      <c r="ACP230" s="54"/>
      <c r="ACQ230" s="54"/>
      <c r="ACR230" s="54"/>
      <c r="ACS230" s="54"/>
      <c r="ACT230" s="54"/>
      <c r="ACU230" s="54"/>
      <c r="ACV230" s="54"/>
      <c r="ACW230" s="54"/>
      <c r="ACX230" s="54"/>
      <c r="ACY230" s="54"/>
      <c r="ACZ230" s="54"/>
      <c r="ADA230" s="54"/>
      <c r="ADB230" s="54"/>
      <c r="ADC230" s="54"/>
      <c r="ADD230" s="54"/>
      <c r="ADE230" s="54"/>
      <c r="ADF230" s="54"/>
      <c r="ADG230" s="54"/>
      <c r="ADH230" s="54"/>
      <c r="ADI230" s="54"/>
      <c r="ADJ230" s="54"/>
      <c r="ADK230" s="54"/>
      <c r="ADL230" s="54"/>
      <c r="ADM230" s="54"/>
      <c r="ADN230" s="54"/>
      <c r="ADO230" s="54"/>
      <c r="ADP230" s="54"/>
      <c r="ADQ230" s="54"/>
      <c r="ADR230" s="54"/>
      <c r="ADS230" s="54"/>
      <c r="ADT230" s="54"/>
      <c r="ADU230" s="54"/>
      <c r="ADV230" s="54"/>
      <c r="ADW230" s="54"/>
      <c r="ADX230" s="54"/>
      <c r="ADY230" s="54"/>
      <c r="ADZ230" s="54"/>
      <c r="AEA230" s="54"/>
      <c r="AEB230" s="54"/>
      <c r="AEC230" s="54"/>
      <c r="AED230" s="54"/>
      <c r="AEE230" s="54"/>
      <c r="AEF230" s="54"/>
      <c r="AEG230" s="54"/>
      <c r="AEH230" s="54"/>
      <c r="AEI230" s="54"/>
      <c r="AEJ230" s="54"/>
      <c r="AEK230" s="54"/>
      <c r="AEL230" s="54"/>
      <c r="AEM230" s="54"/>
      <c r="AEN230" s="54"/>
      <c r="AEO230" s="54"/>
      <c r="AEP230" s="54"/>
      <c r="AEQ230" s="54"/>
      <c r="AER230" s="54"/>
      <c r="AES230" s="54"/>
      <c r="AET230" s="54"/>
      <c r="AEU230" s="54"/>
      <c r="AEV230" s="54"/>
      <c r="AEW230" s="54"/>
      <c r="AEX230" s="54"/>
      <c r="AEY230" s="54"/>
      <c r="AEZ230" s="54"/>
      <c r="AFA230" s="54"/>
      <c r="AFB230" s="54"/>
      <c r="AFC230" s="54"/>
      <c r="AFD230" s="54"/>
      <c r="AFE230" s="54"/>
      <c r="AFF230" s="54"/>
      <c r="AFG230" s="54"/>
      <c r="AFH230" s="54"/>
      <c r="AFI230" s="54"/>
      <c r="AFJ230" s="54"/>
      <c r="AFK230" s="54"/>
      <c r="AFL230" s="54"/>
      <c r="AFM230" s="54"/>
      <c r="AFN230" s="54"/>
      <c r="AFO230" s="54"/>
      <c r="AFP230" s="54"/>
      <c r="AFQ230" s="54"/>
      <c r="AFR230" s="54"/>
      <c r="AFS230" s="54"/>
      <c r="AFT230" s="54"/>
      <c r="AFU230" s="54"/>
      <c r="AFV230" s="54"/>
      <c r="AFW230" s="54"/>
      <c r="AFX230" s="54"/>
      <c r="AFY230" s="54"/>
      <c r="AFZ230" s="54"/>
      <c r="AGA230" s="54"/>
      <c r="AGB230" s="54"/>
      <c r="AGC230" s="54"/>
      <c r="AGD230" s="54"/>
      <c r="AGE230" s="54"/>
      <c r="AGF230" s="54"/>
      <c r="AGG230" s="54"/>
      <c r="AGH230" s="54"/>
      <c r="AGI230" s="54"/>
      <c r="AGJ230" s="54"/>
      <c r="AGK230" s="54"/>
      <c r="AGL230" s="54"/>
      <c r="AGM230" s="54"/>
      <c r="AGN230" s="54"/>
      <c r="AGO230" s="54"/>
      <c r="AGP230" s="54"/>
      <c r="AGQ230" s="54"/>
      <c r="AGR230" s="54"/>
      <c r="AGS230" s="54"/>
      <c r="AGT230" s="54"/>
      <c r="AGU230" s="54"/>
      <c r="AGV230" s="54"/>
      <c r="AGW230" s="54"/>
      <c r="AGX230" s="54"/>
      <c r="AGY230" s="54"/>
      <c r="AGZ230" s="54"/>
      <c r="AHA230" s="54"/>
      <c r="AHB230" s="54"/>
      <c r="AHC230" s="54"/>
      <c r="AHD230" s="54"/>
      <c r="AHE230" s="54"/>
      <c r="AHF230" s="54"/>
      <c r="AHG230" s="54"/>
      <c r="AHH230" s="54"/>
      <c r="AHI230" s="54"/>
      <c r="AHJ230" s="54"/>
      <c r="AHK230" s="54"/>
      <c r="AHL230" s="54"/>
      <c r="AHM230" s="54"/>
      <c r="AHN230" s="54"/>
      <c r="AHO230" s="54"/>
      <c r="AHP230" s="54"/>
      <c r="AHQ230" s="54"/>
      <c r="AHR230" s="54"/>
      <c r="AHS230" s="54"/>
      <c r="AHT230" s="54"/>
      <c r="AHU230" s="54"/>
      <c r="AHV230" s="54"/>
      <c r="AHW230" s="54"/>
      <c r="AHX230" s="54"/>
      <c r="AHY230" s="54"/>
      <c r="AHZ230" s="54"/>
      <c r="AIA230" s="54"/>
      <c r="AIB230" s="54"/>
      <c r="AIC230" s="54"/>
      <c r="AID230" s="54"/>
      <c r="AIE230" s="54"/>
      <c r="AIF230" s="54"/>
      <c r="AIG230" s="54"/>
      <c r="AIH230" s="54"/>
      <c r="AII230" s="54"/>
      <c r="AIJ230" s="54"/>
      <c r="AIK230" s="54"/>
      <c r="AIL230" s="54"/>
      <c r="AIM230" s="54"/>
      <c r="AIN230" s="54"/>
      <c r="AIO230" s="54"/>
      <c r="AIP230" s="54"/>
      <c r="AIQ230" s="54"/>
      <c r="AIR230" s="54"/>
      <c r="AIS230" s="54"/>
      <c r="AIT230" s="54"/>
      <c r="AIU230" s="54"/>
      <c r="AIV230" s="54"/>
      <c r="AIW230" s="54"/>
      <c r="AIX230" s="54"/>
      <c r="AIY230" s="54"/>
      <c r="AIZ230" s="54"/>
      <c r="AJA230" s="54"/>
      <c r="AJB230" s="54"/>
      <c r="AJC230" s="54"/>
      <c r="AJD230" s="54"/>
      <c r="AJE230" s="54"/>
      <c r="AJF230" s="54"/>
      <c r="AJG230" s="54"/>
      <c r="AJH230" s="54"/>
      <c r="AJI230" s="54"/>
      <c r="AJJ230" s="54"/>
      <c r="AJK230" s="54"/>
      <c r="AJL230" s="54"/>
      <c r="AJM230" s="54"/>
      <c r="AJN230" s="54"/>
      <c r="AJO230" s="54"/>
      <c r="AJP230" s="54"/>
      <c r="AJQ230" s="54"/>
      <c r="AJR230" s="54"/>
      <c r="AJS230" s="54"/>
      <c r="AJT230" s="54"/>
      <c r="AJU230" s="54"/>
      <c r="AJV230" s="54"/>
      <c r="AJW230" s="54"/>
      <c r="AJX230" s="54"/>
      <c r="AJY230" s="54"/>
      <c r="AJZ230" s="54"/>
      <c r="AKA230" s="54"/>
      <c r="AKB230" s="54"/>
      <c r="AKC230" s="54"/>
      <c r="AKD230" s="54"/>
      <c r="AKE230" s="54"/>
      <c r="AKF230" s="54"/>
      <c r="AKG230" s="54"/>
      <c r="AKH230" s="54"/>
      <c r="AKI230" s="54"/>
      <c r="AKJ230" s="54"/>
      <c r="AKK230" s="54"/>
      <c r="AKL230" s="54"/>
      <c r="AKM230" s="54"/>
      <c r="AKN230" s="54"/>
      <c r="AKO230" s="54"/>
      <c r="AKP230" s="54"/>
      <c r="AKQ230" s="54"/>
      <c r="AKR230" s="54"/>
      <c r="AKS230" s="54"/>
      <c r="AKT230" s="54"/>
      <c r="AKU230" s="54"/>
      <c r="AKV230" s="54"/>
      <c r="AKW230" s="54"/>
      <c r="AKX230" s="54"/>
      <c r="AKY230" s="54"/>
      <c r="AKZ230" s="54"/>
      <c r="ALA230" s="54"/>
      <c r="ALB230" s="54"/>
      <c r="ALC230" s="54"/>
      <c r="ALD230" s="54"/>
      <c r="ALE230" s="54"/>
      <c r="ALF230" s="54"/>
      <c r="ALG230" s="54"/>
      <c r="ALH230" s="54"/>
      <c r="ALI230" s="54"/>
      <c r="ALJ230" s="54"/>
      <c r="ALK230" s="54"/>
      <c r="ALL230" s="54"/>
      <c r="ALM230" s="54"/>
      <c r="ALN230" s="54"/>
      <c r="ALO230" s="54"/>
      <c r="ALP230" s="54"/>
      <c r="ALQ230" s="54"/>
      <c r="ALR230" s="54"/>
      <c r="ALS230" s="54"/>
      <c r="ALT230" s="54"/>
      <c r="ALU230" s="54"/>
      <c r="ALV230" s="54"/>
      <c r="ALW230" s="54"/>
      <c r="ALX230" s="54"/>
      <c r="ALY230" s="54"/>
      <c r="ALZ230" s="54"/>
      <c r="AMA230" s="54"/>
      <c r="AMB230" s="54"/>
      <c r="AMC230" s="54"/>
      <c r="AMD230" s="54"/>
      <c r="AME230" s="54"/>
      <c r="AMF230" s="54"/>
      <c r="AMG230" s="54"/>
      <c r="AMH230" s="54"/>
      <c r="AMI230" s="54"/>
      <c r="AMJ230" s="54"/>
      <c r="AMK230" s="54"/>
      <c r="AML230" s="54"/>
      <c r="AMM230" s="54"/>
      <c r="AMN230" s="54"/>
      <c r="AMO230" s="54"/>
      <c r="AMP230" s="54"/>
      <c r="AMQ230" s="54"/>
      <c r="AMR230" s="54"/>
      <c r="AMS230" s="54"/>
      <c r="AMT230" s="54"/>
      <c r="AMU230" s="54"/>
      <c r="AMV230" s="54"/>
      <c r="AMW230" s="54"/>
      <c r="AMX230" s="54"/>
      <c r="AMY230" s="54"/>
      <c r="AMZ230" s="54"/>
      <c r="ANA230" s="54"/>
      <c r="ANB230" s="54"/>
      <c r="ANC230" s="54"/>
      <c r="AND230" s="54"/>
      <c r="ANE230" s="54"/>
      <c r="ANF230" s="54"/>
      <c r="ANG230" s="54"/>
      <c r="ANH230" s="54"/>
      <c r="ANI230" s="54"/>
      <c r="ANJ230" s="54"/>
      <c r="ANK230" s="54"/>
      <c r="ANL230" s="54"/>
      <c r="ANM230" s="54"/>
      <c r="ANN230" s="54"/>
      <c r="ANO230" s="54"/>
      <c r="ANP230" s="54"/>
      <c r="ANQ230" s="54"/>
      <c r="ANR230" s="54"/>
      <c r="ANS230" s="54"/>
      <c r="ANT230" s="54"/>
      <c r="ANU230" s="54"/>
      <c r="ANV230" s="54"/>
      <c r="ANW230" s="54"/>
      <c r="ANX230" s="54"/>
      <c r="ANY230" s="54"/>
      <c r="ANZ230" s="54"/>
      <c r="AOA230" s="54"/>
      <c r="AOB230" s="54"/>
      <c r="AOC230" s="54"/>
      <c r="AOD230" s="54"/>
      <c r="AOE230" s="54"/>
      <c r="AOF230" s="54"/>
      <c r="AOG230" s="54"/>
      <c r="AOH230" s="54"/>
      <c r="AOI230" s="54"/>
      <c r="AOJ230" s="54"/>
      <c r="AOK230" s="54"/>
      <c r="AOL230" s="54"/>
      <c r="AOM230" s="54"/>
      <c r="AON230" s="54"/>
      <c r="AOO230" s="54"/>
      <c r="AOP230" s="54"/>
      <c r="AOQ230" s="54"/>
      <c r="AOR230" s="54"/>
      <c r="AOS230" s="54"/>
      <c r="AOT230" s="54"/>
      <c r="AOU230" s="54"/>
      <c r="AOV230" s="54"/>
      <c r="AOW230" s="54"/>
      <c r="AOX230" s="54"/>
      <c r="AOY230" s="54"/>
      <c r="AOZ230" s="54"/>
      <c r="APA230" s="54"/>
      <c r="APB230" s="54"/>
      <c r="APC230" s="54"/>
      <c r="APD230" s="54"/>
      <c r="APE230" s="54"/>
      <c r="APF230" s="54"/>
      <c r="APG230" s="54"/>
      <c r="APH230" s="54"/>
      <c r="API230" s="54"/>
      <c r="APJ230" s="54"/>
      <c r="APK230" s="54"/>
      <c r="APL230" s="54"/>
      <c r="APM230" s="54"/>
      <c r="APN230" s="54"/>
      <c r="APO230" s="54"/>
      <c r="APP230" s="54"/>
      <c r="APQ230" s="54"/>
      <c r="APR230" s="54"/>
      <c r="APS230" s="54"/>
      <c r="APT230" s="54"/>
      <c r="APU230" s="54"/>
      <c r="APV230" s="54"/>
      <c r="APW230" s="54"/>
      <c r="APX230" s="54"/>
      <c r="APY230" s="54"/>
      <c r="APZ230" s="54"/>
      <c r="AQA230" s="54"/>
      <c r="AQB230" s="54"/>
      <c r="AQC230" s="54"/>
      <c r="AQD230" s="54"/>
      <c r="AQE230" s="54"/>
      <c r="AQF230" s="54"/>
      <c r="AQG230" s="54"/>
      <c r="AQH230" s="54"/>
      <c r="AQI230" s="54"/>
      <c r="AQJ230" s="54"/>
      <c r="AQK230" s="54"/>
      <c r="AQL230" s="54"/>
      <c r="AQM230" s="54"/>
      <c r="AQN230" s="54"/>
      <c r="AQO230" s="54"/>
      <c r="AQP230" s="54"/>
      <c r="AQQ230" s="54"/>
      <c r="AQR230" s="54"/>
      <c r="AQS230" s="54"/>
      <c r="AQT230" s="54"/>
      <c r="AQU230" s="54"/>
      <c r="AQV230" s="54"/>
      <c r="AQW230" s="54"/>
      <c r="AQX230" s="54"/>
      <c r="AQY230" s="54"/>
      <c r="AQZ230" s="54"/>
      <c r="ARA230" s="54"/>
      <c r="ARB230" s="54"/>
      <c r="ARC230" s="54"/>
      <c r="ARD230" s="54"/>
      <c r="ARE230" s="54"/>
      <c r="ARF230" s="54"/>
      <c r="ARG230" s="54"/>
      <c r="ARH230" s="54"/>
      <c r="ARI230" s="54"/>
      <c r="ARJ230" s="54"/>
      <c r="ARK230" s="54"/>
      <c r="ARL230" s="54"/>
      <c r="ARM230" s="54"/>
      <c r="ARN230" s="54"/>
      <c r="ARO230" s="54"/>
      <c r="ARP230" s="54"/>
      <c r="ARQ230" s="54"/>
      <c r="ARR230" s="54"/>
      <c r="ARS230" s="54"/>
      <c r="ART230" s="54"/>
      <c r="ARU230" s="54"/>
      <c r="ARV230" s="54"/>
      <c r="ARW230" s="54"/>
      <c r="ARX230" s="54"/>
      <c r="ARY230" s="54"/>
      <c r="ARZ230" s="54"/>
      <c r="ASA230" s="54"/>
      <c r="ASB230" s="54"/>
      <c r="ASC230" s="54"/>
      <c r="ASD230" s="54"/>
      <c r="ASE230" s="54"/>
      <c r="ASF230" s="54"/>
      <c r="ASG230" s="54"/>
      <c r="ASH230" s="54"/>
      <c r="ASI230" s="54"/>
      <c r="ASJ230" s="54"/>
      <c r="ASK230" s="54"/>
      <c r="ASL230" s="54"/>
      <c r="ASM230" s="54"/>
      <c r="ASN230" s="54"/>
      <c r="ASO230" s="54"/>
      <c r="ASP230" s="54"/>
      <c r="ASQ230" s="54"/>
      <c r="ASR230" s="54"/>
      <c r="ASS230" s="54"/>
      <c r="AST230" s="54"/>
      <c r="ASU230" s="54"/>
      <c r="ASV230" s="54"/>
      <c r="ASW230" s="54"/>
      <c r="ASX230" s="54"/>
      <c r="ASY230" s="54"/>
      <c r="ASZ230" s="54"/>
      <c r="ATA230" s="54"/>
      <c r="ATB230" s="54"/>
      <c r="ATC230" s="54"/>
      <c r="ATD230" s="54"/>
      <c r="ATE230" s="54"/>
      <c r="ATF230" s="54"/>
      <c r="ATG230" s="54"/>
      <c r="ATH230" s="54"/>
      <c r="ATI230" s="54"/>
      <c r="ATJ230" s="54"/>
      <c r="ATK230" s="54"/>
      <c r="ATL230" s="54"/>
      <c r="ATM230" s="54"/>
      <c r="ATN230" s="54"/>
      <c r="ATO230" s="54"/>
      <c r="ATP230" s="54"/>
      <c r="ATQ230" s="54"/>
      <c r="ATR230" s="54"/>
      <c r="ATS230" s="54"/>
      <c r="ATT230" s="54"/>
      <c r="ATU230" s="54"/>
      <c r="ATV230" s="54"/>
      <c r="ATW230" s="54"/>
      <c r="ATX230" s="54"/>
      <c r="ATY230" s="54"/>
      <c r="ATZ230" s="54"/>
      <c r="AUA230" s="54"/>
      <c r="AUB230" s="54"/>
      <c r="AUC230" s="54"/>
      <c r="AUD230" s="54"/>
      <c r="AUE230" s="54"/>
      <c r="AUF230" s="54"/>
      <c r="AUG230" s="54"/>
      <c r="AUH230" s="54"/>
      <c r="AUI230" s="54"/>
      <c r="AUJ230" s="54"/>
      <c r="AUK230" s="54"/>
      <c r="AUL230" s="54"/>
      <c r="AUM230" s="54"/>
      <c r="AUN230" s="54"/>
      <c r="AUO230" s="54"/>
      <c r="AUP230" s="54"/>
      <c r="AUQ230" s="54"/>
      <c r="AUR230" s="54"/>
      <c r="AUS230" s="54"/>
      <c r="AUT230" s="54"/>
      <c r="AUU230" s="54"/>
      <c r="AUV230" s="54"/>
      <c r="AUW230" s="54"/>
      <c r="AUX230" s="54"/>
      <c r="AUY230" s="54"/>
      <c r="AUZ230" s="54"/>
      <c r="AVA230" s="54"/>
      <c r="AVB230" s="54"/>
      <c r="AVC230" s="54"/>
      <c r="AVD230" s="54"/>
      <c r="AVE230" s="54"/>
      <c r="AVF230" s="54"/>
      <c r="AVG230" s="54"/>
      <c r="AVH230" s="54"/>
      <c r="AVI230" s="54"/>
      <c r="AVJ230" s="54"/>
      <c r="AVK230" s="54"/>
      <c r="AVL230" s="54"/>
      <c r="AVM230" s="54"/>
      <c r="AVN230" s="54"/>
      <c r="AVO230" s="54"/>
      <c r="AVP230" s="54"/>
      <c r="AVQ230" s="54"/>
      <c r="AVR230" s="54"/>
      <c r="AVS230" s="54"/>
      <c r="AVT230" s="54"/>
      <c r="AVU230" s="54"/>
      <c r="AVV230" s="54"/>
      <c r="AVW230" s="54"/>
      <c r="AVX230" s="54"/>
      <c r="AVY230" s="54"/>
      <c r="AVZ230" s="54"/>
      <c r="AWA230" s="54"/>
      <c r="AWB230" s="54"/>
      <c r="AWC230" s="54"/>
      <c r="AWD230" s="54"/>
      <c r="AWE230" s="54"/>
      <c r="AWF230" s="54"/>
      <c r="AWG230" s="54"/>
      <c r="AWH230" s="54"/>
      <c r="AWI230" s="54"/>
      <c r="AWJ230" s="54"/>
      <c r="AWK230" s="54"/>
      <c r="AWL230" s="54"/>
      <c r="AWM230" s="54"/>
      <c r="AWN230" s="54"/>
      <c r="AWO230" s="54"/>
      <c r="AWP230" s="54"/>
      <c r="AWQ230" s="54"/>
      <c r="AWR230" s="54"/>
      <c r="AWS230" s="54"/>
      <c r="AWT230" s="54"/>
      <c r="AWU230" s="54"/>
      <c r="AWV230" s="54"/>
      <c r="AWW230" s="54"/>
      <c r="AWX230" s="54"/>
      <c r="AWY230" s="54"/>
      <c r="AWZ230" s="54"/>
      <c r="AXA230" s="54"/>
      <c r="AXB230" s="54"/>
      <c r="AXC230" s="54"/>
      <c r="AXD230" s="54"/>
      <c r="AXE230" s="54"/>
      <c r="AXF230" s="54"/>
      <c r="AXG230" s="54"/>
      <c r="AXH230" s="54"/>
      <c r="AXI230" s="54"/>
      <c r="AXJ230" s="54"/>
      <c r="AXK230" s="54"/>
      <c r="AXL230" s="54"/>
      <c r="AXM230" s="54"/>
      <c r="AXN230" s="54"/>
      <c r="AXO230" s="54"/>
      <c r="AXP230" s="54"/>
      <c r="AXQ230" s="54"/>
      <c r="AXR230" s="54"/>
      <c r="AXS230" s="54"/>
      <c r="AXT230" s="54"/>
      <c r="AXU230" s="54"/>
      <c r="AXV230" s="54"/>
      <c r="AXW230" s="54"/>
      <c r="AXX230" s="54"/>
      <c r="AXY230" s="54"/>
      <c r="AXZ230" s="54"/>
      <c r="AYA230" s="54"/>
      <c r="AYB230" s="54"/>
      <c r="AYC230" s="54"/>
      <c r="AYD230" s="54"/>
      <c r="AYE230" s="54"/>
      <c r="AYF230" s="54"/>
      <c r="AYG230" s="54"/>
      <c r="AYH230" s="54"/>
      <c r="AYI230" s="54"/>
      <c r="AYJ230" s="54"/>
      <c r="AYK230" s="54"/>
      <c r="AYL230" s="54"/>
      <c r="AYM230" s="54"/>
      <c r="AYN230" s="54"/>
      <c r="AYO230" s="54"/>
      <c r="AYP230" s="54"/>
      <c r="AYQ230" s="54"/>
      <c r="AYR230" s="54"/>
      <c r="AYS230" s="54"/>
      <c r="AYT230" s="54"/>
      <c r="AYU230" s="54"/>
      <c r="AYV230" s="54"/>
      <c r="AYW230" s="54"/>
      <c r="AYX230" s="54"/>
      <c r="AYY230" s="54"/>
      <c r="AYZ230" s="54"/>
      <c r="AZA230" s="54"/>
      <c r="AZB230" s="54"/>
      <c r="AZC230" s="54"/>
      <c r="AZD230" s="54"/>
      <c r="AZE230" s="54"/>
      <c r="AZF230" s="54"/>
      <c r="AZG230" s="54"/>
      <c r="AZH230" s="54"/>
      <c r="AZI230" s="54"/>
      <c r="AZJ230" s="54"/>
      <c r="AZK230" s="54"/>
      <c r="AZL230" s="54"/>
      <c r="AZM230" s="54"/>
      <c r="AZN230" s="54"/>
      <c r="AZO230" s="54"/>
      <c r="AZP230" s="54"/>
      <c r="AZQ230" s="54"/>
      <c r="AZR230" s="54"/>
      <c r="AZS230" s="54"/>
      <c r="AZT230" s="54"/>
      <c r="AZU230" s="54"/>
      <c r="AZV230" s="54"/>
      <c r="AZW230" s="54"/>
      <c r="AZX230" s="54"/>
      <c r="AZY230" s="54"/>
      <c r="AZZ230" s="54"/>
      <c r="BAA230" s="54"/>
      <c r="BAB230" s="54"/>
      <c r="BAC230" s="54"/>
      <c r="BAD230" s="54"/>
      <c r="BAE230" s="54"/>
      <c r="BAF230" s="54"/>
      <c r="BAG230" s="54"/>
      <c r="BAH230" s="54"/>
      <c r="BAI230" s="54"/>
      <c r="BAJ230" s="54"/>
      <c r="BAK230" s="54"/>
      <c r="BAL230" s="54"/>
      <c r="BAM230" s="54"/>
      <c r="BAN230" s="54"/>
      <c r="BAO230" s="54"/>
      <c r="BAP230" s="54"/>
      <c r="BAQ230" s="54"/>
      <c r="BAR230" s="54"/>
      <c r="BAS230" s="54"/>
      <c r="BAT230" s="54"/>
      <c r="BAU230" s="54"/>
      <c r="BAV230" s="54"/>
      <c r="BAW230" s="54"/>
      <c r="BAX230" s="54"/>
      <c r="BAY230" s="54"/>
      <c r="BAZ230" s="54"/>
      <c r="BBA230" s="54"/>
      <c r="BBB230" s="54"/>
      <c r="BBC230" s="54"/>
      <c r="BBD230" s="54"/>
      <c r="BBE230" s="54"/>
      <c r="BBF230" s="54"/>
      <c r="BBG230" s="54"/>
      <c r="BBH230" s="54"/>
      <c r="BBI230" s="54"/>
      <c r="BBJ230" s="54"/>
      <c r="BBK230" s="54"/>
      <c r="BBL230" s="54"/>
      <c r="BBM230" s="54"/>
      <c r="BBN230" s="54"/>
      <c r="BBO230" s="54"/>
      <c r="BBP230" s="54"/>
      <c r="BBQ230" s="54"/>
      <c r="BBR230" s="54"/>
      <c r="BBS230" s="54"/>
      <c r="BBT230" s="54"/>
      <c r="BBU230" s="54"/>
      <c r="BBV230" s="54"/>
      <c r="BBW230" s="54"/>
      <c r="BBX230" s="54"/>
      <c r="BBY230" s="54"/>
      <c r="BBZ230" s="54"/>
      <c r="BCA230" s="54"/>
      <c r="BCB230" s="54"/>
      <c r="BCC230" s="54"/>
      <c r="BCD230" s="54"/>
      <c r="BCE230" s="54"/>
      <c r="BCF230" s="54"/>
      <c r="BCG230" s="54"/>
      <c r="BCH230" s="54"/>
      <c r="BCI230" s="54"/>
      <c r="BCJ230" s="54"/>
      <c r="BCK230" s="54"/>
      <c r="BCL230" s="54"/>
      <c r="BCM230" s="54"/>
      <c r="BCN230" s="54"/>
      <c r="BCO230" s="54"/>
      <c r="BCP230" s="54"/>
      <c r="BCQ230" s="54"/>
      <c r="BCR230" s="54"/>
      <c r="BCS230" s="54"/>
      <c r="BCT230" s="54"/>
      <c r="BCU230" s="54"/>
      <c r="BCV230" s="54"/>
      <c r="BCW230" s="54"/>
      <c r="BCX230" s="54"/>
      <c r="BCY230" s="54"/>
      <c r="BCZ230" s="54"/>
      <c r="BDA230" s="54"/>
      <c r="BDB230" s="54"/>
      <c r="BDC230" s="54"/>
      <c r="BDD230" s="54"/>
      <c r="BDE230" s="54"/>
      <c r="BDF230" s="54"/>
      <c r="BDG230" s="54"/>
      <c r="BDH230" s="54"/>
      <c r="BDI230" s="54"/>
      <c r="BDJ230" s="54"/>
      <c r="BDK230" s="54"/>
      <c r="BDL230" s="54"/>
      <c r="BDM230" s="54"/>
      <c r="BDN230" s="54"/>
      <c r="BDO230" s="54"/>
      <c r="BDP230" s="54"/>
      <c r="BDQ230" s="54"/>
      <c r="BDR230" s="54"/>
      <c r="BDS230" s="54"/>
      <c r="BDT230" s="54"/>
      <c r="BDU230" s="54"/>
      <c r="BDV230" s="54"/>
      <c r="BDW230" s="54"/>
      <c r="BDX230" s="54"/>
      <c r="BDY230" s="54"/>
      <c r="BDZ230" s="54"/>
      <c r="BEA230" s="54"/>
      <c r="BEB230" s="54"/>
      <c r="BEC230" s="54"/>
      <c r="BED230" s="54"/>
      <c r="BEE230" s="54"/>
      <c r="BEF230" s="54"/>
      <c r="BEG230" s="54"/>
      <c r="BEH230" s="54"/>
      <c r="BEI230" s="54"/>
      <c r="BEJ230" s="54"/>
      <c r="BEK230" s="54"/>
      <c r="BEL230" s="54"/>
      <c r="BEM230" s="54"/>
      <c r="BEN230" s="54"/>
      <c r="BEO230" s="54"/>
      <c r="BEP230" s="54"/>
      <c r="BEQ230" s="54"/>
      <c r="BER230" s="54"/>
      <c r="BES230" s="54"/>
      <c r="BET230" s="54"/>
      <c r="BEU230" s="54"/>
      <c r="BEV230" s="54"/>
      <c r="BEW230" s="54"/>
      <c r="BEX230" s="54"/>
      <c r="BEY230" s="54"/>
      <c r="BEZ230" s="54"/>
      <c r="BFA230" s="54"/>
      <c r="BFB230" s="54"/>
      <c r="BFC230" s="54"/>
      <c r="BFD230" s="54"/>
      <c r="BFE230" s="54"/>
      <c r="BFF230" s="54"/>
      <c r="BFG230" s="54"/>
      <c r="BFH230" s="54"/>
      <c r="BFI230" s="54"/>
      <c r="BFJ230" s="54"/>
      <c r="BFK230" s="54"/>
      <c r="BFL230" s="54"/>
      <c r="BFM230" s="54"/>
      <c r="BFN230" s="54"/>
      <c r="BFO230" s="54"/>
      <c r="BFP230" s="54"/>
      <c r="BFQ230" s="54"/>
      <c r="BFR230" s="54"/>
      <c r="BFS230" s="54"/>
      <c r="BFT230" s="54"/>
      <c r="BFU230" s="54"/>
      <c r="BFV230" s="54"/>
      <c r="BFW230" s="54"/>
      <c r="BFX230" s="54"/>
      <c r="BFY230" s="54"/>
      <c r="BFZ230" s="54"/>
      <c r="BGA230" s="54"/>
      <c r="BGB230" s="54"/>
      <c r="BGC230" s="54"/>
      <c r="BGD230" s="54"/>
      <c r="BGE230" s="54"/>
      <c r="BGF230" s="54"/>
      <c r="BGG230" s="54"/>
      <c r="BGH230" s="54"/>
      <c r="BGI230" s="54"/>
      <c r="BGJ230" s="54"/>
      <c r="BGK230" s="54"/>
      <c r="BGL230" s="54"/>
      <c r="BGM230" s="54"/>
      <c r="BGN230" s="54"/>
      <c r="BGO230" s="54"/>
      <c r="BGP230" s="54"/>
      <c r="BGQ230" s="54"/>
      <c r="BGR230" s="54"/>
      <c r="BGS230" s="54"/>
      <c r="BGT230" s="54"/>
      <c r="BGU230" s="54"/>
      <c r="BGV230" s="54"/>
      <c r="BGW230" s="54"/>
      <c r="BGX230" s="54"/>
      <c r="BGY230" s="54"/>
      <c r="BGZ230" s="54"/>
      <c r="BHA230" s="54"/>
      <c r="BHB230" s="54"/>
      <c r="BHC230" s="54"/>
      <c r="BHD230" s="54"/>
      <c r="BHE230" s="54"/>
      <c r="BHF230" s="54"/>
      <c r="BHG230" s="54"/>
      <c r="BHH230" s="54"/>
      <c r="BHI230" s="54"/>
      <c r="BHJ230" s="54"/>
      <c r="BHK230" s="54"/>
      <c r="BHL230" s="54"/>
      <c r="BHM230" s="54"/>
      <c r="BHN230" s="54"/>
      <c r="BHO230" s="54"/>
      <c r="BHP230" s="54"/>
      <c r="BHQ230" s="54"/>
      <c r="BHR230" s="54"/>
      <c r="BHS230" s="54"/>
      <c r="BHT230" s="54"/>
      <c r="BHU230" s="54"/>
      <c r="BHV230" s="54"/>
      <c r="BHW230" s="54"/>
      <c r="BHX230" s="54"/>
      <c r="BHY230" s="54"/>
      <c r="BHZ230" s="54"/>
      <c r="BIA230" s="54"/>
      <c r="BIB230" s="54"/>
      <c r="BIC230" s="54"/>
      <c r="BID230" s="54"/>
      <c r="BIE230" s="54"/>
      <c r="BIF230" s="54"/>
      <c r="BIG230" s="54"/>
      <c r="BIH230" s="54"/>
      <c r="BII230" s="54"/>
      <c r="BIJ230" s="54"/>
      <c r="BIK230" s="54"/>
      <c r="BIL230" s="54"/>
      <c r="BIM230" s="54"/>
      <c r="BIN230" s="54"/>
      <c r="BIO230" s="54"/>
      <c r="BIP230" s="54"/>
      <c r="BIQ230" s="54"/>
      <c r="BIR230" s="54"/>
      <c r="BIS230" s="54"/>
      <c r="BIT230" s="54"/>
      <c r="BIU230" s="54"/>
      <c r="BIV230" s="54"/>
      <c r="BIW230" s="54"/>
      <c r="BIX230" s="54"/>
      <c r="BIY230" s="54"/>
      <c r="BIZ230" s="54"/>
      <c r="BJA230" s="54"/>
      <c r="BJB230" s="54"/>
      <c r="BJC230" s="54"/>
      <c r="BJD230" s="54"/>
      <c r="BJE230" s="54"/>
      <c r="BJF230" s="54"/>
      <c r="BJG230" s="54"/>
      <c r="BJH230" s="54"/>
      <c r="BJI230" s="54"/>
      <c r="BJJ230" s="54"/>
      <c r="BJK230" s="54"/>
      <c r="BJL230" s="54"/>
      <c r="BJM230" s="54"/>
      <c r="BJN230" s="54"/>
      <c r="BJO230" s="54"/>
      <c r="BJP230" s="54"/>
      <c r="BJQ230" s="54"/>
      <c r="BJR230" s="54"/>
      <c r="BJS230" s="54"/>
      <c r="BJT230" s="54"/>
      <c r="BJU230" s="54"/>
      <c r="BJV230" s="54"/>
      <c r="BJW230" s="54"/>
      <c r="BJX230" s="54"/>
      <c r="BJY230" s="54"/>
      <c r="BJZ230" s="54"/>
      <c r="BKA230" s="54"/>
      <c r="BKB230" s="54"/>
      <c r="BKC230" s="54"/>
      <c r="BKD230" s="54"/>
      <c r="BKE230" s="54"/>
      <c r="BKF230" s="54"/>
      <c r="BKG230" s="54"/>
      <c r="BKH230" s="54"/>
      <c r="BKI230" s="54"/>
      <c r="BKJ230" s="54"/>
      <c r="BKK230" s="54"/>
      <c r="BKL230" s="54"/>
      <c r="BKM230" s="54"/>
      <c r="BKN230" s="54"/>
      <c r="BKO230" s="54"/>
      <c r="BKP230" s="54"/>
      <c r="BKQ230" s="54"/>
      <c r="BKR230" s="54"/>
      <c r="BKS230" s="54"/>
      <c r="BKT230" s="54"/>
      <c r="BKU230" s="54"/>
      <c r="BKV230" s="54"/>
      <c r="BKW230" s="54"/>
      <c r="BKX230" s="54"/>
      <c r="BKY230" s="54"/>
      <c r="BKZ230" s="54"/>
      <c r="BLA230" s="54"/>
      <c r="BLB230" s="54"/>
      <c r="BLC230" s="54"/>
      <c r="BLD230" s="54"/>
      <c r="BLE230" s="54"/>
      <c r="BLF230" s="54"/>
      <c r="BLG230" s="54"/>
      <c r="BLH230" s="54"/>
      <c r="BLI230" s="54"/>
      <c r="BLJ230" s="54"/>
      <c r="BLK230" s="54"/>
      <c r="BLL230" s="54"/>
      <c r="BLM230" s="54"/>
      <c r="BLN230" s="54"/>
      <c r="BLO230" s="54"/>
      <c r="BLP230" s="54"/>
      <c r="BLQ230" s="54"/>
      <c r="BLR230" s="54"/>
      <c r="BLS230" s="54"/>
      <c r="BLT230" s="54"/>
      <c r="BLU230" s="54"/>
      <c r="BLV230" s="54"/>
      <c r="BLW230" s="54"/>
      <c r="BLX230" s="54"/>
      <c r="BLY230" s="54"/>
      <c r="BLZ230" s="54"/>
      <c r="BMA230" s="54"/>
      <c r="BMB230" s="54"/>
      <c r="BMC230" s="54"/>
      <c r="BMD230" s="54"/>
      <c r="BME230" s="54"/>
      <c r="BMF230" s="54"/>
      <c r="BMG230" s="54"/>
      <c r="BMH230" s="54"/>
      <c r="BMI230" s="54"/>
      <c r="BMJ230" s="54"/>
      <c r="BMK230" s="54"/>
      <c r="BML230" s="54"/>
      <c r="BMM230" s="54"/>
      <c r="BMN230" s="54"/>
      <c r="BMO230" s="54"/>
      <c r="BMP230" s="54"/>
      <c r="BMQ230" s="54"/>
      <c r="BMR230" s="54"/>
      <c r="BMS230" s="54"/>
      <c r="BMT230" s="54"/>
      <c r="BMU230" s="54"/>
      <c r="BMV230" s="54"/>
      <c r="BMW230" s="54"/>
      <c r="BMX230" s="54"/>
      <c r="BMY230" s="54"/>
      <c r="BMZ230" s="54"/>
      <c r="BNA230" s="54"/>
      <c r="BNB230" s="54"/>
      <c r="BNC230" s="54"/>
      <c r="BND230" s="54"/>
      <c r="BNE230" s="54"/>
      <c r="BNF230" s="54"/>
      <c r="BNG230" s="54"/>
      <c r="BNH230" s="54"/>
      <c r="BNI230" s="54"/>
      <c r="BNJ230" s="54"/>
      <c r="BNK230" s="54"/>
      <c r="BNL230" s="54"/>
      <c r="BNM230" s="54"/>
      <c r="BNN230" s="54"/>
      <c r="BNO230" s="54"/>
      <c r="BNP230" s="54"/>
      <c r="BNQ230" s="54"/>
      <c r="BNR230" s="54"/>
      <c r="BNS230" s="54"/>
      <c r="BNT230" s="54"/>
      <c r="BNU230" s="54"/>
      <c r="BNV230" s="54"/>
      <c r="BNW230" s="54"/>
      <c r="BNX230" s="54"/>
      <c r="BNY230" s="54"/>
      <c r="BNZ230" s="54"/>
      <c r="BOA230" s="54"/>
      <c r="BOB230" s="54"/>
      <c r="BOC230" s="54"/>
      <c r="BOD230" s="54"/>
      <c r="BOE230" s="54"/>
      <c r="BOF230" s="54"/>
      <c r="BOG230" s="54"/>
      <c r="BOH230" s="54"/>
      <c r="BOI230" s="54"/>
      <c r="BOJ230" s="54"/>
      <c r="BOK230" s="54"/>
      <c r="BOL230" s="54"/>
      <c r="BOM230" s="54"/>
      <c r="BON230" s="54"/>
      <c r="BOO230" s="54"/>
      <c r="BOP230" s="54"/>
      <c r="BOQ230" s="54"/>
      <c r="BOR230" s="54"/>
      <c r="BOS230" s="54"/>
      <c r="BOT230" s="54"/>
      <c r="BOU230" s="54"/>
      <c r="BOV230" s="54"/>
      <c r="BOW230" s="54"/>
      <c r="BOX230" s="54"/>
      <c r="BOY230" s="54"/>
      <c r="BOZ230" s="54"/>
      <c r="BPA230" s="54"/>
      <c r="BPB230" s="54"/>
      <c r="BPC230" s="54"/>
      <c r="BPD230" s="54"/>
      <c r="BPE230" s="54"/>
      <c r="BPF230" s="54"/>
      <c r="BPG230" s="54"/>
      <c r="BPH230" s="54"/>
      <c r="BPI230" s="54"/>
      <c r="BPJ230" s="54"/>
      <c r="BPK230" s="54"/>
      <c r="BPL230" s="54"/>
      <c r="BPM230" s="54"/>
      <c r="BPN230" s="54"/>
      <c r="BPO230" s="54"/>
      <c r="BPP230" s="54"/>
      <c r="BPQ230" s="54"/>
      <c r="BPR230" s="54"/>
      <c r="BPS230" s="54"/>
      <c r="BPT230" s="54"/>
      <c r="BPU230" s="54"/>
      <c r="BPV230" s="54"/>
      <c r="BPW230" s="54"/>
      <c r="BPX230" s="54"/>
      <c r="BPY230" s="54"/>
      <c r="BPZ230" s="54"/>
      <c r="BQA230" s="54"/>
      <c r="BQB230" s="54"/>
      <c r="BQC230" s="54"/>
      <c r="BQD230" s="54"/>
      <c r="BQE230" s="54"/>
      <c r="BQF230" s="54"/>
      <c r="BQG230" s="54"/>
      <c r="BQH230" s="54"/>
      <c r="BQI230" s="54"/>
      <c r="BQJ230" s="54"/>
      <c r="BQK230" s="54"/>
      <c r="BQL230" s="54"/>
      <c r="BQM230" s="54"/>
      <c r="BQN230" s="54"/>
      <c r="BQO230" s="54"/>
      <c r="BQP230" s="54"/>
      <c r="BQQ230" s="54"/>
      <c r="BQR230" s="54"/>
      <c r="BQS230" s="54"/>
      <c r="BQT230" s="54"/>
      <c r="BQU230" s="54"/>
      <c r="BQV230" s="54"/>
      <c r="BQW230" s="54"/>
      <c r="BQX230" s="54"/>
      <c r="BQY230" s="54"/>
      <c r="BQZ230" s="54"/>
      <c r="BRA230" s="54"/>
      <c r="BRB230" s="54"/>
      <c r="BRC230" s="54"/>
      <c r="BRD230" s="54"/>
      <c r="BRE230" s="54"/>
      <c r="BRF230" s="54"/>
      <c r="BRG230" s="54"/>
      <c r="BRH230" s="54"/>
      <c r="BRI230" s="54"/>
      <c r="BRJ230" s="54"/>
      <c r="BRK230" s="54"/>
      <c r="BRL230" s="54"/>
      <c r="BRM230" s="54"/>
      <c r="BRN230" s="54"/>
      <c r="BRO230" s="54"/>
      <c r="BRP230" s="54"/>
      <c r="BRQ230" s="54"/>
      <c r="BRR230" s="54"/>
      <c r="BRS230" s="54"/>
      <c r="BRT230" s="54"/>
      <c r="BRU230" s="54"/>
      <c r="BRV230" s="54"/>
      <c r="BRW230" s="54"/>
      <c r="BRX230" s="54"/>
      <c r="BRY230" s="54"/>
      <c r="BRZ230" s="54"/>
      <c r="BSA230" s="54"/>
      <c r="BSB230" s="54"/>
      <c r="BSC230" s="54"/>
      <c r="BSD230" s="54"/>
      <c r="BSE230" s="54"/>
      <c r="BSF230" s="54"/>
      <c r="BSG230" s="54"/>
      <c r="BSH230" s="54"/>
      <c r="BSI230" s="54"/>
      <c r="BSJ230" s="54"/>
      <c r="BSK230" s="54"/>
      <c r="BSL230" s="54"/>
      <c r="BSM230" s="54"/>
      <c r="BSN230" s="54"/>
      <c r="BSO230" s="54"/>
      <c r="BSP230" s="54"/>
      <c r="BSQ230" s="54"/>
      <c r="BSR230" s="54"/>
      <c r="BSS230" s="54"/>
      <c r="BST230" s="54"/>
      <c r="BSU230" s="54"/>
      <c r="BSV230" s="54"/>
      <c r="BSW230" s="54"/>
      <c r="BSX230" s="54"/>
      <c r="BSY230" s="54"/>
      <c r="BSZ230" s="54"/>
      <c r="BTA230" s="54"/>
      <c r="BTB230" s="54"/>
      <c r="BTC230" s="54"/>
      <c r="BTD230" s="54"/>
      <c r="BTE230" s="54"/>
      <c r="BTF230" s="54"/>
      <c r="BTG230" s="54"/>
      <c r="BTH230" s="54"/>
      <c r="BTI230" s="54"/>
      <c r="BTJ230" s="54"/>
      <c r="BTK230" s="54"/>
      <c r="BTL230" s="54"/>
      <c r="BTM230" s="54"/>
      <c r="BTN230" s="54"/>
      <c r="BTO230" s="54"/>
      <c r="BTP230" s="54"/>
      <c r="BTQ230" s="54"/>
      <c r="BTR230" s="54"/>
      <c r="BTS230" s="54"/>
      <c r="BTT230" s="54"/>
      <c r="BTU230" s="54"/>
      <c r="BTV230" s="54"/>
      <c r="BTW230" s="54"/>
      <c r="BTX230" s="54"/>
      <c r="BTY230" s="54"/>
      <c r="BTZ230" s="54"/>
      <c r="BUA230" s="54"/>
      <c r="BUB230" s="54"/>
      <c r="BUC230" s="54"/>
      <c r="BUD230" s="54"/>
      <c r="BUE230" s="54"/>
      <c r="BUF230" s="54"/>
      <c r="BUG230" s="54"/>
      <c r="BUH230" s="54"/>
      <c r="BUI230" s="54"/>
      <c r="BUJ230" s="54"/>
      <c r="BUK230" s="54"/>
      <c r="BUL230" s="54"/>
      <c r="BUM230" s="54"/>
      <c r="BUN230" s="54"/>
      <c r="BUO230" s="54"/>
      <c r="BUP230" s="54"/>
      <c r="BUQ230" s="54"/>
      <c r="BUR230" s="54"/>
      <c r="BUS230" s="54"/>
      <c r="BUT230" s="54"/>
      <c r="BUU230" s="54"/>
      <c r="BUV230" s="54"/>
      <c r="BUW230" s="54"/>
      <c r="BUX230" s="54"/>
      <c r="BUY230" s="54"/>
      <c r="BUZ230" s="54"/>
      <c r="BVA230" s="54"/>
      <c r="BVB230" s="54"/>
      <c r="BVC230" s="54"/>
      <c r="BVD230" s="54"/>
      <c r="BVE230" s="54"/>
      <c r="BVF230" s="54"/>
      <c r="BVG230" s="54"/>
      <c r="BVH230" s="54"/>
      <c r="BVI230" s="54"/>
      <c r="BVJ230" s="54"/>
      <c r="BVK230" s="54"/>
      <c r="BVL230" s="54"/>
      <c r="BVM230" s="54"/>
      <c r="BVN230" s="54"/>
      <c r="BVO230" s="54"/>
      <c r="BVP230" s="54"/>
      <c r="BVQ230" s="54"/>
      <c r="BVR230" s="54"/>
      <c r="BVS230" s="54"/>
      <c r="BVT230" s="54"/>
      <c r="BVU230" s="54"/>
      <c r="BVV230" s="54"/>
      <c r="BVW230" s="54"/>
      <c r="BVX230" s="54"/>
      <c r="BVY230" s="54"/>
      <c r="BVZ230" s="54"/>
      <c r="BWA230" s="54"/>
      <c r="BWB230" s="54"/>
      <c r="BWC230" s="54"/>
      <c r="BWD230" s="54"/>
      <c r="BWE230" s="54"/>
      <c r="BWF230" s="54"/>
      <c r="BWG230" s="54"/>
      <c r="BWH230" s="54"/>
      <c r="BWI230" s="54"/>
      <c r="BWJ230" s="54"/>
      <c r="BWK230" s="54"/>
      <c r="BWL230" s="54"/>
      <c r="BWM230" s="54"/>
      <c r="BWN230" s="54"/>
      <c r="BWO230" s="54"/>
      <c r="BWP230" s="54"/>
      <c r="BWQ230" s="54"/>
      <c r="BWR230" s="54"/>
      <c r="BWS230" s="54"/>
      <c r="BWT230" s="54"/>
      <c r="BWU230" s="54"/>
      <c r="BWV230" s="54"/>
      <c r="BWW230" s="54"/>
      <c r="BWX230" s="54"/>
      <c r="BWY230" s="54"/>
      <c r="BWZ230" s="54"/>
      <c r="BXA230" s="54"/>
      <c r="BXB230" s="54"/>
      <c r="BXC230" s="54"/>
      <c r="BXD230" s="54"/>
      <c r="BXE230" s="54"/>
      <c r="BXF230" s="54"/>
      <c r="BXG230" s="54"/>
      <c r="BXH230" s="54"/>
      <c r="BXI230" s="54"/>
      <c r="BXJ230" s="54"/>
      <c r="BXK230" s="54"/>
      <c r="BXL230" s="54"/>
      <c r="BXM230" s="54"/>
      <c r="BXN230" s="54"/>
      <c r="BXO230" s="54"/>
      <c r="BXP230" s="54"/>
      <c r="BXQ230" s="54"/>
      <c r="BXR230" s="54"/>
      <c r="BXS230" s="54"/>
      <c r="BXT230" s="54"/>
      <c r="BXU230" s="54"/>
      <c r="BXV230" s="54"/>
      <c r="BXW230" s="54"/>
      <c r="BXX230" s="54"/>
      <c r="BXY230" s="54"/>
      <c r="BXZ230" s="54"/>
      <c r="BYA230" s="54"/>
      <c r="BYB230" s="54"/>
      <c r="BYC230" s="54"/>
      <c r="BYD230" s="54"/>
      <c r="BYE230" s="54"/>
      <c r="BYF230" s="54"/>
      <c r="BYG230" s="54"/>
      <c r="BYH230" s="54"/>
      <c r="BYI230" s="54"/>
      <c r="BYJ230" s="54"/>
      <c r="BYK230" s="54"/>
      <c r="BYL230" s="54"/>
      <c r="BYM230" s="54"/>
      <c r="BYN230" s="54"/>
      <c r="BYO230" s="54"/>
      <c r="BYP230" s="54"/>
      <c r="BYQ230" s="54"/>
      <c r="BYR230" s="54"/>
      <c r="BYS230" s="54"/>
      <c r="BYT230" s="54"/>
      <c r="BYU230" s="54"/>
      <c r="BYV230" s="54"/>
      <c r="BYW230" s="54"/>
      <c r="BYX230" s="54"/>
      <c r="BYY230" s="54"/>
      <c r="BYZ230" s="54"/>
      <c r="BZA230" s="54"/>
      <c r="BZB230" s="54"/>
      <c r="BZC230" s="54"/>
      <c r="BZD230" s="54"/>
      <c r="BZE230" s="54"/>
      <c r="BZF230" s="54"/>
      <c r="BZG230" s="54"/>
      <c r="BZH230" s="54"/>
      <c r="BZI230" s="54"/>
      <c r="BZJ230" s="54"/>
      <c r="BZK230" s="54"/>
      <c r="BZL230" s="54"/>
      <c r="BZM230" s="54"/>
      <c r="BZN230" s="54"/>
      <c r="BZO230" s="54"/>
      <c r="BZP230" s="54"/>
      <c r="BZQ230" s="54"/>
      <c r="BZR230" s="54"/>
      <c r="BZS230" s="54"/>
      <c r="BZT230" s="54"/>
      <c r="BZU230" s="54"/>
      <c r="BZV230" s="54"/>
      <c r="BZW230" s="54"/>
      <c r="BZX230" s="54"/>
      <c r="BZY230" s="54"/>
      <c r="BZZ230" s="54"/>
      <c r="CAA230" s="54"/>
      <c r="CAB230" s="54"/>
      <c r="CAC230" s="54"/>
      <c r="CAD230" s="54"/>
      <c r="CAE230" s="54"/>
      <c r="CAF230" s="54"/>
      <c r="CAG230" s="54"/>
      <c r="CAH230" s="54"/>
      <c r="CAI230" s="54"/>
      <c r="CAJ230" s="54"/>
      <c r="CAK230" s="54"/>
      <c r="CAL230" s="54"/>
      <c r="CAM230" s="54"/>
      <c r="CAN230" s="54"/>
      <c r="CAO230" s="54"/>
      <c r="CAP230" s="54"/>
      <c r="CAQ230" s="54"/>
      <c r="CAR230" s="54"/>
      <c r="CAS230" s="54"/>
      <c r="CAT230" s="54"/>
      <c r="CAU230" s="54"/>
      <c r="CAV230" s="54"/>
      <c r="CAW230" s="54"/>
      <c r="CAX230" s="54"/>
      <c r="CAY230" s="54"/>
      <c r="CAZ230" s="54"/>
      <c r="CBA230" s="54"/>
      <c r="CBB230" s="54"/>
      <c r="CBC230" s="54"/>
      <c r="CBD230" s="54"/>
      <c r="CBE230" s="54"/>
      <c r="CBF230" s="54"/>
      <c r="CBG230" s="54"/>
      <c r="CBH230" s="54"/>
      <c r="CBI230" s="54"/>
      <c r="CBJ230" s="54"/>
      <c r="CBK230" s="54"/>
      <c r="CBL230" s="54"/>
      <c r="CBM230" s="54"/>
      <c r="CBN230" s="54"/>
      <c r="CBO230" s="54"/>
      <c r="CBP230" s="54"/>
      <c r="CBQ230" s="54"/>
      <c r="CBR230" s="54"/>
      <c r="CBS230" s="54"/>
      <c r="CBT230" s="54"/>
      <c r="CBU230" s="54"/>
      <c r="CBV230" s="54"/>
      <c r="CBW230" s="54"/>
      <c r="CBX230" s="54"/>
      <c r="CBY230" s="54"/>
      <c r="CBZ230" s="54"/>
      <c r="CCA230" s="54"/>
      <c r="CCB230" s="54"/>
      <c r="CCC230" s="54"/>
      <c r="CCD230" s="54"/>
      <c r="CCE230" s="54"/>
      <c r="CCF230" s="54"/>
      <c r="CCG230" s="54"/>
      <c r="CCH230" s="54"/>
      <c r="CCI230" s="54"/>
      <c r="CCJ230" s="54"/>
      <c r="CCK230" s="54"/>
      <c r="CCL230" s="54"/>
      <c r="CCM230" s="54"/>
      <c r="CCN230" s="54"/>
      <c r="CCO230" s="54"/>
      <c r="CCP230" s="54"/>
      <c r="CCQ230" s="54"/>
      <c r="CCR230" s="54"/>
      <c r="CCS230" s="54"/>
      <c r="CCT230" s="54"/>
      <c r="CCU230" s="54"/>
      <c r="CCV230" s="54"/>
      <c r="CCW230" s="54"/>
      <c r="CCX230" s="54"/>
      <c r="CCY230" s="54"/>
      <c r="CCZ230" s="54"/>
      <c r="CDA230" s="54"/>
      <c r="CDB230" s="54"/>
      <c r="CDC230" s="54"/>
      <c r="CDD230" s="54"/>
      <c r="CDE230" s="54"/>
      <c r="CDF230" s="54"/>
      <c r="CDG230" s="54"/>
      <c r="CDH230" s="54"/>
      <c r="CDI230" s="54"/>
      <c r="CDJ230" s="54"/>
      <c r="CDK230" s="54"/>
      <c r="CDL230" s="54"/>
      <c r="CDM230" s="54"/>
      <c r="CDN230" s="54"/>
      <c r="CDO230" s="54"/>
      <c r="CDP230" s="54"/>
      <c r="CDQ230" s="54"/>
      <c r="CDR230" s="54"/>
      <c r="CDS230" s="54"/>
      <c r="CDT230" s="54"/>
      <c r="CDU230" s="54"/>
      <c r="CDV230" s="54"/>
      <c r="CDW230" s="54"/>
      <c r="CDX230" s="54"/>
      <c r="CDY230" s="54"/>
      <c r="CDZ230" s="54"/>
      <c r="CEA230" s="54"/>
      <c r="CEB230" s="54"/>
      <c r="CEC230" s="54"/>
      <c r="CED230" s="54"/>
      <c r="CEE230" s="54"/>
      <c r="CEF230" s="54"/>
      <c r="CEG230" s="54"/>
      <c r="CEH230" s="54"/>
      <c r="CEI230" s="54"/>
      <c r="CEJ230" s="54"/>
      <c r="CEK230" s="54"/>
      <c r="CEL230" s="54"/>
      <c r="CEM230" s="54"/>
      <c r="CEN230" s="54"/>
      <c r="CEO230" s="54"/>
      <c r="CEP230" s="54"/>
      <c r="CEQ230" s="54"/>
      <c r="CER230" s="54"/>
      <c r="CES230" s="54"/>
      <c r="CET230" s="54"/>
      <c r="CEU230" s="54"/>
      <c r="CEV230" s="54"/>
      <c r="CEW230" s="54"/>
      <c r="CEX230" s="54"/>
      <c r="CEY230" s="54"/>
      <c r="CEZ230" s="54"/>
      <c r="CFA230" s="54"/>
      <c r="CFB230" s="54"/>
      <c r="CFC230" s="54"/>
      <c r="CFD230" s="54"/>
      <c r="CFE230" s="54"/>
      <c r="CFF230" s="54"/>
      <c r="CFG230" s="54"/>
      <c r="CFH230" s="54"/>
      <c r="CFI230" s="54"/>
      <c r="CFJ230" s="54"/>
      <c r="CFK230" s="54"/>
      <c r="CFL230" s="54"/>
      <c r="CFM230" s="54"/>
      <c r="CFN230" s="54"/>
      <c r="CFO230" s="54"/>
      <c r="CFP230" s="54"/>
      <c r="CFQ230" s="54"/>
      <c r="CFR230" s="54"/>
      <c r="CFS230" s="54"/>
      <c r="CFT230" s="54"/>
      <c r="CFU230" s="54"/>
      <c r="CFV230" s="54"/>
      <c r="CFW230" s="54"/>
      <c r="CFX230" s="54"/>
      <c r="CFY230" s="54"/>
      <c r="CFZ230" s="54"/>
      <c r="CGA230" s="54"/>
      <c r="CGB230" s="54"/>
      <c r="CGC230" s="54"/>
      <c r="CGD230" s="54"/>
      <c r="CGE230" s="54"/>
      <c r="CGF230" s="54"/>
      <c r="CGG230" s="54"/>
      <c r="CGH230" s="54"/>
      <c r="CGI230" s="54"/>
      <c r="CGJ230" s="54"/>
      <c r="CGK230" s="54"/>
      <c r="CGL230" s="54"/>
      <c r="CGM230" s="54"/>
      <c r="CGN230" s="54"/>
      <c r="CGO230" s="54"/>
      <c r="CGP230" s="54"/>
      <c r="CGQ230" s="54"/>
      <c r="CGR230" s="54"/>
      <c r="CGS230" s="54"/>
      <c r="CGT230" s="54"/>
      <c r="CGU230" s="54"/>
      <c r="CGV230" s="54"/>
      <c r="CGW230" s="54"/>
      <c r="CGX230" s="54"/>
      <c r="CGY230" s="54"/>
      <c r="CGZ230" s="54"/>
      <c r="CHA230" s="54"/>
      <c r="CHB230" s="54"/>
      <c r="CHC230" s="54"/>
      <c r="CHD230" s="54"/>
      <c r="CHE230" s="54"/>
      <c r="CHF230" s="54"/>
      <c r="CHG230" s="54"/>
      <c r="CHH230" s="54"/>
      <c r="CHI230" s="54"/>
      <c r="CHJ230" s="54"/>
      <c r="CHK230" s="54"/>
      <c r="CHL230" s="54"/>
      <c r="CHM230" s="54"/>
      <c r="CHN230" s="54"/>
      <c r="CHO230" s="54"/>
      <c r="CHP230" s="54"/>
      <c r="CHQ230" s="54"/>
      <c r="CHR230" s="54"/>
      <c r="CHS230" s="54"/>
      <c r="CHT230" s="54"/>
      <c r="CHU230" s="54"/>
      <c r="CHV230" s="54"/>
      <c r="CHW230" s="54"/>
      <c r="CHX230" s="54"/>
      <c r="CHY230" s="54"/>
      <c r="CHZ230" s="54"/>
      <c r="CIA230" s="54"/>
      <c r="CIB230" s="54"/>
      <c r="CIC230" s="54"/>
      <c r="CID230" s="54"/>
      <c r="CIE230" s="54"/>
      <c r="CIF230" s="54"/>
      <c r="CIG230" s="54"/>
      <c r="CIH230" s="54"/>
      <c r="CII230" s="54"/>
      <c r="CIJ230" s="54"/>
      <c r="CIK230" s="54"/>
      <c r="CIL230" s="54"/>
      <c r="CIM230" s="54"/>
      <c r="CIN230" s="54"/>
      <c r="CIO230" s="54"/>
      <c r="CIP230" s="54"/>
      <c r="CIQ230" s="54"/>
      <c r="CIR230" s="54"/>
      <c r="CIS230" s="54"/>
      <c r="CIT230" s="54"/>
      <c r="CIU230" s="54"/>
      <c r="CIV230" s="54"/>
      <c r="CIW230" s="54"/>
      <c r="CIX230" s="54"/>
      <c r="CIY230" s="54"/>
      <c r="CIZ230" s="54"/>
      <c r="CJA230" s="54"/>
      <c r="CJB230" s="54"/>
      <c r="CJC230" s="54"/>
      <c r="CJD230" s="54"/>
      <c r="CJE230" s="54"/>
      <c r="CJF230" s="54"/>
      <c r="CJG230" s="54"/>
      <c r="CJH230" s="54"/>
      <c r="CJI230" s="54"/>
      <c r="CJJ230" s="54"/>
      <c r="CJK230" s="54"/>
      <c r="CJL230" s="54"/>
      <c r="CJM230" s="54"/>
      <c r="CJN230" s="54"/>
      <c r="CJO230" s="54"/>
      <c r="CJP230" s="54"/>
      <c r="CJQ230" s="54"/>
      <c r="CJR230" s="54"/>
      <c r="CJS230" s="54"/>
      <c r="CJT230" s="54"/>
      <c r="CJU230" s="54"/>
      <c r="CJV230" s="54"/>
      <c r="CJW230" s="54"/>
      <c r="CJX230" s="54"/>
      <c r="CJY230" s="54"/>
      <c r="CJZ230" s="54"/>
      <c r="CKA230" s="54"/>
      <c r="CKB230" s="54"/>
      <c r="CKC230" s="54"/>
      <c r="CKD230" s="54"/>
      <c r="CKE230" s="54"/>
      <c r="CKF230" s="54"/>
      <c r="CKG230" s="54"/>
      <c r="CKH230" s="54"/>
      <c r="CKI230" s="54"/>
      <c r="CKJ230" s="54"/>
      <c r="CKK230" s="54"/>
      <c r="CKL230" s="54"/>
      <c r="CKM230" s="54"/>
      <c r="CKN230" s="54"/>
      <c r="CKO230" s="54"/>
      <c r="CKP230" s="54"/>
      <c r="CKQ230" s="54"/>
      <c r="CKR230" s="54"/>
      <c r="CKS230" s="54"/>
      <c r="CKT230" s="54"/>
      <c r="CKU230" s="54"/>
      <c r="CKV230" s="54"/>
      <c r="CKW230" s="54"/>
      <c r="CKX230" s="54"/>
      <c r="CKY230" s="54"/>
      <c r="CKZ230" s="54"/>
      <c r="CLA230" s="54"/>
      <c r="CLB230" s="54"/>
      <c r="CLC230" s="54"/>
      <c r="CLD230" s="54"/>
      <c r="CLE230" s="54"/>
      <c r="CLF230" s="54"/>
      <c r="CLG230" s="54"/>
      <c r="CLH230" s="54"/>
      <c r="CLI230" s="54"/>
      <c r="CLJ230" s="54"/>
      <c r="CLK230" s="54"/>
      <c r="CLL230" s="54"/>
      <c r="CLM230" s="54"/>
      <c r="CLN230" s="54"/>
      <c r="CLO230" s="54"/>
      <c r="CLP230" s="54"/>
      <c r="CLQ230" s="54"/>
      <c r="CLR230" s="54"/>
      <c r="CLS230" s="54"/>
      <c r="CLT230" s="54"/>
      <c r="CLU230" s="54"/>
      <c r="CLV230" s="54"/>
      <c r="CLW230" s="54"/>
      <c r="CLX230" s="54"/>
      <c r="CLY230" s="54"/>
      <c r="CLZ230" s="54"/>
      <c r="CMA230" s="54"/>
      <c r="CMB230" s="54"/>
      <c r="CMC230" s="54"/>
      <c r="CMD230" s="54"/>
      <c r="CME230" s="54"/>
      <c r="CMF230" s="54"/>
      <c r="CMG230" s="54"/>
      <c r="CMH230" s="54"/>
      <c r="CMI230" s="54"/>
      <c r="CMJ230" s="54"/>
      <c r="CMK230" s="54"/>
      <c r="CML230" s="54"/>
      <c r="CMM230" s="54"/>
      <c r="CMN230" s="54"/>
      <c r="CMO230" s="54"/>
      <c r="CMP230" s="54"/>
      <c r="CMQ230" s="54"/>
      <c r="CMR230" s="54"/>
      <c r="CMS230" s="54"/>
      <c r="CMT230" s="54"/>
      <c r="CMU230" s="54"/>
      <c r="CMV230" s="54"/>
      <c r="CMW230" s="54"/>
      <c r="CMX230" s="54"/>
      <c r="CMY230" s="54"/>
      <c r="CMZ230" s="54"/>
      <c r="CNA230" s="54"/>
      <c r="CNB230" s="54"/>
      <c r="CNC230" s="54"/>
      <c r="CND230" s="54"/>
      <c r="CNE230" s="54"/>
      <c r="CNF230" s="54"/>
      <c r="CNG230" s="54"/>
      <c r="CNH230" s="54"/>
      <c r="CNI230" s="54"/>
      <c r="CNJ230" s="54"/>
      <c r="CNK230" s="54"/>
      <c r="CNL230" s="54"/>
      <c r="CNM230" s="54"/>
      <c r="CNN230" s="54"/>
      <c r="CNO230" s="54"/>
      <c r="CNP230" s="54"/>
      <c r="CNQ230" s="54"/>
      <c r="CNR230" s="54"/>
      <c r="CNS230" s="54"/>
      <c r="CNT230" s="54"/>
      <c r="CNU230" s="54"/>
      <c r="CNV230" s="54"/>
      <c r="CNW230" s="54"/>
      <c r="CNX230" s="54"/>
      <c r="CNY230" s="54"/>
      <c r="CNZ230" s="54"/>
      <c r="COA230" s="54"/>
      <c r="COB230" s="54"/>
      <c r="COC230" s="54"/>
      <c r="COD230" s="54"/>
      <c r="COE230" s="54"/>
      <c r="COF230" s="54"/>
      <c r="COG230" s="54"/>
      <c r="COH230" s="54"/>
      <c r="COI230" s="54"/>
      <c r="COJ230" s="54"/>
      <c r="COK230" s="54"/>
      <c r="COL230" s="54"/>
      <c r="COM230" s="54"/>
      <c r="CON230" s="54"/>
      <c r="COO230" s="54"/>
      <c r="COP230" s="54"/>
      <c r="COQ230" s="54"/>
      <c r="COR230" s="54"/>
      <c r="COS230" s="54"/>
      <c r="COT230" s="54"/>
      <c r="COU230" s="54"/>
      <c r="COV230" s="54"/>
      <c r="COW230" s="54"/>
      <c r="COX230" s="54"/>
      <c r="COY230" s="54"/>
      <c r="COZ230" s="54"/>
      <c r="CPA230" s="54"/>
      <c r="CPB230" s="54"/>
      <c r="CPC230" s="54"/>
      <c r="CPD230" s="54"/>
      <c r="CPE230" s="54"/>
      <c r="CPF230" s="54"/>
      <c r="CPG230" s="54"/>
      <c r="CPH230" s="54"/>
      <c r="CPI230" s="54"/>
      <c r="CPJ230" s="54"/>
      <c r="CPK230" s="54"/>
      <c r="CPL230" s="54"/>
      <c r="CPM230" s="54"/>
      <c r="CPN230" s="54"/>
      <c r="CPO230" s="54"/>
      <c r="CPP230" s="54"/>
      <c r="CPQ230" s="54"/>
      <c r="CPR230" s="54"/>
      <c r="CPS230" s="54"/>
      <c r="CPT230" s="54"/>
      <c r="CPU230" s="54"/>
      <c r="CPV230" s="54"/>
      <c r="CPW230" s="54"/>
      <c r="CPX230" s="54"/>
      <c r="CPY230" s="54"/>
      <c r="CPZ230" s="54"/>
      <c r="CQA230" s="54"/>
      <c r="CQB230" s="54"/>
      <c r="CQC230" s="54"/>
      <c r="CQD230" s="54"/>
      <c r="CQE230" s="54"/>
      <c r="CQF230" s="54"/>
      <c r="CQG230" s="54"/>
      <c r="CQH230" s="54"/>
      <c r="CQI230" s="54"/>
      <c r="CQJ230" s="54"/>
      <c r="CQK230" s="54"/>
      <c r="CQL230" s="54"/>
      <c r="CQM230" s="54"/>
      <c r="CQN230" s="54"/>
      <c r="CQO230" s="54"/>
      <c r="CQP230" s="54"/>
      <c r="CQQ230" s="54"/>
      <c r="CQR230" s="54"/>
      <c r="CQS230" s="54"/>
      <c r="CQT230" s="54"/>
      <c r="CQU230" s="54"/>
      <c r="CQV230" s="54"/>
      <c r="CQW230" s="54"/>
      <c r="CQX230" s="54"/>
      <c r="CQY230" s="54"/>
      <c r="CQZ230" s="54"/>
      <c r="CRA230" s="54"/>
      <c r="CRB230" s="54"/>
      <c r="CRC230" s="54"/>
      <c r="CRD230" s="54"/>
      <c r="CRE230" s="54"/>
      <c r="CRF230" s="54"/>
      <c r="CRG230" s="54"/>
      <c r="CRH230" s="54"/>
      <c r="CRI230" s="54"/>
      <c r="CRJ230" s="54"/>
      <c r="CRK230" s="54"/>
      <c r="CRL230" s="54"/>
      <c r="CRM230" s="54"/>
      <c r="CRN230" s="54"/>
      <c r="CRO230" s="54"/>
      <c r="CRP230" s="54"/>
      <c r="CRQ230" s="54"/>
      <c r="CRR230" s="54"/>
      <c r="CRS230" s="54"/>
      <c r="CRT230" s="54"/>
      <c r="CRU230" s="54"/>
      <c r="CRV230" s="54"/>
      <c r="CRW230" s="54"/>
      <c r="CRX230" s="54"/>
      <c r="CRY230" s="54"/>
      <c r="CRZ230" s="54"/>
      <c r="CSA230" s="54"/>
      <c r="CSB230" s="54"/>
      <c r="CSC230" s="54"/>
      <c r="CSD230" s="54"/>
      <c r="CSE230" s="54"/>
      <c r="CSF230" s="54"/>
      <c r="CSG230" s="54"/>
      <c r="CSH230" s="54"/>
      <c r="CSI230" s="54"/>
      <c r="CSJ230" s="54"/>
      <c r="CSK230" s="54"/>
      <c r="CSL230" s="54"/>
      <c r="CSM230" s="54"/>
      <c r="CSN230" s="54"/>
      <c r="CSO230" s="54"/>
      <c r="CSP230" s="54"/>
      <c r="CSQ230" s="54"/>
      <c r="CSR230" s="54"/>
      <c r="CSS230" s="54"/>
      <c r="CST230" s="54"/>
      <c r="CSU230" s="54"/>
      <c r="CSV230" s="54"/>
      <c r="CSW230" s="54"/>
      <c r="CSX230" s="54"/>
      <c r="CSY230" s="54"/>
      <c r="CSZ230" s="54"/>
      <c r="CTA230" s="54"/>
      <c r="CTB230" s="54"/>
      <c r="CTC230" s="54"/>
      <c r="CTD230" s="54"/>
      <c r="CTE230" s="54"/>
      <c r="CTF230" s="54"/>
      <c r="CTG230" s="54"/>
      <c r="CTH230" s="54"/>
      <c r="CTI230" s="54"/>
      <c r="CTJ230" s="54"/>
      <c r="CTK230" s="54"/>
      <c r="CTL230" s="54"/>
      <c r="CTM230" s="54"/>
      <c r="CTN230" s="54"/>
      <c r="CTO230" s="54"/>
      <c r="CTP230" s="54"/>
      <c r="CTQ230" s="54"/>
      <c r="CTR230" s="54"/>
      <c r="CTS230" s="54"/>
      <c r="CTT230" s="54"/>
      <c r="CTU230" s="54"/>
      <c r="CTV230" s="54"/>
      <c r="CTW230" s="54"/>
      <c r="CTX230" s="54"/>
      <c r="CTY230" s="54"/>
      <c r="CTZ230" s="54"/>
      <c r="CUA230" s="54"/>
      <c r="CUB230" s="54"/>
      <c r="CUC230" s="54"/>
      <c r="CUD230" s="54"/>
      <c r="CUE230" s="54"/>
      <c r="CUF230" s="54"/>
      <c r="CUG230" s="54"/>
      <c r="CUH230" s="54"/>
      <c r="CUI230" s="54"/>
      <c r="CUJ230" s="54"/>
      <c r="CUK230" s="54"/>
      <c r="CUL230" s="54"/>
      <c r="CUM230" s="54"/>
      <c r="CUN230" s="54"/>
      <c r="CUO230" s="54"/>
      <c r="CUP230" s="54"/>
      <c r="CUQ230" s="54"/>
      <c r="CUR230" s="54"/>
      <c r="CUS230" s="54"/>
      <c r="CUT230" s="54"/>
      <c r="CUU230" s="54"/>
      <c r="CUV230" s="54"/>
      <c r="CUW230" s="54"/>
      <c r="CUX230" s="54"/>
      <c r="CUY230" s="54"/>
      <c r="CUZ230" s="54"/>
      <c r="CVA230" s="54"/>
      <c r="CVB230" s="54"/>
      <c r="CVC230" s="54"/>
      <c r="CVD230" s="54"/>
      <c r="CVE230" s="54"/>
      <c r="CVF230" s="54"/>
      <c r="CVG230" s="54"/>
      <c r="CVH230" s="54"/>
      <c r="CVI230" s="54"/>
      <c r="CVJ230" s="54"/>
      <c r="CVK230" s="54"/>
      <c r="CVL230" s="54"/>
      <c r="CVM230" s="54"/>
      <c r="CVN230" s="54"/>
      <c r="CVO230" s="54"/>
      <c r="CVP230" s="54"/>
      <c r="CVQ230" s="54"/>
      <c r="CVR230" s="54"/>
      <c r="CVS230" s="54"/>
      <c r="CVT230" s="54"/>
      <c r="CVU230" s="54"/>
      <c r="CVV230" s="54"/>
      <c r="CVW230" s="54"/>
      <c r="CVX230" s="54"/>
      <c r="CVY230" s="54"/>
      <c r="CVZ230" s="54"/>
      <c r="CWA230" s="54"/>
      <c r="CWB230" s="54"/>
      <c r="CWC230" s="54"/>
      <c r="CWD230" s="54"/>
      <c r="CWE230" s="54"/>
      <c r="CWF230" s="54"/>
      <c r="CWG230" s="54"/>
      <c r="CWH230" s="54"/>
      <c r="CWI230" s="54"/>
      <c r="CWJ230" s="54"/>
      <c r="CWK230" s="54"/>
      <c r="CWL230" s="54"/>
      <c r="CWM230" s="54"/>
      <c r="CWN230" s="54"/>
      <c r="CWO230" s="54"/>
      <c r="CWP230" s="54"/>
      <c r="CWQ230" s="54"/>
      <c r="CWR230" s="54"/>
      <c r="CWS230" s="54"/>
      <c r="CWT230" s="54"/>
      <c r="CWU230" s="54"/>
      <c r="CWV230" s="54"/>
      <c r="CWW230" s="54"/>
      <c r="CWX230" s="54"/>
      <c r="CWY230" s="54"/>
      <c r="CWZ230" s="54"/>
      <c r="CXA230" s="54"/>
      <c r="CXB230" s="54"/>
      <c r="CXC230" s="54"/>
      <c r="CXD230" s="54"/>
      <c r="CXE230" s="54"/>
      <c r="CXF230" s="54"/>
      <c r="CXG230" s="54"/>
      <c r="CXH230" s="54"/>
      <c r="CXI230" s="54"/>
      <c r="CXJ230" s="54"/>
      <c r="CXK230" s="54"/>
      <c r="CXL230" s="54"/>
      <c r="CXM230" s="54"/>
      <c r="CXN230" s="54"/>
      <c r="CXO230" s="54"/>
      <c r="CXP230" s="54"/>
      <c r="CXQ230" s="54"/>
      <c r="CXR230" s="54"/>
      <c r="CXS230" s="54"/>
      <c r="CXT230" s="54"/>
      <c r="CXU230" s="54"/>
      <c r="CXV230" s="54"/>
      <c r="CXW230" s="54"/>
      <c r="CXX230" s="54"/>
      <c r="CXY230" s="54"/>
      <c r="CXZ230" s="54"/>
      <c r="CYA230" s="54"/>
      <c r="CYB230" s="54"/>
      <c r="CYC230" s="54"/>
      <c r="CYD230" s="54"/>
      <c r="CYE230" s="54"/>
      <c r="CYF230" s="54"/>
      <c r="CYG230" s="54"/>
      <c r="CYH230" s="54"/>
      <c r="CYI230" s="54"/>
      <c r="CYJ230" s="54"/>
      <c r="CYK230" s="54"/>
      <c r="CYL230" s="54"/>
      <c r="CYM230" s="54"/>
      <c r="CYN230" s="54"/>
      <c r="CYO230" s="54"/>
      <c r="CYP230" s="54"/>
      <c r="CYQ230" s="54"/>
      <c r="CYR230" s="54"/>
      <c r="CYS230" s="54"/>
      <c r="CYT230" s="54"/>
      <c r="CYU230" s="54"/>
      <c r="CYV230" s="54"/>
      <c r="CYW230" s="54"/>
      <c r="CYX230" s="54"/>
      <c r="CYY230" s="54"/>
      <c r="CYZ230" s="54"/>
      <c r="CZA230" s="54"/>
      <c r="CZB230" s="54"/>
      <c r="CZC230" s="54"/>
      <c r="CZD230" s="54"/>
      <c r="CZE230" s="54"/>
      <c r="CZF230" s="54"/>
      <c r="CZG230" s="54"/>
      <c r="CZH230" s="54"/>
      <c r="CZI230" s="54"/>
      <c r="CZJ230" s="54"/>
      <c r="CZK230" s="54"/>
      <c r="CZL230" s="54"/>
      <c r="CZM230" s="54"/>
      <c r="CZN230" s="54"/>
      <c r="CZO230" s="54"/>
      <c r="CZP230" s="54"/>
      <c r="CZQ230" s="54"/>
      <c r="CZR230" s="54"/>
      <c r="CZS230" s="54"/>
      <c r="CZT230" s="54"/>
      <c r="CZU230" s="54"/>
      <c r="CZV230" s="54"/>
      <c r="CZW230" s="54"/>
      <c r="CZX230" s="54"/>
      <c r="CZY230" s="54"/>
      <c r="CZZ230" s="54"/>
      <c r="DAA230" s="54"/>
      <c r="DAB230" s="54"/>
      <c r="DAC230" s="54"/>
      <c r="DAD230" s="54"/>
      <c r="DAE230" s="54"/>
      <c r="DAF230" s="54"/>
      <c r="DAG230" s="54"/>
      <c r="DAH230" s="54"/>
      <c r="DAI230" s="54"/>
      <c r="DAJ230" s="54"/>
      <c r="DAK230" s="54"/>
      <c r="DAL230" s="54"/>
      <c r="DAM230" s="54"/>
      <c r="DAN230" s="54"/>
      <c r="DAO230" s="54"/>
      <c r="DAP230" s="54"/>
      <c r="DAQ230" s="54"/>
      <c r="DAR230" s="54"/>
      <c r="DAS230" s="54"/>
      <c r="DAT230" s="54"/>
      <c r="DAU230" s="54"/>
      <c r="DAV230" s="54"/>
      <c r="DAW230" s="54"/>
      <c r="DAX230" s="54"/>
      <c r="DAY230" s="54"/>
      <c r="DAZ230" s="54"/>
      <c r="DBA230" s="54"/>
      <c r="DBB230" s="54"/>
      <c r="DBC230" s="54"/>
      <c r="DBD230" s="54"/>
      <c r="DBE230" s="54"/>
      <c r="DBF230" s="54"/>
      <c r="DBG230" s="54"/>
      <c r="DBH230" s="54"/>
      <c r="DBI230" s="54"/>
      <c r="DBJ230" s="54"/>
      <c r="DBK230" s="54"/>
      <c r="DBL230" s="54"/>
      <c r="DBM230" s="54"/>
      <c r="DBN230" s="54"/>
      <c r="DBO230" s="54"/>
      <c r="DBP230" s="54"/>
      <c r="DBQ230" s="54"/>
      <c r="DBR230" s="54"/>
      <c r="DBS230" s="54"/>
      <c r="DBT230" s="54"/>
      <c r="DBU230" s="54"/>
      <c r="DBV230" s="54"/>
      <c r="DBW230" s="54"/>
      <c r="DBX230" s="54"/>
      <c r="DBY230" s="54"/>
      <c r="DBZ230" s="54"/>
      <c r="DCA230" s="54"/>
      <c r="DCB230" s="54"/>
      <c r="DCC230" s="54"/>
      <c r="DCD230" s="54"/>
      <c r="DCE230" s="54"/>
      <c r="DCF230" s="54"/>
      <c r="DCG230" s="54"/>
      <c r="DCH230" s="54"/>
      <c r="DCI230" s="54"/>
      <c r="DCJ230" s="54"/>
      <c r="DCK230" s="54"/>
      <c r="DCL230" s="54"/>
      <c r="DCM230" s="54"/>
      <c r="DCN230" s="54"/>
      <c r="DCO230" s="54"/>
      <c r="DCP230" s="54"/>
      <c r="DCQ230" s="54"/>
      <c r="DCR230" s="54"/>
      <c r="DCS230" s="54"/>
      <c r="DCT230" s="54"/>
      <c r="DCU230" s="54"/>
      <c r="DCV230" s="54"/>
      <c r="DCW230" s="54"/>
      <c r="DCX230" s="54"/>
      <c r="DCY230" s="54"/>
      <c r="DCZ230" s="54"/>
      <c r="DDA230" s="54"/>
      <c r="DDB230" s="54"/>
      <c r="DDC230" s="54"/>
      <c r="DDD230" s="54"/>
      <c r="DDE230" s="54"/>
      <c r="DDF230" s="54"/>
      <c r="DDG230" s="54"/>
      <c r="DDH230" s="54"/>
      <c r="DDI230" s="54"/>
      <c r="DDJ230" s="54"/>
      <c r="DDK230" s="54"/>
      <c r="DDL230" s="54"/>
      <c r="DDM230" s="54"/>
      <c r="DDN230" s="54"/>
      <c r="DDO230" s="54"/>
      <c r="DDP230" s="54"/>
      <c r="DDQ230" s="54"/>
      <c r="DDR230" s="54"/>
      <c r="DDS230" s="54"/>
      <c r="DDT230" s="54"/>
      <c r="DDU230" s="54"/>
      <c r="DDV230" s="54"/>
      <c r="DDW230" s="54"/>
      <c r="DDX230" s="54"/>
      <c r="DDY230" s="54"/>
      <c r="DDZ230" s="54"/>
      <c r="DEA230" s="54"/>
      <c r="DEB230" s="54"/>
      <c r="DEC230" s="54"/>
      <c r="DED230" s="54"/>
      <c r="DEE230" s="54"/>
      <c r="DEF230" s="54"/>
      <c r="DEG230" s="54"/>
      <c r="DEH230" s="54"/>
      <c r="DEI230" s="54"/>
      <c r="DEJ230" s="54"/>
      <c r="DEK230" s="54"/>
      <c r="DEL230" s="54"/>
      <c r="DEM230" s="54"/>
      <c r="DEN230" s="54"/>
      <c r="DEO230" s="54"/>
      <c r="DEP230" s="54"/>
      <c r="DEQ230" s="54"/>
      <c r="DER230" s="54"/>
      <c r="DES230" s="54"/>
      <c r="DET230" s="54"/>
      <c r="DEU230" s="54"/>
      <c r="DEV230" s="54"/>
      <c r="DEW230" s="54"/>
      <c r="DEX230" s="54"/>
      <c r="DEY230" s="54"/>
      <c r="DEZ230" s="54"/>
      <c r="DFA230" s="54"/>
      <c r="DFB230" s="54"/>
      <c r="DFC230" s="54"/>
      <c r="DFD230" s="54"/>
      <c r="DFE230" s="54"/>
      <c r="DFF230" s="54"/>
      <c r="DFG230" s="54"/>
      <c r="DFH230" s="54"/>
      <c r="DFI230" s="54"/>
      <c r="DFJ230" s="54"/>
      <c r="DFK230" s="54"/>
      <c r="DFL230" s="54"/>
      <c r="DFM230" s="54"/>
      <c r="DFN230" s="54"/>
      <c r="DFO230" s="54"/>
      <c r="DFP230" s="54"/>
      <c r="DFQ230" s="54"/>
      <c r="DFR230" s="54"/>
      <c r="DFS230" s="54"/>
      <c r="DFT230" s="54"/>
      <c r="DFU230" s="54"/>
      <c r="DFV230" s="54"/>
      <c r="DFW230" s="54"/>
      <c r="DFX230" s="54"/>
      <c r="DFY230" s="54"/>
      <c r="DFZ230" s="54"/>
      <c r="DGA230" s="54"/>
      <c r="DGB230" s="54"/>
      <c r="DGC230" s="54"/>
      <c r="DGD230" s="54"/>
      <c r="DGE230" s="54"/>
      <c r="DGF230" s="54"/>
      <c r="DGG230" s="54"/>
      <c r="DGH230" s="54"/>
      <c r="DGI230" s="54"/>
      <c r="DGJ230" s="54"/>
      <c r="DGK230" s="54"/>
      <c r="DGL230" s="54"/>
      <c r="DGM230" s="54"/>
      <c r="DGN230" s="54"/>
      <c r="DGO230" s="54"/>
      <c r="DGP230" s="54"/>
      <c r="DGQ230" s="54"/>
      <c r="DGR230" s="54"/>
      <c r="DGS230" s="54"/>
      <c r="DGT230" s="54"/>
      <c r="DGU230" s="54"/>
      <c r="DGV230" s="54"/>
      <c r="DGW230" s="54"/>
      <c r="DGX230" s="54"/>
      <c r="DGY230" s="54"/>
      <c r="DGZ230" s="54"/>
      <c r="DHA230" s="54"/>
      <c r="DHB230" s="54"/>
      <c r="DHC230" s="54"/>
      <c r="DHD230" s="54"/>
      <c r="DHE230" s="54"/>
      <c r="DHF230" s="54"/>
      <c r="DHG230" s="54"/>
      <c r="DHH230" s="54"/>
      <c r="DHI230" s="54"/>
      <c r="DHJ230" s="54"/>
      <c r="DHK230" s="54"/>
      <c r="DHL230" s="54"/>
      <c r="DHM230" s="54"/>
      <c r="DHN230" s="54"/>
      <c r="DHO230" s="54"/>
      <c r="DHP230" s="54"/>
      <c r="DHQ230" s="54"/>
      <c r="DHR230" s="54"/>
      <c r="DHS230" s="54"/>
      <c r="DHT230" s="54"/>
      <c r="DHU230" s="54"/>
      <c r="DHV230" s="54"/>
      <c r="DHW230" s="54"/>
      <c r="DHX230" s="54"/>
      <c r="DHY230" s="54"/>
      <c r="DHZ230" s="54"/>
      <c r="DIA230" s="54"/>
      <c r="DIB230" s="54"/>
      <c r="DIC230" s="54"/>
      <c r="DID230" s="54"/>
      <c r="DIE230" s="54"/>
      <c r="DIF230" s="54"/>
      <c r="DIG230" s="54"/>
      <c r="DIH230" s="54"/>
      <c r="DII230" s="54"/>
      <c r="DIJ230" s="54"/>
      <c r="DIK230" s="54"/>
      <c r="DIL230" s="54"/>
      <c r="DIM230" s="54"/>
      <c r="DIN230" s="54"/>
      <c r="DIO230" s="54"/>
      <c r="DIP230" s="54"/>
      <c r="DIQ230" s="54"/>
      <c r="DIR230" s="54"/>
      <c r="DIS230" s="54"/>
      <c r="DIT230" s="54"/>
      <c r="DIU230" s="54"/>
      <c r="DIV230" s="54"/>
      <c r="DIW230" s="54"/>
      <c r="DIX230" s="54"/>
      <c r="DIY230" s="54"/>
      <c r="DIZ230" s="54"/>
      <c r="DJA230" s="54"/>
      <c r="DJB230" s="54"/>
      <c r="DJC230" s="54"/>
      <c r="DJD230" s="54"/>
      <c r="DJE230" s="54"/>
      <c r="DJF230" s="54"/>
      <c r="DJG230" s="54"/>
      <c r="DJH230" s="54"/>
      <c r="DJI230" s="54"/>
      <c r="DJJ230" s="54"/>
      <c r="DJK230" s="54"/>
      <c r="DJL230" s="54"/>
      <c r="DJM230" s="54"/>
      <c r="DJN230" s="54"/>
      <c r="DJO230" s="54"/>
      <c r="DJP230" s="54"/>
      <c r="DJQ230" s="54"/>
      <c r="DJR230" s="54"/>
      <c r="DJS230" s="54"/>
      <c r="DJT230" s="54"/>
      <c r="DJU230" s="54"/>
      <c r="DJV230" s="54"/>
      <c r="DJW230" s="54"/>
      <c r="DJX230" s="54"/>
      <c r="DJY230" s="54"/>
      <c r="DJZ230" s="54"/>
      <c r="DKA230" s="54"/>
      <c r="DKB230" s="54"/>
      <c r="DKC230" s="54"/>
      <c r="DKD230" s="54"/>
      <c r="DKE230" s="54"/>
      <c r="DKF230" s="54"/>
      <c r="DKG230" s="54"/>
      <c r="DKH230" s="54"/>
      <c r="DKI230" s="54"/>
      <c r="DKJ230" s="54"/>
      <c r="DKK230" s="54"/>
      <c r="DKL230" s="54"/>
      <c r="DKM230" s="54"/>
      <c r="DKN230" s="54"/>
      <c r="DKO230" s="54"/>
      <c r="DKP230" s="54"/>
      <c r="DKQ230" s="54"/>
      <c r="DKR230" s="54"/>
      <c r="DKS230" s="54"/>
      <c r="DKT230" s="54"/>
      <c r="DKU230" s="54"/>
      <c r="DKV230" s="54"/>
      <c r="DKW230" s="54"/>
      <c r="DKX230" s="54"/>
      <c r="DKY230" s="54"/>
      <c r="DKZ230" s="54"/>
      <c r="DLA230" s="54"/>
      <c r="DLB230" s="54"/>
      <c r="DLC230" s="54"/>
      <c r="DLD230" s="54"/>
      <c r="DLE230" s="54"/>
      <c r="DLF230" s="54"/>
      <c r="DLG230" s="54"/>
      <c r="DLH230" s="54"/>
      <c r="DLI230" s="54"/>
      <c r="DLJ230" s="54"/>
      <c r="DLK230" s="54"/>
      <c r="DLL230" s="54"/>
      <c r="DLM230" s="54"/>
      <c r="DLN230" s="54"/>
      <c r="DLO230" s="54"/>
      <c r="DLP230" s="54"/>
      <c r="DLQ230" s="54"/>
      <c r="DLR230" s="54"/>
      <c r="DLS230" s="54"/>
      <c r="DLT230" s="54"/>
      <c r="DLU230" s="54"/>
      <c r="DLV230" s="54"/>
      <c r="DLW230" s="54"/>
      <c r="DLX230" s="54"/>
      <c r="DLY230" s="54"/>
      <c r="DLZ230" s="54"/>
      <c r="DMA230" s="54"/>
      <c r="DMB230" s="54"/>
      <c r="DMC230" s="54"/>
      <c r="DMD230" s="54"/>
      <c r="DME230" s="54"/>
      <c r="DMF230" s="54"/>
      <c r="DMG230" s="54"/>
      <c r="DMH230" s="54"/>
      <c r="DMI230" s="54"/>
      <c r="DMJ230" s="54"/>
      <c r="DMK230" s="54"/>
      <c r="DML230" s="54"/>
      <c r="DMM230" s="54"/>
      <c r="DMN230" s="54"/>
      <c r="DMO230" s="54"/>
      <c r="DMP230" s="54"/>
      <c r="DMQ230" s="54"/>
      <c r="DMR230" s="54"/>
      <c r="DMS230" s="54"/>
      <c r="DMT230" s="54"/>
      <c r="DMU230" s="54"/>
      <c r="DMV230" s="54"/>
      <c r="DMW230" s="54"/>
      <c r="DMX230" s="54"/>
      <c r="DMY230" s="54"/>
      <c r="DMZ230" s="54"/>
      <c r="DNA230" s="54"/>
      <c r="DNB230" s="54"/>
      <c r="DNC230" s="54"/>
      <c r="DND230" s="54"/>
      <c r="DNE230" s="54"/>
      <c r="DNF230" s="54"/>
      <c r="DNG230" s="54"/>
      <c r="DNH230" s="54"/>
      <c r="DNI230" s="54"/>
      <c r="DNJ230" s="54"/>
      <c r="DNK230" s="54"/>
      <c r="DNL230" s="54"/>
      <c r="DNM230" s="54"/>
      <c r="DNN230" s="54"/>
      <c r="DNO230" s="54"/>
      <c r="DNP230" s="54"/>
      <c r="DNQ230" s="54"/>
      <c r="DNR230" s="54"/>
      <c r="DNS230" s="54"/>
      <c r="DNT230" s="54"/>
      <c r="DNU230" s="54"/>
      <c r="DNV230" s="54"/>
      <c r="DNW230" s="54"/>
      <c r="DNX230" s="54"/>
      <c r="DNY230" s="54"/>
      <c r="DNZ230" s="54"/>
      <c r="DOA230" s="54"/>
      <c r="DOB230" s="54"/>
      <c r="DOC230" s="54"/>
      <c r="DOD230" s="54"/>
      <c r="DOE230" s="54"/>
      <c r="DOF230" s="54"/>
      <c r="DOG230" s="54"/>
      <c r="DOH230" s="54"/>
      <c r="DOI230" s="54"/>
      <c r="DOJ230" s="54"/>
      <c r="DOK230" s="54"/>
      <c r="DOL230" s="54"/>
      <c r="DOM230" s="54"/>
      <c r="DON230" s="54"/>
      <c r="DOO230" s="54"/>
      <c r="DOP230" s="54"/>
      <c r="DOQ230" s="54"/>
      <c r="DOR230" s="54"/>
      <c r="DOS230" s="54"/>
      <c r="DOT230" s="54"/>
      <c r="DOU230" s="54"/>
      <c r="DOV230" s="54"/>
      <c r="DOW230" s="54"/>
      <c r="DOX230" s="54"/>
      <c r="DOY230" s="54"/>
      <c r="DOZ230" s="54"/>
      <c r="DPA230" s="54"/>
      <c r="DPB230" s="54"/>
      <c r="DPC230" s="54"/>
      <c r="DPD230" s="54"/>
      <c r="DPE230" s="54"/>
      <c r="DPF230" s="54"/>
      <c r="DPG230" s="54"/>
      <c r="DPH230" s="54"/>
      <c r="DPI230" s="54"/>
      <c r="DPJ230" s="54"/>
      <c r="DPK230" s="54"/>
      <c r="DPL230" s="54"/>
      <c r="DPM230" s="54"/>
      <c r="DPN230" s="54"/>
      <c r="DPO230" s="54"/>
      <c r="DPP230" s="54"/>
      <c r="DPQ230" s="54"/>
      <c r="DPR230" s="54"/>
      <c r="DPS230" s="54"/>
      <c r="DPT230" s="54"/>
      <c r="DPU230" s="54"/>
      <c r="DPV230" s="54"/>
      <c r="DPW230" s="54"/>
      <c r="DPX230" s="54"/>
      <c r="DPY230" s="54"/>
      <c r="DPZ230" s="54"/>
      <c r="DQA230" s="54"/>
      <c r="DQB230" s="54"/>
      <c r="DQC230" s="54"/>
      <c r="DQD230" s="54"/>
      <c r="DQE230" s="54"/>
      <c r="DQF230" s="54"/>
      <c r="DQG230" s="54"/>
      <c r="DQH230" s="54"/>
      <c r="DQI230" s="54"/>
      <c r="DQJ230" s="54"/>
      <c r="DQK230" s="54"/>
      <c r="DQL230" s="54"/>
      <c r="DQM230" s="54"/>
      <c r="DQN230" s="54"/>
      <c r="DQO230" s="54"/>
      <c r="DQP230" s="54"/>
      <c r="DQQ230" s="54"/>
      <c r="DQR230" s="54"/>
      <c r="DQS230" s="54"/>
      <c r="DQT230" s="54"/>
      <c r="DQU230" s="54"/>
      <c r="DQV230" s="54"/>
      <c r="DQW230" s="54"/>
      <c r="DQX230" s="54"/>
      <c r="DQY230" s="54"/>
      <c r="DQZ230" s="54"/>
      <c r="DRA230" s="54"/>
      <c r="DRB230" s="54"/>
      <c r="DRC230" s="54"/>
      <c r="DRD230" s="54"/>
      <c r="DRE230" s="54"/>
      <c r="DRF230" s="54"/>
      <c r="DRG230" s="54"/>
      <c r="DRH230" s="54"/>
      <c r="DRI230" s="54"/>
      <c r="DRJ230" s="54"/>
      <c r="DRK230" s="54"/>
      <c r="DRL230" s="54"/>
      <c r="DRM230" s="54"/>
      <c r="DRN230" s="54"/>
      <c r="DRO230" s="54"/>
      <c r="DRP230" s="54"/>
      <c r="DRQ230" s="54"/>
      <c r="DRR230" s="54"/>
      <c r="DRS230" s="54"/>
      <c r="DRT230" s="54"/>
      <c r="DRU230" s="54"/>
      <c r="DRV230" s="54"/>
      <c r="DRW230" s="54"/>
      <c r="DRX230" s="54"/>
      <c r="DRY230" s="54"/>
      <c r="DRZ230" s="54"/>
      <c r="DSA230" s="54"/>
      <c r="DSB230" s="54"/>
      <c r="DSC230" s="54"/>
      <c r="DSD230" s="54"/>
      <c r="DSE230" s="54"/>
      <c r="DSF230" s="54"/>
      <c r="DSG230" s="54"/>
      <c r="DSH230" s="54"/>
      <c r="DSI230" s="54"/>
      <c r="DSJ230" s="54"/>
      <c r="DSK230" s="54"/>
      <c r="DSL230" s="54"/>
      <c r="DSM230" s="54"/>
      <c r="DSN230" s="54"/>
      <c r="DSO230" s="54"/>
      <c r="DSP230" s="54"/>
      <c r="DSQ230" s="54"/>
      <c r="DSR230" s="54"/>
      <c r="DSS230" s="54"/>
      <c r="DST230" s="54"/>
      <c r="DSU230" s="54"/>
      <c r="DSV230" s="54"/>
      <c r="DSW230" s="54"/>
      <c r="DSX230" s="54"/>
      <c r="DSY230" s="54"/>
      <c r="DSZ230" s="54"/>
      <c r="DTA230" s="54"/>
      <c r="DTB230" s="54"/>
      <c r="DTC230" s="54"/>
      <c r="DTD230" s="54"/>
      <c r="DTE230" s="54"/>
      <c r="DTF230" s="54"/>
      <c r="DTG230" s="54"/>
      <c r="DTH230" s="54"/>
      <c r="DTI230" s="54"/>
      <c r="DTJ230" s="54"/>
      <c r="DTK230" s="54"/>
      <c r="DTL230" s="54"/>
      <c r="DTM230" s="54"/>
      <c r="DTN230" s="54"/>
      <c r="DTO230" s="54"/>
      <c r="DTP230" s="54"/>
      <c r="DTQ230" s="54"/>
      <c r="DTR230" s="54"/>
      <c r="DTS230" s="54"/>
      <c r="DTT230" s="54"/>
      <c r="DTU230" s="54"/>
      <c r="DTV230" s="54"/>
      <c r="DTW230" s="54"/>
      <c r="DTX230" s="54"/>
      <c r="DTY230" s="54"/>
      <c r="DTZ230" s="54"/>
      <c r="DUA230" s="54"/>
      <c r="DUB230" s="54"/>
      <c r="DUC230" s="54"/>
      <c r="DUD230" s="54"/>
      <c r="DUE230" s="54"/>
      <c r="DUF230" s="54"/>
      <c r="DUG230" s="54"/>
      <c r="DUH230" s="54"/>
      <c r="DUI230" s="54"/>
      <c r="DUJ230" s="54"/>
      <c r="DUK230" s="54"/>
      <c r="DUL230" s="54"/>
      <c r="DUM230" s="54"/>
      <c r="DUN230" s="54"/>
      <c r="DUO230" s="54"/>
      <c r="DUP230" s="54"/>
      <c r="DUQ230" s="54"/>
      <c r="DUR230" s="54"/>
      <c r="DUS230" s="54"/>
      <c r="DUT230" s="54"/>
      <c r="DUU230" s="54"/>
      <c r="DUV230" s="54"/>
      <c r="DUW230" s="54"/>
      <c r="DUX230" s="54"/>
      <c r="DUY230" s="54"/>
      <c r="DUZ230" s="54"/>
      <c r="DVA230" s="54"/>
      <c r="DVB230" s="54"/>
      <c r="DVC230" s="54"/>
      <c r="DVD230" s="54"/>
      <c r="DVE230" s="54"/>
      <c r="DVF230" s="54"/>
      <c r="DVG230" s="54"/>
      <c r="DVH230" s="54"/>
      <c r="DVI230" s="54"/>
      <c r="DVJ230" s="54"/>
      <c r="DVK230" s="54"/>
      <c r="DVL230" s="54"/>
      <c r="DVM230" s="54"/>
      <c r="DVN230" s="54"/>
      <c r="DVO230" s="54"/>
      <c r="DVP230" s="54"/>
      <c r="DVQ230" s="54"/>
      <c r="DVR230" s="54"/>
      <c r="DVS230" s="54"/>
      <c r="DVT230" s="54"/>
      <c r="DVU230" s="54"/>
      <c r="DVV230" s="54"/>
      <c r="DVW230" s="54"/>
      <c r="DVX230" s="54"/>
      <c r="DVY230" s="54"/>
      <c r="DVZ230" s="54"/>
      <c r="DWA230" s="54"/>
      <c r="DWB230" s="54"/>
      <c r="DWC230" s="54"/>
      <c r="DWD230" s="54"/>
      <c r="DWE230" s="54"/>
      <c r="DWF230" s="54"/>
      <c r="DWG230" s="54"/>
      <c r="DWH230" s="54"/>
      <c r="DWI230" s="54"/>
      <c r="DWJ230" s="54"/>
      <c r="DWK230" s="54"/>
      <c r="DWL230" s="54"/>
      <c r="DWM230" s="54"/>
      <c r="DWN230" s="54"/>
      <c r="DWO230" s="54"/>
      <c r="DWP230" s="54"/>
      <c r="DWQ230" s="54"/>
      <c r="DWR230" s="54"/>
      <c r="DWS230" s="54"/>
      <c r="DWT230" s="54"/>
      <c r="DWU230" s="54"/>
      <c r="DWV230" s="54"/>
      <c r="DWW230" s="54"/>
      <c r="DWX230" s="54"/>
      <c r="DWY230" s="54"/>
      <c r="DWZ230" s="54"/>
      <c r="DXA230" s="54"/>
      <c r="DXB230" s="54"/>
      <c r="DXC230" s="54"/>
      <c r="DXD230" s="54"/>
      <c r="DXE230" s="54"/>
      <c r="DXF230" s="54"/>
      <c r="DXG230" s="54"/>
      <c r="DXH230" s="54"/>
      <c r="DXI230" s="54"/>
      <c r="DXJ230" s="54"/>
      <c r="DXK230" s="54"/>
      <c r="DXL230" s="54"/>
      <c r="DXM230" s="54"/>
      <c r="DXN230" s="54"/>
      <c r="DXO230" s="54"/>
      <c r="DXP230" s="54"/>
      <c r="DXQ230" s="54"/>
      <c r="DXR230" s="54"/>
      <c r="DXS230" s="54"/>
      <c r="DXT230" s="54"/>
      <c r="DXU230" s="54"/>
      <c r="DXV230" s="54"/>
      <c r="DXW230" s="54"/>
      <c r="DXX230" s="54"/>
      <c r="DXY230" s="54"/>
      <c r="DXZ230" s="54"/>
      <c r="DYA230" s="54"/>
      <c r="DYB230" s="54"/>
      <c r="DYC230" s="54"/>
      <c r="DYD230" s="54"/>
      <c r="DYE230" s="54"/>
      <c r="DYF230" s="54"/>
      <c r="DYG230" s="54"/>
      <c r="DYH230" s="54"/>
      <c r="DYI230" s="54"/>
      <c r="DYJ230" s="54"/>
      <c r="DYK230" s="54"/>
      <c r="DYL230" s="54"/>
      <c r="DYM230" s="54"/>
      <c r="DYN230" s="54"/>
      <c r="DYO230" s="54"/>
      <c r="DYP230" s="54"/>
      <c r="DYQ230" s="54"/>
      <c r="DYR230" s="54"/>
      <c r="DYS230" s="54"/>
      <c r="DYT230" s="54"/>
      <c r="DYU230" s="54"/>
      <c r="DYV230" s="54"/>
      <c r="DYW230" s="54"/>
      <c r="DYX230" s="54"/>
      <c r="DYY230" s="54"/>
      <c r="DYZ230" s="54"/>
      <c r="DZA230" s="54"/>
      <c r="DZB230" s="54"/>
      <c r="DZC230" s="54"/>
      <c r="DZD230" s="54"/>
      <c r="DZE230" s="54"/>
      <c r="DZF230" s="54"/>
      <c r="DZG230" s="54"/>
      <c r="DZH230" s="54"/>
      <c r="DZI230" s="54"/>
      <c r="DZJ230" s="54"/>
      <c r="DZK230" s="54"/>
      <c r="DZL230" s="54"/>
      <c r="DZM230" s="54"/>
      <c r="DZN230" s="54"/>
      <c r="DZO230" s="54"/>
      <c r="DZP230" s="54"/>
      <c r="DZQ230" s="54"/>
      <c r="DZR230" s="54"/>
      <c r="DZS230" s="54"/>
      <c r="DZT230" s="54"/>
      <c r="DZU230" s="54"/>
      <c r="DZV230" s="54"/>
      <c r="DZW230" s="54"/>
      <c r="DZX230" s="54"/>
      <c r="DZY230" s="54"/>
      <c r="DZZ230" s="54"/>
      <c r="EAA230" s="54"/>
      <c r="EAB230" s="54"/>
      <c r="EAC230" s="54"/>
      <c r="EAD230" s="54"/>
      <c r="EAE230" s="54"/>
      <c r="EAF230" s="54"/>
      <c r="EAG230" s="54"/>
      <c r="EAH230" s="54"/>
      <c r="EAI230" s="54"/>
      <c r="EAJ230" s="54"/>
      <c r="EAK230" s="54"/>
      <c r="EAL230" s="54"/>
      <c r="EAM230" s="54"/>
      <c r="EAN230" s="54"/>
      <c r="EAO230" s="54"/>
      <c r="EAP230" s="54"/>
      <c r="EAQ230" s="54"/>
      <c r="EAR230" s="54"/>
      <c r="EAS230" s="54"/>
      <c r="EAT230" s="54"/>
      <c r="EAU230" s="54"/>
      <c r="EAV230" s="54"/>
      <c r="EAW230" s="54"/>
      <c r="EAX230" s="54"/>
      <c r="EAY230" s="54"/>
      <c r="EAZ230" s="54"/>
      <c r="EBA230" s="54"/>
      <c r="EBB230" s="54"/>
      <c r="EBC230" s="54"/>
      <c r="EBD230" s="54"/>
      <c r="EBE230" s="54"/>
      <c r="EBF230" s="54"/>
      <c r="EBG230" s="54"/>
      <c r="EBH230" s="54"/>
      <c r="EBI230" s="54"/>
      <c r="EBJ230" s="54"/>
      <c r="EBK230" s="54"/>
      <c r="EBL230" s="54"/>
      <c r="EBM230" s="54"/>
      <c r="EBN230" s="54"/>
      <c r="EBO230" s="54"/>
      <c r="EBP230" s="54"/>
      <c r="EBQ230" s="54"/>
      <c r="EBR230" s="54"/>
      <c r="EBS230" s="54"/>
      <c r="EBT230" s="54"/>
      <c r="EBU230" s="54"/>
      <c r="EBV230" s="54"/>
      <c r="EBW230" s="54"/>
      <c r="EBX230" s="54"/>
      <c r="EBY230" s="54"/>
      <c r="EBZ230" s="54"/>
      <c r="ECA230" s="54"/>
      <c r="ECB230" s="54"/>
      <c r="ECC230" s="54"/>
      <c r="ECD230" s="54"/>
      <c r="ECE230" s="54"/>
      <c r="ECF230" s="54"/>
      <c r="ECG230" s="54"/>
      <c r="ECH230" s="54"/>
      <c r="ECI230" s="54"/>
      <c r="ECJ230" s="54"/>
      <c r="ECK230" s="54"/>
      <c r="ECL230" s="54"/>
      <c r="ECM230" s="54"/>
      <c r="ECN230" s="54"/>
      <c r="ECO230" s="54"/>
      <c r="ECP230" s="54"/>
      <c r="ECQ230" s="54"/>
      <c r="ECR230" s="54"/>
      <c r="ECS230" s="54"/>
      <c r="ECT230" s="54"/>
      <c r="ECU230" s="54"/>
      <c r="ECV230" s="54"/>
      <c r="ECW230" s="54"/>
      <c r="ECX230" s="54"/>
      <c r="ECY230" s="54"/>
      <c r="ECZ230" s="54"/>
      <c r="EDA230" s="54"/>
      <c r="EDB230" s="54"/>
      <c r="EDC230" s="54"/>
      <c r="EDD230" s="54"/>
      <c r="EDE230" s="54"/>
      <c r="EDF230" s="54"/>
      <c r="EDG230" s="54"/>
      <c r="EDH230" s="54"/>
      <c r="EDI230" s="54"/>
      <c r="EDJ230" s="54"/>
      <c r="EDK230" s="54"/>
      <c r="EDL230" s="54"/>
      <c r="EDM230" s="54"/>
      <c r="EDN230" s="54"/>
      <c r="EDO230" s="54"/>
      <c r="EDP230" s="54"/>
      <c r="EDQ230" s="54"/>
      <c r="EDR230" s="54"/>
      <c r="EDS230" s="54"/>
      <c r="EDT230" s="54"/>
      <c r="EDU230" s="54"/>
      <c r="EDV230" s="54"/>
      <c r="EDW230" s="54"/>
      <c r="EDX230" s="54"/>
      <c r="EDY230" s="54"/>
      <c r="EDZ230" s="54"/>
      <c r="EEA230" s="54"/>
      <c r="EEB230" s="54"/>
      <c r="EEC230" s="54"/>
      <c r="EED230" s="54"/>
      <c r="EEE230" s="54"/>
      <c r="EEF230" s="54"/>
      <c r="EEG230" s="54"/>
      <c r="EEH230" s="54"/>
      <c r="EEI230" s="54"/>
      <c r="EEJ230" s="54"/>
      <c r="EEK230" s="54"/>
      <c r="EEL230" s="54"/>
      <c r="EEM230" s="54"/>
      <c r="EEN230" s="54"/>
      <c r="EEO230" s="54"/>
      <c r="EEP230" s="54"/>
      <c r="EEQ230" s="54"/>
      <c r="EER230" s="54"/>
      <c r="EES230" s="54"/>
      <c r="EET230" s="54"/>
      <c r="EEU230" s="54"/>
      <c r="EEV230" s="54"/>
      <c r="EEW230" s="54"/>
      <c r="EEX230" s="54"/>
      <c r="EEY230" s="54"/>
      <c r="EEZ230" s="54"/>
      <c r="EFA230" s="54"/>
      <c r="EFB230" s="54"/>
      <c r="EFC230" s="54"/>
      <c r="EFD230" s="54"/>
      <c r="EFE230" s="54"/>
      <c r="EFF230" s="54"/>
      <c r="EFG230" s="54"/>
      <c r="EFH230" s="54"/>
      <c r="EFI230" s="54"/>
      <c r="EFJ230" s="54"/>
      <c r="EFK230" s="54"/>
      <c r="EFL230" s="54"/>
      <c r="EFM230" s="54"/>
      <c r="EFN230" s="54"/>
      <c r="EFO230" s="54"/>
      <c r="EFP230" s="54"/>
      <c r="EFQ230" s="54"/>
      <c r="EFR230" s="54"/>
      <c r="EFS230" s="54"/>
      <c r="EFT230" s="54"/>
      <c r="EFU230" s="54"/>
      <c r="EFV230" s="54"/>
      <c r="EFW230" s="54"/>
      <c r="EFX230" s="54"/>
      <c r="EFY230" s="54"/>
      <c r="EFZ230" s="54"/>
      <c r="EGA230" s="54"/>
      <c r="EGB230" s="54"/>
      <c r="EGC230" s="54"/>
      <c r="EGD230" s="54"/>
      <c r="EGE230" s="54"/>
      <c r="EGF230" s="54"/>
      <c r="EGG230" s="54"/>
      <c r="EGH230" s="54"/>
      <c r="EGI230" s="54"/>
      <c r="EGJ230" s="54"/>
      <c r="EGK230" s="54"/>
      <c r="EGL230" s="54"/>
      <c r="EGM230" s="54"/>
      <c r="EGN230" s="54"/>
      <c r="EGO230" s="54"/>
      <c r="EGP230" s="54"/>
      <c r="EGQ230" s="54"/>
      <c r="EGR230" s="54"/>
      <c r="EGS230" s="54"/>
      <c r="EGT230" s="54"/>
      <c r="EGU230" s="54"/>
      <c r="EGV230" s="54"/>
      <c r="EGW230" s="54"/>
      <c r="EGX230" s="54"/>
      <c r="EGY230" s="54"/>
      <c r="EGZ230" s="54"/>
      <c r="EHA230" s="54"/>
      <c r="EHB230" s="54"/>
      <c r="EHC230" s="54"/>
      <c r="EHD230" s="54"/>
      <c r="EHE230" s="54"/>
      <c r="EHF230" s="54"/>
      <c r="EHG230" s="54"/>
      <c r="EHH230" s="54"/>
      <c r="EHI230" s="54"/>
      <c r="EHJ230" s="54"/>
      <c r="EHK230" s="54"/>
      <c r="EHL230" s="54"/>
      <c r="EHM230" s="54"/>
      <c r="EHN230" s="54"/>
      <c r="EHO230" s="54"/>
      <c r="EHP230" s="54"/>
      <c r="EHQ230" s="54"/>
      <c r="EHR230" s="54"/>
      <c r="EHS230" s="54"/>
      <c r="EHT230" s="54"/>
      <c r="EHU230" s="54"/>
      <c r="EHV230" s="54"/>
      <c r="EHW230" s="54"/>
      <c r="EHX230" s="54"/>
      <c r="EHY230" s="54"/>
      <c r="EHZ230" s="54"/>
      <c r="EIA230" s="54"/>
      <c r="EIB230" s="54"/>
      <c r="EIC230" s="54"/>
      <c r="EID230" s="54"/>
      <c r="EIE230" s="54"/>
      <c r="EIF230" s="54"/>
      <c r="EIG230" s="54"/>
      <c r="EIH230" s="54"/>
      <c r="EII230" s="54"/>
      <c r="EIJ230" s="54"/>
      <c r="EIK230" s="54"/>
      <c r="EIL230" s="54"/>
      <c r="EIM230" s="54"/>
      <c r="EIN230" s="54"/>
      <c r="EIO230" s="54"/>
      <c r="EIP230" s="54"/>
      <c r="EIQ230" s="54"/>
      <c r="EIR230" s="54"/>
      <c r="EIS230" s="54"/>
      <c r="EIT230" s="54"/>
      <c r="EIU230" s="54"/>
      <c r="EIV230" s="54"/>
      <c r="EIW230" s="54"/>
      <c r="EIX230" s="54"/>
      <c r="EIY230" s="54"/>
      <c r="EIZ230" s="54"/>
      <c r="EJA230" s="54"/>
      <c r="EJB230" s="54"/>
      <c r="EJC230" s="54"/>
      <c r="EJD230" s="54"/>
      <c r="EJE230" s="54"/>
      <c r="EJF230" s="54"/>
      <c r="EJG230" s="54"/>
      <c r="EJH230" s="54"/>
      <c r="EJI230" s="54"/>
      <c r="EJJ230" s="54"/>
      <c r="EJK230" s="54"/>
      <c r="EJL230" s="54"/>
      <c r="EJM230" s="54"/>
      <c r="EJN230" s="54"/>
      <c r="EJO230" s="54"/>
      <c r="EJP230" s="54"/>
      <c r="EJQ230" s="54"/>
      <c r="EJR230" s="54"/>
      <c r="EJS230" s="54"/>
      <c r="EJT230" s="54"/>
      <c r="EJU230" s="54"/>
      <c r="EJV230" s="54"/>
      <c r="EJW230" s="54"/>
      <c r="EJX230" s="54"/>
      <c r="EJY230" s="54"/>
      <c r="EJZ230" s="54"/>
      <c r="EKA230" s="54"/>
      <c r="EKB230" s="54"/>
      <c r="EKC230" s="54"/>
      <c r="EKD230" s="54"/>
      <c r="EKE230" s="54"/>
      <c r="EKF230" s="54"/>
      <c r="EKG230" s="54"/>
      <c r="EKH230" s="54"/>
      <c r="EKI230" s="54"/>
      <c r="EKJ230" s="54"/>
      <c r="EKK230" s="54"/>
      <c r="EKL230" s="54"/>
      <c r="EKM230" s="54"/>
      <c r="EKN230" s="54"/>
      <c r="EKO230" s="54"/>
      <c r="EKP230" s="54"/>
      <c r="EKQ230" s="54"/>
      <c r="EKR230" s="54"/>
      <c r="EKS230" s="54"/>
      <c r="EKT230" s="54"/>
      <c r="EKU230" s="54"/>
      <c r="EKV230" s="54"/>
      <c r="EKW230" s="54"/>
      <c r="EKX230" s="54"/>
      <c r="EKY230" s="54"/>
      <c r="EKZ230" s="54"/>
      <c r="ELA230" s="54"/>
      <c r="ELB230" s="54"/>
      <c r="ELC230" s="54"/>
      <c r="ELD230" s="54"/>
      <c r="ELE230" s="54"/>
      <c r="ELF230" s="54"/>
      <c r="ELG230" s="54"/>
      <c r="ELH230" s="54"/>
      <c r="ELI230" s="54"/>
      <c r="ELJ230" s="54"/>
      <c r="ELK230" s="54"/>
      <c r="ELL230" s="54"/>
      <c r="ELM230" s="54"/>
      <c r="ELN230" s="54"/>
      <c r="ELO230" s="54"/>
      <c r="ELP230" s="54"/>
      <c r="ELQ230" s="54"/>
      <c r="ELR230" s="54"/>
      <c r="ELS230" s="54"/>
      <c r="ELT230" s="54"/>
      <c r="ELU230" s="54"/>
      <c r="ELV230" s="54"/>
      <c r="ELW230" s="54"/>
      <c r="ELX230" s="54"/>
      <c r="ELY230" s="54"/>
      <c r="ELZ230" s="54"/>
      <c r="EMA230" s="54"/>
      <c r="EMB230" s="54"/>
      <c r="EMC230" s="54"/>
      <c r="EMD230" s="54"/>
      <c r="EME230" s="54"/>
      <c r="EMF230" s="54"/>
      <c r="EMG230" s="54"/>
      <c r="EMH230" s="54"/>
      <c r="EMI230" s="54"/>
      <c r="EMJ230" s="54"/>
      <c r="EMK230" s="54"/>
      <c r="EML230" s="54"/>
      <c r="EMM230" s="54"/>
      <c r="EMN230" s="54"/>
      <c r="EMO230" s="54"/>
      <c r="EMP230" s="54"/>
      <c r="EMQ230" s="54"/>
      <c r="EMR230" s="54"/>
      <c r="EMS230" s="54"/>
      <c r="EMT230" s="54"/>
      <c r="EMU230" s="54"/>
      <c r="EMV230" s="54"/>
      <c r="EMW230" s="54"/>
      <c r="EMX230" s="54"/>
      <c r="EMY230" s="54"/>
      <c r="EMZ230" s="54"/>
      <c r="ENA230" s="54"/>
      <c r="ENB230" s="54"/>
      <c r="ENC230" s="54"/>
      <c r="END230" s="54"/>
      <c r="ENE230" s="54"/>
      <c r="ENF230" s="54"/>
      <c r="ENG230" s="54"/>
      <c r="ENH230" s="54"/>
      <c r="ENI230" s="54"/>
      <c r="ENJ230" s="54"/>
      <c r="ENK230" s="54"/>
      <c r="ENL230" s="54"/>
      <c r="ENM230" s="54"/>
      <c r="ENN230" s="54"/>
      <c r="ENO230" s="54"/>
      <c r="ENP230" s="54"/>
      <c r="ENQ230" s="54"/>
      <c r="ENR230" s="54"/>
      <c r="ENS230" s="54"/>
      <c r="ENT230" s="54"/>
      <c r="ENU230" s="54"/>
      <c r="ENV230" s="54"/>
      <c r="ENW230" s="54"/>
      <c r="ENX230" s="54"/>
      <c r="ENY230" s="54"/>
      <c r="ENZ230" s="54"/>
      <c r="EOA230" s="54"/>
      <c r="EOB230" s="54"/>
      <c r="EOC230" s="54"/>
      <c r="EOD230" s="54"/>
      <c r="EOE230" s="54"/>
      <c r="EOF230" s="54"/>
      <c r="EOG230" s="54"/>
      <c r="EOH230" s="54"/>
      <c r="EOI230" s="54"/>
      <c r="EOJ230" s="54"/>
      <c r="EOK230" s="54"/>
      <c r="EOL230" s="54"/>
      <c r="EOM230" s="54"/>
      <c r="EON230" s="54"/>
      <c r="EOO230" s="54"/>
      <c r="EOP230" s="54"/>
      <c r="EOQ230" s="54"/>
      <c r="EOR230" s="54"/>
      <c r="EOS230" s="54"/>
      <c r="EOT230" s="54"/>
      <c r="EOU230" s="54"/>
      <c r="EOV230" s="54"/>
      <c r="EOW230" s="54"/>
      <c r="EOX230" s="54"/>
      <c r="EOY230" s="54"/>
      <c r="EOZ230" s="54"/>
      <c r="EPA230" s="54"/>
      <c r="EPB230" s="54"/>
      <c r="EPC230" s="54"/>
      <c r="EPD230" s="54"/>
      <c r="EPE230" s="54"/>
      <c r="EPF230" s="54"/>
      <c r="EPG230" s="54"/>
      <c r="EPH230" s="54"/>
      <c r="EPI230" s="54"/>
      <c r="EPJ230" s="54"/>
      <c r="EPK230" s="54"/>
      <c r="EPL230" s="54"/>
      <c r="EPM230" s="54"/>
      <c r="EPN230" s="54"/>
      <c r="EPO230" s="54"/>
      <c r="EPP230" s="54"/>
      <c r="EPQ230" s="54"/>
      <c r="EPR230" s="54"/>
      <c r="EPS230" s="54"/>
      <c r="EPT230" s="54"/>
      <c r="EPU230" s="54"/>
      <c r="EPV230" s="54"/>
      <c r="EPW230" s="54"/>
      <c r="EPX230" s="54"/>
      <c r="EPY230" s="54"/>
      <c r="EPZ230" s="54"/>
      <c r="EQA230" s="54"/>
      <c r="EQB230" s="54"/>
      <c r="EQC230" s="54"/>
      <c r="EQD230" s="54"/>
      <c r="EQE230" s="54"/>
      <c r="EQF230" s="54"/>
      <c r="EQG230" s="54"/>
      <c r="EQH230" s="54"/>
      <c r="EQI230" s="54"/>
      <c r="EQJ230" s="54"/>
      <c r="EQK230" s="54"/>
      <c r="EQL230" s="54"/>
      <c r="EQM230" s="54"/>
      <c r="EQN230" s="54"/>
      <c r="EQO230" s="54"/>
      <c r="EQP230" s="54"/>
      <c r="EQQ230" s="54"/>
      <c r="EQR230" s="54"/>
      <c r="EQS230" s="54"/>
      <c r="EQT230" s="54"/>
      <c r="EQU230" s="54"/>
      <c r="EQV230" s="54"/>
      <c r="EQW230" s="54"/>
      <c r="EQX230" s="54"/>
      <c r="EQY230" s="54"/>
      <c r="EQZ230" s="54"/>
      <c r="ERA230" s="54"/>
      <c r="ERB230" s="54"/>
      <c r="ERC230" s="54"/>
      <c r="ERD230" s="54"/>
      <c r="ERE230" s="54"/>
      <c r="ERF230" s="54"/>
      <c r="ERG230" s="54"/>
      <c r="ERH230" s="54"/>
      <c r="ERI230" s="54"/>
      <c r="ERJ230" s="54"/>
      <c r="ERK230" s="54"/>
      <c r="ERL230" s="54"/>
      <c r="ERM230" s="54"/>
      <c r="ERN230" s="54"/>
      <c r="ERO230" s="54"/>
      <c r="ERP230" s="54"/>
      <c r="ERQ230" s="54"/>
      <c r="ERR230" s="54"/>
      <c r="ERS230" s="54"/>
      <c r="ERT230" s="54"/>
      <c r="ERU230" s="54"/>
      <c r="ERV230" s="54"/>
      <c r="ERW230" s="54"/>
      <c r="ERX230" s="54"/>
      <c r="ERY230" s="54"/>
      <c r="ERZ230" s="54"/>
      <c r="ESA230" s="54"/>
      <c r="ESB230" s="54"/>
      <c r="ESC230" s="54"/>
      <c r="ESD230" s="54"/>
      <c r="ESE230" s="54"/>
      <c r="ESF230" s="54"/>
      <c r="ESG230" s="54"/>
      <c r="ESH230" s="54"/>
      <c r="ESI230" s="54"/>
      <c r="ESJ230" s="54"/>
      <c r="ESK230" s="54"/>
      <c r="ESL230" s="54"/>
      <c r="ESM230" s="54"/>
      <c r="ESN230" s="54"/>
      <c r="ESO230" s="54"/>
      <c r="ESP230" s="54"/>
      <c r="ESQ230" s="54"/>
      <c r="ESR230" s="54"/>
      <c r="ESS230" s="54"/>
      <c r="EST230" s="54"/>
      <c r="ESU230" s="54"/>
      <c r="ESV230" s="54"/>
      <c r="ESW230" s="54"/>
      <c r="ESX230" s="54"/>
      <c r="ESY230" s="54"/>
      <c r="ESZ230" s="54"/>
      <c r="ETA230" s="54"/>
      <c r="ETB230" s="54"/>
      <c r="ETC230" s="54"/>
      <c r="ETD230" s="54"/>
      <c r="ETE230" s="54"/>
      <c r="ETF230" s="54"/>
      <c r="ETG230" s="54"/>
      <c r="ETH230" s="54"/>
      <c r="ETI230" s="54"/>
      <c r="ETJ230" s="54"/>
      <c r="ETK230" s="54"/>
      <c r="ETL230" s="54"/>
      <c r="ETM230" s="54"/>
      <c r="ETN230" s="54"/>
      <c r="ETO230" s="54"/>
      <c r="ETP230" s="54"/>
      <c r="ETQ230" s="54"/>
      <c r="ETR230" s="54"/>
      <c r="ETS230" s="54"/>
      <c r="ETT230" s="54"/>
      <c r="ETU230" s="54"/>
      <c r="ETV230" s="54"/>
      <c r="ETW230" s="54"/>
      <c r="ETX230" s="54"/>
      <c r="ETY230" s="54"/>
      <c r="ETZ230" s="54"/>
      <c r="EUA230" s="54"/>
      <c r="EUB230" s="54"/>
      <c r="EUC230" s="54"/>
      <c r="EUD230" s="54"/>
      <c r="EUE230" s="54"/>
      <c r="EUF230" s="54"/>
      <c r="EUG230" s="54"/>
      <c r="EUH230" s="54"/>
      <c r="EUI230" s="54"/>
      <c r="EUJ230" s="54"/>
      <c r="EUK230" s="54"/>
      <c r="EUL230" s="54"/>
      <c r="EUM230" s="54"/>
      <c r="EUN230" s="54"/>
      <c r="EUO230" s="54"/>
      <c r="EUP230" s="54"/>
      <c r="EUQ230" s="54"/>
      <c r="EUR230" s="54"/>
      <c r="EUS230" s="54"/>
      <c r="EUT230" s="54"/>
      <c r="EUU230" s="54"/>
      <c r="EUV230" s="54"/>
      <c r="EUW230" s="54"/>
      <c r="EUX230" s="54"/>
      <c r="EUY230" s="54"/>
      <c r="EUZ230" s="54"/>
      <c r="EVA230" s="54"/>
      <c r="EVB230" s="54"/>
      <c r="EVC230" s="54"/>
      <c r="EVD230" s="54"/>
      <c r="EVE230" s="54"/>
      <c r="EVF230" s="54"/>
      <c r="EVG230" s="54"/>
      <c r="EVH230" s="54"/>
      <c r="EVI230" s="54"/>
      <c r="EVJ230" s="54"/>
      <c r="EVK230" s="54"/>
      <c r="EVL230" s="54"/>
      <c r="EVM230" s="54"/>
      <c r="EVN230" s="54"/>
      <c r="EVO230" s="54"/>
      <c r="EVP230" s="54"/>
      <c r="EVQ230" s="54"/>
      <c r="EVR230" s="54"/>
      <c r="EVS230" s="54"/>
      <c r="EVT230" s="54"/>
      <c r="EVU230" s="54"/>
      <c r="EVV230" s="54"/>
      <c r="EVW230" s="54"/>
      <c r="EVX230" s="54"/>
      <c r="EVY230" s="54"/>
      <c r="EVZ230" s="54"/>
      <c r="EWA230" s="54"/>
      <c r="EWB230" s="54"/>
      <c r="EWC230" s="54"/>
      <c r="EWD230" s="54"/>
      <c r="EWE230" s="54"/>
      <c r="EWF230" s="54"/>
      <c r="EWG230" s="54"/>
      <c r="EWH230" s="54"/>
      <c r="EWI230" s="54"/>
      <c r="EWJ230" s="54"/>
      <c r="EWK230" s="54"/>
      <c r="EWL230" s="54"/>
      <c r="EWM230" s="54"/>
      <c r="EWN230" s="54"/>
      <c r="EWO230" s="54"/>
      <c r="EWP230" s="54"/>
      <c r="EWQ230" s="54"/>
      <c r="EWR230" s="54"/>
      <c r="EWS230" s="54"/>
      <c r="EWT230" s="54"/>
      <c r="EWU230" s="54"/>
      <c r="EWV230" s="54"/>
      <c r="EWW230" s="54"/>
      <c r="EWX230" s="54"/>
      <c r="EWY230" s="54"/>
      <c r="EWZ230" s="54"/>
      <c r="EXA230" s="54"/>
      <c r="EXB230" s="54"/>
      <c r="EXC230" s="54"/>
      <c r="EXD230" s="54"/>
      <c r="EXE230" s="54"/>
      <c r="EXF230" s="54"/>
      <c r="EXG230" s="54"/>
      <c r="EXH230" s="54"/>
      <c r="EXI230" s="54"/>
      <c r="EXJ230" s="54"/>
      <c r="EXK230" s="54"/>
      <c r="EXL230" s="54"/>
      <c r="EXM230" s="54"/>
      <c r="EXN230" s="54"/>
      <c r="EXO230" s="54"/>
      <c r="EXP230" s="54"/>
      <c r="EXQ230" s="54"/>
      <c r="EXR230" s="54"/>
      <c r="EXS230" s="54"/>
      <c r="EXT230" s="54"/>
      <c r="EXU230" s="54"/>
      <c r="EXV230" s="54"/>
      <c r="EXW230" s="54"/>
      <c r="EXX230" s="54"/>
      <c r="EXY230" s="54"/>
      <c r="EXZ230" s="54"/>
      <c r="EYA230" s="54"/>
      <c r="EYB230" s="54"/>
      <c r="EYC230" s="54"/>
      <c r="EYD230" s="54"/>
      <c r="EYE230" s="54"/>
      <c r="EYF230" s="54"/>
      <c r="EYG230" s="54"/>
      <c r="EYH230" s="54"/>
      <c r="EYI230" s="54"/>
      <c r="EYJ230" s="54"/>
      <c r="EYK230" s="54"/>
      <c r="EYL230" s="54"/>
      <c r="EYM230" s="54"/>
      <c r="EYN230" s="54"/>
      <c r="EYO230" s="54"/>
      <c r="EYP230" s="54"/>
      <c r="EYQ230" s="54"/>
      <c r="EYR230" s="54"/>
      <c r="EYS230" s="54"/>
      <c r="EYT230" s="54"/>
      <c r="EYU230" s="54"/>
      <c r="EYV230" s="54"/>
      <c r="EYW230" s="54"/>
      <c r="EYX230" s="54"/>
      <c r="EYY230" s="54"/>
      <c r="EYZ230" s="54"/>
      <c r="EZA230" s="54"/>
      <c r="EZB230" s="54"/>
      <c r="EZC230" s="54"/>
      <c r="EZD230" s="54"/>
      <c r="EZE230" s="54"/>
      <c r="EZF230" s="54"/>
      <c r="EZG230" s="54"/>
      <c r="EZH230" s="54"/>
      <c r="EZI230" s="54"/>
      <c r="EZJ230" s="54"/>
      <c r="EZK230" s="54"/>
      <c r="EZL230" s="54"/>
      <c r="EZM230" s="54"/>
      <c r="EZN230" s="54"/>
      <c r="EZO230" s="54"/>
      <c r="EZP230" s="54"/>
      <c r="EZQ230" s="54"/>
      <c r="EZR230" s="54"/>
      <c r="EZS230" s="54"/>
      <c r="EZT230" s="54"/>
      <c r="EZU230" s="54"/>
      <c r="EZV230" s="54"/>
      <c r="EZW230" s="54"/>
      <c r="EZX230" s="54"/>
      <c r="EZY230" s="54"/>
      <c r="EZZ230" s="54"/>
      <c r="FAA230" s="54"/>
      <c r="FAB230" s="54"/>
      <c r="FAC230" s="54"/>
      <c r="FAD230" s="54"/>
      <c r="FAE230" s="54"/>
      <c r="FAF230" s="54"/>
      <c r="FAG230" s="54"/>
      <c r="FAH230" s="54"/>
      <c r="FAI230" s="54"/>
      <c r="FAJ230" s="54"/>
      <c r="FAK230" s="54"/>
      <c r="FAL230" s="54"/>
      <c r="FAM230" s="54"/>
      <c r="FAN230" s="54"/>
      <c r="FAO230" s="54"/>
      <c r="FAP230" s="54"/>
      <c r="FAQ230" s="54"/>
      <c r="FAR230" s="54"/>
      <c r="FAS230" s="54"/>
      <c r="FAT230" s="54"/>
      <c r="FAU230" s="54"/>
      <c r="FAV230" s="54"/>
      <c r="FAW230" s="54"/>
      <c r="FAX230" s="54"/>
      <c r="FAY230" s="54"/>
      <c r="FAZ230" s="54"/>
      <c r="FBA230" s="54"/>
      <c r="FBB230" s="54"/>
      <c r="FBC230" s="54"/>
      <c r="FBD230" s="54"/>
      <c r="FBE230" s="54"/>
      <c r="FBF230" s="54"/>
      <c r="FBG230" s="54"/>
      <c r="FBH230" s="54"/>
      <c r="FBI230" s="54"/>
      <c r="FBJ230" s="54"/>
      <c r="FBK230" s="54"/>
      <c r="FBL230" s="54"/>
      <c r="FBM230" s="54"/>
      <c r="FBN230" s="54"/>
      <c r="FBO230" s="54"/>
      <c r="FBP230" s="54"/>
      <c r="FBQ230" s="54"/>
      <c r="FBR230" s="54"/>
      <c r="FBS230" s="54"/>
      <c r="FBT230" s="54"/>
      <c r="FBU230" s="54"/>
      <c r="FBV230" s="54"/>
      <c r="FBW230" s="54"/>
      <c r="FBX230" s="54"/>
      <c r="FBY230" s="54"/>
      <c r="FBZ230" s="54"/>
      <c r="FCA230" s="54"/>
      <c r="FCB230" s="54"/>
      <c r="FCC230" s="54"/>
      <c r="FCD230" s="54"/>
      <c r="FCE230" s="54"/>
      <c r="FCF230" s="54"/>
      <c r="FCG230" s="54"/>
      <c r="FCH230" s="54"/>
      <c r="FCI230" s="54"/>
      <c r="FCJ230" s="54"/>
      <c r="FCK230" s="54"/>
      <c r="FCL230" s="54"/>
      <c r="FCM230" s="54"/>
      <c r="FCN230" s="54"/>
      <c r="FCO230" s="54"/>
      <c r="FCP230" s="54"/>
      <c r="FCQ230" s="54"/>
      <c r="FCR230" s="54"/>
      <c r="FCS230" s="54"/>
      <c r="FCT230" s="54"/>
      <c r="FCU230" s="54"/>
      <c r="FCV230" s="54"/>
      <c r="FCW230" s="54"/>
      <c r="FCX230" s="54"/>
      <c r="FCY230" s="54"/>
      <c r="FCZ230" s="54"/>
      <c r="FDA230" s="54"/>
      <c r="FDB230" s="54"/>
      <c r="FDC230" s="54"/>
      <c r="FDD230" s="54"/>
      <c r="FDE230" s="54"/>
      <c r="FDF230" s="54"/>
      <c r="FDG230" s="54"/>
      <c r="FDH230" s="54"/>
      <c r="FDI230" s="54"/>
      <c r="FDJ230" s="54"/>
      <c r="FDK230" s="54"/>
      <c r="FDL230" s="54"/>
      <c r="FDM230" s="54"/>
      <c r="FDN230" s="54"/>
      <c r="FDO230" s="54"/>
      <c r="FDP230" s="54"/>
      <c r="FDQ230" s="54"/>
      <c r="FDR230" s="54"/>
      <c r="FDS230" s="54"/>
      <c r="FDT230" s="54"/>
      <c r="FDU230" s="54"/>
      <c r="FDV230" s="54"/>
      <c r="FDW230" s="54"/>
      <c r="FDX230" s="54"/>
      <c r="FDY230" s="54"/>
      <c r="FDZ230" s="54"/>
      <c r="FEA230" s="54"/>
      <c r="FEB230" s="54"/>
      <c r="FEC230" s="54"/>
      <c r="FED230" s="54"/>
      <c r="FEE230" s="54"/>
      <c r="FEF230" s="54"/>
      <c r="FEG230" s="54"/>
      <c r="FEH230" s="54"/>
      <c r="FEI230" s="54"/>
      <c r="FEJ230" s="54"/>
      <c r="FEK230" s="54"/>
      <c r="FEL230" s="54"/>
      <c r="FEM230" s="54"/>
      <c r="FEN230" s="54"/>
      <c r="FEO230" s="54"/>
      <c r="FEP230" s="54"/>
      <c r="FEQ230" s="54"/>
      <c r="FER230" s="54"/>
      <c r="FES230" s="54"/>
      <c r="FET230" s="54"/>
      <c r="FEU230" s="54"/>
      <c r="FEV230" s="54"/>
      <c r="FEW230" s="54"/>
      <c r="FEX230" s="54"/>
      <c r="FEY230" s="54"/>
      <c r="FEZ230" s="54"/>
      <c r="FFA230" s="54"/>
      <c r="FFB230" s="54"/>
      <c r="FFC230" s="54"/>
      <c r="FFD230" s="54"/>
      <c r="FFE230" s="54"/>
      <c r="FFF230" s="54"/>
      <c r="FFG230" s="54"/>
      <c r="FFH230" s="54"/>
      <c r="FFI230" s="54"/>
      <c r="FFJ230" s="54"/>
      <c r="FFK230" s="54"/>
      <c r="FFL230" s="54"/>
      <c r="FFM230" s="54"/>
      <c r="FFN230" s="54"/>
      <c r="FFO230" s="54"/>
      <c r="FFP230" s="54"/>
      <c r="FFQ230" s="54"/>
      <c r="FFR230" s="54"/>
      <c r="FFS230" s="54"/>
      <c r="FFT230" s="54"/>
      <c r="FFU230" s="54"/>
      <c r="FFV230" s="54"/>
      <c r="FFW230" s="54"/>
      <c r="FFX230" s="54"/>
      <c r="FFY230" s="54"/>
      <c r="FFZ230" s="54"/>
      <c r="FGA230" s="54"/>
      <c r="FGB230" s="54"/>
      <c r="FGC230" s="54"/>
      <c r="FGD230" s="54"/>
      <c r="FGE230" s="54"/>
      <c r="FGF230" s="54"/>
      <c r="FGG230" s="54"/>
      <c r="FGH230" s="54"/>
      <c r="FGI230" s="54"/>
      <c r="FGJ230" s="54"/>
      <c r="FGK230" s="54"/>
      <c r="FGL230" s="54"/>
      <c r="FGM230" s="54"/>
      <c r="FGN230" s="54"/>
      <c r="FGO230" s="54"/>
      <c r="FGP230" s="54"/>
      <c r="FGQ230" s="54"/>
      <c r="FGR230" s="54"/>
      <c r="FGS230" s="54"/>
      <c r="FGT230" s="54"/>
      <c r="FGU230" s="54"/>
      <c r="FGV230" s="54"/>
      <c r="FGW230" s="54"/>
      <c r="FGX230" s="54"/>
      <c r="FGY230" s="54"/>
      <c r="FGZ230" s="54"/>
      <c r="FHA230" s="54"/>
      <c r="FHB230" s="54"/>
      <c r="FHC230" s="54"/>
      <c r="FHD230" s="54"/>
      <c r="FHE230" s="54"/>
      <c r="FHF230" s="54"/>
      <c r="FHG230" s="54"/>
      <c r="FHH230" s="54"/>
      <c r="FHI230" s="54"/>
      <c r="FHJ230" s="54"/>
      <c r="FHK230" s="54"/>
      <c r="FHL230" s="54"/>
      <c r="FHM230" s="54"/>
      <c r="FHN230" s="54"/>
      <c r="FHO230" s="54"/>
      <c r="FHP230" s="54"/>
      <c r="FHQ230" s="54"/>
      <c r="FHR230" s="54"/>
      <c r="FHS230" s="54"/>
      <c r="FHT230" s="54"/>
      <c r="FHU230" s="54"/>
      <c r="FHV230" s="54"/>
      <c r="FHW230" s="54"/>
      <c r="FHX230" s="54"/>
      <c r="FHY230" s="54"/>
      <c r="FHZ230" s="54"/>
      <c r="FIA230" s="54"/>
      <c r="FIB230" s="54"/>
      <c r="FIC230" s="54"/>
      <c r="FID230" s="54"/>
      <c r="FIE230" s="54"/>
      <c r="FIF230" s="54"/>
      <c r="FIG230" s="54"/>
      <c r="FIH230" s="54"/>
      <c r="FII230" s="54"/>
      <c r="FIJ230" s="54"/>
      <c r="FIK230" s="54"/>
      <c r="FIL230" s="54"/>
      <c r="FIM230" s="54"/>
      <c r="FIN230" s="54"/>
      <c r="FIO230" s="54"/>
      <c r="FIP230" s="54"/>
      <c r="FIQ230" s="54"/>
      <c r="FIR230" s="54"/>
      <c r="FIS230" s="54"/>
      <c r="FIT230" s="54"/>
      <c r="FIU230" s="54"/>
      <c r="FIV230" s="54"/>
      <c r="FIW230" s="54"/>
      <c r="FIX230" s="54"/>
      <c r="FIY230" s="54"/>
      <c r="FIZ230" s="54"/>
      <c r="FJA230" s="54"/>
      <c r="FJB230" s="54"/>
      <c r="FJC230" s="54"/>
      <c r="FJD230" s="54"/>
      <c r="FJE230" s="54"/>
      <c r="FJF230" s="54"/>
      <c r="FJG230" s="54"/>
      <c r="FJH230" s="54"/>
      <c r="FJI230" s="54"/>
      <c r="FJJ230" s="54"/>
      <c r="FJK230" s="54"/>
      <c r="FJL230" s="54"/>
      <c r="FJM230" s="54"/>
      <c r="FJN230" s="54"/>
      <c r="FJO230" s="54"/>
      <c r="FJP230" s="54"/>
      <c r="FJQ230" s="54"/>
      <c r="FJR230" s="54"/>
      <c r="FJS230" s="54"/>
      <c r="FJT230" s="54"/>
      <c r="FJU230" s="54"/>
      <c r="FJV230" s="54"/>
      <c r="FJW230" s="54"/>
      <c r="FJX230" s="54"/>
      <c r="FJY230" s="54"/>
      <c r="FJZ230" s="54"/>
      <c r="FKA230" s="54"/>
      <c r="FKB230" s="54"/>
      <c r="FKC230" s="54"/>
      <c r="FKD230" s="54"/>
      <c r="FKE230" s="54"/>
      <c r="FKF230" s="54"/>
      <c r="FKG230" s="54"/>
      <c r="FKH230" s="54"/>
      <c r="FKI230" s="54"/>
      <c r="FKJ230" s="54"/>
      <c r="FKK230" s="54"/>
      <c r="FKL230" s="54"/>
      <c r="FKM230" s="54"/>
      <c r="FKN230" s="54"/>
      <c r="FKO230" s="54"/>
      <c r="FKP230" s="54"/>
      <c r="FKQ230" s="54"/>
      <c r="FKR230" s="54"/>
      <c r="FKS230" s="54"/>
      <c r="FKT230" s="54"/>
      <c r="FKU230" s="54"/>
      <c r="FKV230" s="54"/>
      <c r="FKW230" s="54"/>
      <c r="FKX230" s="54"/>
      <c r="FKY230" s="54"/>
      <c r="FKZ230" s="54"/>
      <c r="FLA230" s="54"/>
      <c r="FLB230" s="54"/>
      <c r="FLC230" s="54"/>
      <c r="FLD230" s="54"/>
      <c r="FLE230" s="54"/>
      <c r="FLF230" s="54"/>
      <c r="FLG230" s="54"/>
      <c r="FLH230" s="54"/>
      <c r="FLI230" s="54"/>
      <c r="FLJ230" s="54"/>
      <c r="FLK230" s="54"/>
      <c r="FLL230" s="54"/>
      <c r="FLM230" s="54"/>
      <c r="FLN230" s="54"/>
      <c r="FLO230" s="54"/>
      <c r="FLP230" s="54"/>
      <c r="FLQ230" s="54"/>
      <c r="FLR230" s="54"/>
      <c r="FLS230" s="54"/>
      <c r="FLT230" s="54"/>
      <c r="FLU230" s="54"/>
      <c r="FLV230" s="54"/>
      <c r="FLW230" s="54"/>
      <c r="FLX230" s="54"/>
      <c r="FLY230" s="54"/>
      <c r="FLZ230" s="54"/>
      <c r="FMA230" s="54"/>
      <c r="FMB230" s="54"/>
      <c r="FMC230" s="54"/>
      <c r="FMD230" s="54"/>
      <c r="FME230" s="54"/>
      <c r="FMF230" s="54"/>
      <c r="FMG230" s="54"/>
      <c r="FMH230" s="54"/>
      <c r="FMI230" s="54"/>
      <c r="FMJ230" s="54"/>
      <c r="FMK230" s="54"/>
      <c r="FML230" s="54"/>
      <c r="FMM230" s="54"/>
      <c r="FMN230" s="54"/>
      <c r="FMO230" s="54"/>
      <c r="FMP230" s="54"/>
      <c r="FMQ230" s="54"/>
      <c r="FMR230" s="54"/>
      <c r="FMS230" s="54"/>
      <c r="FMT230" s="54"/>
      <c r="FMU230" s="54"/>
      <c r="FMV230" s="54"/>
      <c r="FMW230" s="54"/>
      <c r="FMX230" s="54"/>
      <c r="FMY230" s="54"/>
      <c r="FMZ230" s="54"/>
      <c r="FNA230" s="54"/>
      <c r="FNB230" s="54"/>
      <c r="FNC230" s="54"/>
      <c r="FND230" s="54"/>
      <c r="FNE230" s="54"/>
      <c r="FNF230" s="54"/>
      <c r="FNG230" s="54"/>
      <c r="FNH230" s="54"/>
      <c r="FNI230" s="54"/>
      <c r="FNJ230" s="54"/>
      <c r="FNK230" s="54"/>
      <c r="FNL230" s="54"/>
      <c r="FNM230" s="54"/>
      <c r="FNN230" s="54"/>
      <c r="FNO230" s="54"/>
      <c r="FNP230" s="54"/>
      <c r="FNQ230" s="54"/>
      <c r="FNR230" s="54"/>
      <c r="FNS230" s="54"/>
      <c r="FNT230" s="54"/>
      <c r="FNU230" s="54"/>
      <c r="FNV230" s="54"/>
      <c r="FNW230" s="54"/>
      <c r="FNX230" s="54"/>
      <c r="FNY230" s="54"/>
      <c r="FNZ230" s="54"/>
      <c r="FOA230" s="54"/>
      <c r="FOB230" s="54"/>
      <c r="FOC230" s="54"/>
      <c r="FOD230" s="54"/>
      <c r="FOE230" s="54"/>
      <c r="FOF230" s="54"/>
      <c r="FOG230" s="54"/>
      <c r="FOH230" s="54"/>
      <c r="FOI230" s="54"/>
      <c r="FOJ230" s="54"/>
      <c r="FOK230" s="54"/>
      <c r="FOL230" s="54"/>
      <c r="FOM230" s="54"/>
      <c r="FON230" s="54"/>
      <c r="FOO230" s="54"/>
      <c r="FOP230" s="54"/>
      <c r="FOQ230" s="54"/>
      <c r="FOR230" s="54"/>
      <c r="FOS230" s="54"/>
      <c r="FOT230" s="54"/>
      <c r="FOU230" s="54"/>
      <c r="FOV230" s="54"/>
      <c r="FOW230" s="54"/>
      <c r="FOX230" s="54"/>
      <c r="FOY230" s="54"/>
      <c r="FOZ230" s="54"/>
      <c r="FPA230" s="54"/>
      <c r="FPB230" s="54"/>
      <c r="FPC230" s="54"/>
      <c r="FPD230" s="54"/>
      <c r="FPE230" s="54"/>
      <c r="FPF230" s="54"/>
      <c r="FPG230" s="54"/>
      <c r="FPH230" s="54"/>
      <c r="FPI230" s="54"/>
      <c r="FPJ230" s="54"/>
      <c r="FPK230" s="54"/>
      <c r="FPL230" s="54"/>
      <c r="FPM230" s="54"/>
      <c r="FPN230" s="54"/>
      <c r="FPO230" s="54"/>
      <c r="FPP230" s="54"/>
      <c r="FPQ230" s="54"/>
      <c r="FPR230" s="54"/>
      <c r="FPS230" s="54"/>
      <c r="FPT230" s="54"/>
      <c r="FPU230" s="54"/>
      <c r="FPV230" s="54"/>
      <c r="FPW230" s="54"/>
      <c r="FPX230" s="54"/>
      <c r="FPY230" s="54"/>
      <c r="FPZ230" s="54"/>
      <c r="FQA230" s="54"/>
      <c r="FQB230" s="54"/>
      <c r="FQC230" s="54"/>
      <c r="FQD230" s="54"/>
      <c r="FQE230" s="54"/>
      <c r="FQF230" s="54"/>
      <c r="FQG230" s="54"/>
      <c r="FQH230" s="54"/>
      <c r="FQI230" s="54"/>
      <c r="FQJ230" s="54"/>
      <c r="FQK230" s="54"/>
      <c r="FQL230" s="54"/>
      <c r="FQM230" s="54"/>
      <c r="FQN230" s="54"/>
      <c r="FQO230" s="54"/>
      <c r="FQP230" s="54"/>
      <c r="FQQ230" s="54"/>
      <c r="FQR230" s="54"/>
      <c r="FQS230" s="54"/>
      <c r="FQT230" s="54"/>
      <c r="FQU230" s="54"/>
      <c r="FQV230" s="54"/>
      <c r="FQW230" s="54"/>
      <c r="FQX230" s="54"/>
      <c r="FQY230" s="54"/>
      <c r="FQZ230" s="54"/>
      <c r="FRA230" s="54"/>
      <c r="FRB230" s="54"/>
      <c r="FRC230" s="54"/>
      <c r="FRD230" s="54"/>
      <c r="FRE230" s="54"/>
      <c r="FRF230" s="54"/>
      <c r="FRG230" s="54"/>
      <c r="FRH230" s="54"/>
      <c r="FRI230" s="54"/>
      <c r="FRJ230" s="54"/>
      <c r="FRK230" s="54"/>
      <c r="FRL230" s="54"/>
      <c r="FRM230" s="54"/>
      <c r="FRN230" s="54"/>
      <c r="FRO230" s="54"/>
      <c r="FRP230" s="54"/>
      <c r="FRQ230" s="54"/>
      <c r="FRR230" s="54"/>
      <c r="FRS230" s="54"/>
      <c r="FRT230" s="54"/>
      <c r="FRU230" s="54"/>
      <c r="FRV230" s="54"/>
      <c r="FRW230" s="54"/>
      <c r="FRX230" s="54"/>
      <c r="FRY230" s="54"/>
      <c r="FRZ230" s="54"/>
      <c r="FSA230" s="54"/>
      <c r="FSB230" s="54"/>
      <c r="FSC230" s="54"/>
      <c r="FSD230" s="54"/>
      <c r="FSE230" s="54"/>
      <c r="FSF230" s="54"/>
      <c r="FSG230" s="54"/>
      <c r="FSH230" s="54"/>
      <c r="FSI230" s="54"/>
      <c r="FSJ230" s="54"/>
      <c r="FSK230" s="54"/>
      <c r="FSL230" s="54"/>
      <c r="FSM230" s="54"/>
      <c r="FSN230" s="54"/>
      <c r="FSO230" s="54"/>
      <c r="FSP230" s="54"/>
      <c r="FSQ230" s="54"/>
      <c r="FSR230" s="54"/>
      <c r="FSS230" s="54"/>
      <c r="FST230" s="54"/>
      <c r="FSU230" s="54"/>
      <c r="FSV230" s="54"/>
      <c r="FSW230" s="54"/>
      <c r="FSX230" s="54"/>
      <c r="FSY230" s="54"/>
      <c r="FSZ230" s="54"/>
      <c r="FTA230" s="54"/>
      <c r="FTB230" s="54"/>
      <c r="FTC230" s="54"/>
      <c r="FTD230" s="54"/>
      <c r="FTE230" s="54"/>
      <c r="FTF230" s="54"/>
      <c r="FTG230" s="54"/>
      <c r="FTH230" s="54"/>
      <c r="FTI230" s="54"/>
      <c r="FTJ230" s="54"/>
      <c r="FTK230" s="54"/>
      <c r="FTL230" s="54"/>
      <c r="FTM230" s="54"/>
      <c r="FTN230" s="54"/>
      <c r="FTO230" s="54"/>
      <c r="FTP230" s="54"/>
      <c r="FTQ230" s="54"/>
      <c r="FTR230" s="54"/>
      <c r="FTS230" s="54"/>
      <c r="FTT230" s="54"/>
      <c r="FTU230" s="54"/>
      <c r="FTV230" s="54"/>
      <c r="FTW230" s="54"/>
      <c r="FTX230" s="54"/>
      <c r="FTY230" s="54"/>
      <c r="FTZ230" s="54"/>
      <c r="FUA230" s="54"/>
      <c r="FUB230" s="54"/>
      <c r="FUC230" s="54"/>
      <c r="FUD230" s="54"/>
      <c r="FUE230" s="54"/>
      <c r="FUF230" s="54"/>
      <c r="FUG230" s="54"/>
      <c r="FUH230" s="54"/>
      <c r="FUI230" s="54"/>
      <c r="FUJ230" s="54"/>
      <c r="FUK230" s="54"/>
      <c r="FUL230" s="54"/>
      <c r="FUM230" s="54"/>
      <c r="FUN230" s="54"/>
      <c r="FUO230" s="54"/>
      <c r="FUP230" s="54"/>
      <c r="FUQ230" s="54"/>
      <c r="FUR230" s="54"/>
      <c r="FUS230" s="54"/>
      <c r="FUT230" s="54"/>
      <c r="FUU230" s="54"/>
      <c r="FUV230" s="54"/>
      <c r="FUW230" s="54"/>
      <c r="FUX230" s="54"/>
      <c r="FUY230" s="54"/>
      <c r="FUZ230" s="54"/>
      <c r="FVA230" s="54"/>
      <c r="FVB230" s="54"/>
      <c r="FVC230" s="54"/>
      <c r="FVD230" s="54"/>
      <c r="FVE230" s="54"/>
      <c r="FVF230" s="54"/>
      <c r="FVG230" s="54"/>
      <c r="FVH230" s="54"/>
      <c r="FVI230" s="54"/>
      <c r="FVJ230" s="54"/>
      <c r="FVK230" s="54"/>
      <c r="FVL230" s="54"/>
      <c r="FVM230" s="54"/>
      <c r="FVN230" s="54"/>
      <c r="FVO230" s="54"/>
      <c r="FVP230" s="54"/>
      <c r="FVQ230" s="54"/>
      <c r="FVR230" s="54"/>
      <c r="FVS230" s="54"/>
      <c r="FVT230" s="54"/>
      <c r="FVU230" s="54"/>
      <c r="FVV230" s="54"/>
      <c r="FVW230" s="54"/>
      <c r="FVX230" s="54"/>
      <c r="FVY230" s="54"/>
      <c r="FVZ230" s="54"/>
      <c r="FWA230" s="54"/>
      <c r="FWB230" s="54"/>
      <c r="FWC230" s="54"/>
      <c r="FWD230" s="54"/>
      <c r="FWE230" s="54"/>
      <c r="FWF230" s="54"/>
      <c r="FWG230" s="54"/>
      <c r="FWH230" s="54"/>
      <c r="FWI230" s="54"/>
      <c r="FWJ230" s="54"/>
      <c r="FWK230" s="54"/>
      <c r="FWL230" s="54"/>
      <c r="FWM230" s="54"/>
      <c r="FWN230" s="54"/>
      <c r="FWO230" s="54"/>
      <c r="FWP230" s="54"/>
      <c r="FWQ230" s="54"/>
      <c r="FWR230" s="54"/>
      <c r="FWS230" s="54"/>
      <c r="FWT230" s="54"/>
      <c r="FWU230" s="54"/>
      <c r="FWV230" s="54"/>
      <c r="FWW230" s="54"/>
      <c r="FWX230" s="54"/>
      <c r="FWY230" s="54"/>
      <c r="FWZ230" s="54"/>
      <c r="FXA230" s="54"/>
      <c r="FXB230" s="54"/>
      <c r="FXC230" s="54"/>
      <c r="FXD230" s="54"/>
      <c r="FXE230" s="54"/>
      <c r="FXF230" s="54"/>
      <c r="FXG230" s="54"/>
      <c r="FXH230" s="54"/>
      <c r="FXI230" s="54"/>
      <c r="FXJ230" s="54"/>
      <c r="FXK230" s="54"/>
      <c r="FXL230" s="54"/>
      <c r="FXM230" s="54"/>
      <c r="FXN230" s="54"/>
      <c r="FXO230" s="54"/>
      <c r="FXP230" s="54"/>
      <c r="FXQ230" s="54"/>
      <c r="FXR230" s="54"/>
      <c r="FXS230" s="54"/>
      <c r="FXT230" s="54"/>
      <c r="FXU230" s="54"/>
      <c r="FXV230" s="54"/>
      <c r="FXW230" s="54"/>
      <c r="FXX230" s="54"/>
      <c r="FXY230" s="54"/>
      <c r="FXZ230" s="54"/>
      <c r="FYA230" s="54"/>
      <c r="FYB230" s="54"/>
      <c r="FYC230" s="54"/>
      <c r="FYD230" s="54"/>
      <c r="FYE230" s="54"/>
      <c r="FYF230" s="54"/>
      <c r="FYG230" s="54"/>
      <c r="FYH230" s="54"/>
      <c r="FYI230" s="54"/>
      <c r="FYJ230" s="54"/>
      <c r="FYK230" s="54"/>
      <c r="FYL230" s="54"/>
      <c r="FYM230" s="54"/>
      <c r="FYN230" s="54"/>
      <c r="FYO230" s="54"/>
      <c r="FYP230" s="54"/>
      <c r="FYQ230" s="54"/>
      <c r="FYR230" s="54"/>
      <c r="FYS230" s="54"/>
      <c r="FYT230" s="54"/>
      <c r="FYU230" s="54"/>
      <c r="FYV230" s="54"/>
      <c r="FYW230" s="54"/>
      <c r="FYX230" s="54"/>
      <c r="FYY230" s="54"/>
      <c r="FYZ230" s="54"/>
      <c r="FZA230" s="54"/>
      <c r="FZB230" s="54"/>
      <c r="FZC230" s="54"/>
      <c r="FZD230" s="54"/>
      <c r="FZE230" s="54"/>
      <c r="FZF230" s="54"/>
      <c r="FZG230" s="54"/>
      <c r="FZH230" s="54"/>
      <c r="FZI230" s="54"/>
      <c r="FZJ230" s="54"/>
      <c r="FZK230" s="54"/>
      <c r="FZL230" s="54"/>
      <c r="FZM230" s="54"/>
      <c r="FZN230" s="54"/>
      <c r="FZO230" s="54"/>
      <c r="FZP230" s="54"/>
      <c r="FZQ230" s="54"/>
      <c r="FZR230" s="54"/>
      <c r="FZS230" s="54"/>
      <c r="FZT230" s="54"/>
      <c r="FZU230" s="54"/>
      <c r="FZV230" s="54"/>
      <c r="FZW230" s="54"/>
      <c r="FZX230" s="54"/>
      <c r="FZY230" s="54"/>
      <c r="FZZ230" s="54"/>
      <c r="GAA230" s="54"/>
      <c r="GAB230" s="54"/>
      <c r="GAC230" s="54"/>
      <c r="GAD230" s="54"/>
      <c r="GAE230" s="54"/>
      <c r="GAF230" s="54"/>
      <c r="GAG230" s="54"/>
      <c r="GAH230" s="54"/>
      <c r="GAI230" s="54"/>
      <c r="GAJ230" s="54"/>
      <c r="GAK230" s="54"/>
      <c r="GAL230" s="54"/>
      <c r="GAM230" s="54"/>
      <c r="GAN230" s="54"/>
      <c r="GAO230" s="54"/>
      <c r="GAP230" s="54"/>
      <c r="GAQ230" s="54"/>
      <c r="GAR230" s="54"/>
      <c r="GAS230" s="54"/>
      <c r="GAT230" s="54"/>
      <c r="GAU230" s="54"/>
      <c r="GAV230" s="54"/>
      <c r="GAW230" s="54"/>
      <c r="GAX230" s="54"/>
      <c r="GAY230" s="54"/>
      <c r="GAZ230" s="54"/>
      <c r="GBA230" s="54"/>
      <c r="GBB230" s="54"/>
      <c r="GBC230" s="54"/>
      <c r="GBD230" s="54"/>
      <c r="GBE230" s="54"/>
      <c r="GBF230" s="54"/>
      <c r="GBG230" s="54"/>
      <c r="GBH230" s="54"/>
      <c r="GBI230" s="54"/>
      <c r="GBJ230" s="54"/>
      <c r="GBK230" s="54"/>
      <c r="GBL230" s="54"/>
      <c r="GBM230" s="54"/>
      <c r="GBN230" s="54"/>
      <c r="GBO230" s="54"/>
      <c r="GBP230" s="54"/>
      <c r="GBQ230" s="54"/>
      <c r="GBR230" s="54"/>
      <c r="GBS230" s="54"/>
      <c r="GBT230" s="54"/>
      <c r="GBU230" s="54"/>
      <c r="GBV230" s="54"/>
      <c r="GBW230" s="54"/>
      <c r="GBX230" s="54"/>
      <c r="GBY230" s="54"/>
      <c r="GBZ230" s="54"/>
      <c r="GCA230" s="54"/>
      <c r="GCB230" s="54"/>
      <c r="GCC230" s="54"/>
      <c r="GCD230" s="54"/>
      <c r="GCE230" s="54"/>
      <c r="GCF230" s="54"/>
      <c r="GCG230" s="54"/>
      <c r="GCH230" s="54"/>
      <c r="GCI230" s="54"/>
      <c r="GCJ230" s="54"/>
      <c r="GCK230" s="54"/>
      <c r="GCL230" s="54"/>
      <c r="GCM230" s="54"/>
      <c r="GCN230" s="54"/>
      <c r="GCO230" s="54"/>
      <c r="GCP230" s="54"/>
      <c r="GCQ230" s="54"/>
      <c r="GCR230" s="54"/>
      <c r="GCS230" s="54"/>
      <c r="GCT230" s="54"/>
      <c r="GCU230" s="54"/>
      <c r="GCV230" s="54"/>
      <c r="GCW230" s="54"/>
      <c r="GCX230" s="54"/>
      <c r="GCY230" s="54"/>
      <c r="GCZ230" s="54"/>
      <c r="GDA230" s="54"/>
      <c r="GDB230" s="54"/>
      <c r="GDC230" s="54"/>
      <c r="GDD230" s="54"/>
      <c r="GDE230" s="54"/>
      <c r="GDF230" s="54"/>
      <c r="GDG230" s="54"/>
      <c r="GDH230" s="54"/>
      <c r="GDI230" s="54"/>
      <c r="GDJ230" s="54"/>
      <c r="GDK230" s="54"/>
      <c r="GDL230" s="54"/>
      <c r="GDM230" s="54"/>
      <c r="GDN230" s="54"/>
      <c r="GDO230" s="54"/>
      <c r="GDP230" s="54"/>
      <c r="GDQ230" s="54"/>
      <c r="GDR230" s="54"/>
      <c r="GDS230" s="54"/>
      <c r="GDT230" s="54"/>
      <c r="GDU230" s="54"/>
      <c r="GDV230" s="54"/>
      <c r="GDW230" s="54"/>
      <c r="GDX230" s="54"/>
      <c r="GDY230" s="54"/>
      <c r="GDZ230" s="54"/>
      <c r="GEA230" s="54"/>
      <c r="GEB230" s="54"/>
      <c r="GEC230" s="54"/>
      <c r="GED230" s="54"/>
      <c r="GEE230" s="54"/>
      <c r="GEF230" s="54"/>
      <c r="GEG230" s="54"/>
      <c r="GEH230" s="54"/>
      <c r="GEI230" s="54"/>
      <c r="GEJ230" s="54"/>
      <c r="GEK230" s="54"/>
      <c r="GEL230" s="54"/>
      <c r="GEM230" s="54"/>
      <c r="GEN230" s="54"/>
      <c r="GEO230" s="54"/>
      <c r="GEP230" s="54"/>
      <c r="GEQ230" s="54"/>
      <c r="GER230" s="54"/>
      <c r="GES230" s="54"/>
      <c r="GET230" s="54"/>
      <c r="GEU230" s="54"/>
      <c r="GEV230" s="54"/>
      <c r="GEW230" s="54"/>
      <c r="GEX230" s="54"/>
      <c r="GEY230" s="54"/>
      <c r="GEZ230" s="54"/>
      <c r="GFA230" s="54"/>
      <c r="GFB230" s="54"/>
      <c r="GFC230" s="54"/>
      <c r="GFD230" s="54"/>
      <c r="GFE230" s="54"/>
      <c r="GFF230" s="54"/>
      <c r="GFG230" s="54"/>
      <c r="GFH230" s="54"/>
      <c r="GFI230" s="54"/>
      <c r="GFJ230" s="54"/>
      <c r="GFK230" s="54"/>
      <c r="GFL230" s="54"/>
      <c r="GFM230" s="54"/>
      <c r="GFN230" s="54"/>
      <c r="GFO230" s="54"/>
      <c r="GFP230" s="54"/>
      <c r="GFQ230" s="54"/>
      <c r="GFR230" s="54"/>
      <c r="GFS230" s="54"/>
      <c r="GFT230" s="54"/>
      <c r="GFU230" s="54"/>
      <c r="GFV230" s="54"/>
      <c r="GFW230" s="54"/>
      <c r="GFX230" s="54"/>
      <c r="GFY230" s="54"/>
      <c r="GFZ230" s="54"/>
      <c r="GGA230" s="54"/>
      <c r="GGB230" s="54"/>
      <c r="GGC230" s="54"/>
      <c r="GGD230" s="54"/>
      <c r="GGE230" s="54"/>
      <c r="GGF230" s="54"/>
      <c r="GGG230" s="54"/>
      <c r="GGH230" s="54"/>
      <c r="GGI230" s="54"/>
      <c r="GGJ230" s="54"/>
      <c r="GGK230" s="54"/>
      <c r="GGL230" s="54"/>
      <c r="GGM230" s="54"/>
      <c r="GGN230" s="54"/>
      <c r="GGO230" s="54"/>
      <c r="GGP230" s="54"/>
      <c r="GGQ230" s="54"/>
      <c r="GGR230" s="54"/>
      <c r="GGS230" s="54"/>
      <c r="GGT230" s="54"/>
      <c r="GGU230" s="54"/>
      <c r="GGV230" s="54"/>
      <c r="GGW230" s="54"/>
      <c r="GGX230" s="54"/>
      <c r="GGY230" s="54"/>
      <c r="GGZ230" s="54"/>
      <c r="GHA230" s="54"/>
      <c r="GHB230" s="54"/>
      <c r="GHC230" s="54"/>
      <c r="GHD230" s="54"/>
      <c r="GHE230" s="54"/>
      <c r="GHF230" s="54"/>
      <c r="GHG230" s="54"/>
      <c r="GHH230" s="54"/>
      <c r="GHI230" s="54"/>
      <c r="GHJ230" s="54"/>
      <c r="GHK230" s="54"/>
      <c r="GHL230" s="54"/>
      <c r="GHM230" s="54"/>
      <c r="GHN230" s="54"/>
      <c r="GHO230" s="54"/>
      <c r="GHP230" s="54"/>
      <c r="GHQ230" s="54"/>
      <c r="GHR230" s="54"/>
      <c r="GHS230" s="54"/>
      <c r="GHT230" s="54"/>
      <c r="GHU230" s="54"/>
      <c r="GHV230" s="54"/>
      <c r="GHW230" s="54"/>
      <c r="GHX230" s="54"/>
      <c r="GHY230" s="54"/>
      <c r="GHZ230" s="54"/>
      <c r="GIA230" s="54"/>
      <c r="GIB230" s="54"/>
      <c r="GIC230" s="54"/>
      <c r="GID230" s="54"/>
      <c r="GIE230" s="54"/>
      <c r="GIF230" s="54"/>
      <c r="GIG230" s="54"/>
      <c r="GIH230" s="54"/>
      <c r="GII230" s="54"/>
      <c r="GIJ230" s="54"/>
      <c r="GIK230" s="54"/>
      <c r="GIL230" s="54"/>
      <c r="GIM230" s="54"/>
      <c r="GIN230" s="54"/>
      <c r="GIO230" s="54"/>
      <c r="GIP230" s="54"/>
      <c r="GIQ230" s="54"/>
      <c r="GIR230" s="54"/>
      <c r="GIS230" s="54"/>
      <c r="GIT230" s="54"/>
      <c r="GIU230" s="54"/>
      <c r="GIV230" s="54"/>
      <c r="GIW230" s="54"/>
      <c r="GIX230" s="54"/>
      <c r="GIY230" s="54"/>
      <c r="GIZ230" s="54"/>
      <c r="GJA230" s="54"/>
      <c r="GJB230" s="54"/>
      <c r="GJC230" s="54"/>
      <c r="GJD230" s="54"/>
      <c r="GJE230" s="54"/>
      <c r="GJF230" s="54"/>
      <c r="GJG230" s="54"/>
      <c r="GJH230" s="54"/>
      <c r="GJI230" s="54"/>
      <c r="GJJ230" s="54"/>
      <c r="GJK230" s="54"/>
      <c r="GJL230" s="54"/>
      <c r="GJM230" s="54"/>
      <c r="GJN230" s="54"/>
      <c r="GJO230" s="54"/>
      <c r="GJP230" s="54"/>
      <c r="GJQ230" s="54"/>
      <c r="GJR230" s="54"/>
      <c r="GJS230" s="54"/>
      <c r="GJT230" s="54"/>
      <c r="GJU230" s="54"/>
      <c r="GJV230" s="54"/>
      <c r="GJW230" s="54"/>
      <c r="GJX230" s="54"/>
      <c r="GJY230" s="54"/>
      <c r="GJZ230" s="54"/>
      <c r="GKA230" s="54"/>
      <c r="GKB230" s="54"/>
      <c r="GKC230" s="54"/>
      <c r="GKD230" s="54"/>
      <c r="GKE230" s="54"/>
      <c r="GKF230" s="54"/>
      <c r="GKG230" s="54"/>
      <c r="GKH230" s="54"/>
      <c r="GKI230" s="54"/>
      <c r="GKJ230" s="54"/>
      <c r="GKK230" s="54"/>
      <c r="GKL230" s="54"/>
      <c r="GKM230" s="54"/>
      <c r="GKN230" s="54"/>
      <c r="GKO230" s="54"/>
      <c r="GKP230" s="54"/>
      <c r="GKQ230" s="54"/>
      <c r="GKR230" s="54"/>
      <c r="GKS230" s="54"/>
      <c r="GKT230" s="54"/>
      <c r="GKU230" s="54"/>
      <c r="GKV230" s="54"/>
      <c r="GKW230" s="54"/>
      <c r="GKX230" s="54"/>
      <c r="GKY230" s="54"/>
      <c r="GKZ230" s="54"/>
      <c r="GLA230" s="54"/>
      <c r="GLB230" s="54"/>
      <c r="GLC230" s="54"/>
      <c r="GLD230" s="54"/>
      <c r="GLE230" s="54"/>
      <c r="GLF230" s="54"/>
      <c r="GLG230" s="54"/>
      <c r="GLH230" s="54"/>
      <c r="GLI230" s="54"/>
      <c r="GLJ230" s="54"/>
      <c r="GLK230" s="54"/>
      <c r="GLL230" s="54"/>
      <c r="GLM230" s="54"/>
      <c r="GLN230" s="54"/>
      <c r="GLO230" s="54"/>
      <c r="GLP230" s="54"/>
      <c r="GLQ230" s="54"/>
      <c r="GLR230" s="54"/>
      <c r="GLS230" s="54"/>
      <c r="GLT230" s="54"/>
      <c r="GLU230" s="54"/>
      <c r="GLV230" s="54"/>
      <c r="GLW230" s="54"/>
      <c r="GLX230" s="54"/>
      <c r="GLY230" s="54"/>
      <c r="GLZ230" s="54"/>
      <c r="GMA230" s="54"/>
      <c r="GMB230" s="54"/>
      <c r="GMC230" s="54"/>
      <c r="GMD230" s="54"/>
      <c r="GME230" s="54"/>
      <c r="GMF230" s="54"/>
      <c r="GMG230" s="54"/>
      <c r="GMH230" s="54"/>
      <c r="GMI230" s="54"/>
      <c r="GMJ230" s="54"/>
      <c r="GMK230" s="54"/>
      <c r="GML230" s="54"/>
      <c r="GMM230" s="54"/>
      <c r="GMN230" s="54"/>
      <c r="GMO230" s="54"/>
      <c r="GMP230" s="54"/>
      <c r="GMQ230" s="54"/>
      <c r="GMR230" s="54"/>
      <c r="GMS230" s="54"/>
      <c r="GMT230" s="54"/>
      <c r="GMU230" s="54"/>
      <c r="GMV230" s="54"/>
      <c r="GMW230" s="54"/>
      <c r="GMX230" s="54"/>
      <c r="GMY230" s="54"/>
      <c r="GMZ230" s="54"/>
      <c r="GNA230" s="54"/>
      <c r="GNB230" s="54"/>
      <c r="GNC230" s="54"/>
      <c r="GND230" s="54"/>
      <c r="GNE230" s="54"/>
      <c r="GNF230" s="54"/>
      <c r="GNG230" s="54"/>
      <c r="GNH230" s="54"/>
      <c r="GNI230" s="54"/>
      <c r="GNJ230" s="54"/>
      <c r="GNK230" s="54"/>
      <c r="GNL230" s="54"/>
      <c r="GNM230" s="54"/>
      <c r="GNN230" s="54"/>
      <c r="GNO230" s="54"/>
      <c r="GNP230" s="54"/>
      <c r="GNQ230" s="54"/>
      <c r="GNR230" s="54"/>
      <c r="GNS230" s="54"/>
      <c r="GNT230" s="54"/>
      <c r="GNU230" s="54"/>
      <c r="GNV230" s="54"/>
      <c r="GNW230" s="54"/>
      <c r="GNX230" s="54"/>
      <c r="GNY230" s="54"/>
      <c r="GNZ230" s="54"/>
      <c r="GOA230" s="54"/>
      <c r="GOB230" s="54"/>
      <c r="GOC230" s="54"/>
      <c r="GOD230" s="54"/>
      <c r="GOE230" s="54"/>
      <c r="GOF230" s="54"/>
      <c r="GOG230" s="54"/>
      <c r="GOH230" s="54"/>
      <c r="GOI230" s="54"/>
      <c r="GOJ230" s="54"/>
      <c r="GOK230" s="54"/>
      <c r="GOL230" s="54"/>
      <c r="GOM230" s="54"/>
      <c r="GON230" s="54"/>
      <c r="GOO230" s="54"/>
      <c r="GOP230" s="54"/>
      <c r="GOQ230" s="54"/>
      <c r="GOR230" s="54"/>
      <c r="GOS230" s="54"/>
      <c r="GOT230" s="54"/>
      <c r="GOU230" s="54"/>
      <c r="GOV230" s="54"/>
      <c r="GOW230" s="54"/>
      <c r="GOX230" s="54"/>
      <c r="GOY230" s="54"/>
      <c r="GOZ230" s="54"/>
      <c r="GPA230" s="54"/>
      <c r="GPB230" s="54"/>
      <c r="GPC230" s="54"/>
      <c r="GPD230" s="54"/>
      <c r="GPE230" s="54"/>
      <c r="GPF230" s="54"/>
      <c r="GPG230" s="54"/>
      <c r="GPH230" s="54"/>
      <c r="GPI230" s="54"/>
      <c r="GPJ230" s="54"/>
      <c r="GPK230" s="54"/>
      <c r="GPL230" s="54"/>
      <c r="GPM230" s="54"/>
      <c r="GPN230" s="54"/>
      <c r="GPO230" s="54"/>
      <c r="GPP230" s="54"/>
      <c r="GPQ230" s="54"/>
      <c r="GPR230" s="54"/>
      <c r="GPS230" s="54"/>
      <c r="GPT230" s="54"/>
      <c r="GPU230" s="54"/>
      <c r="GPV230" s="54"/>
      <c r="GPW230" s="54"/>
      <c r="GPX230" s="54"/>
      <c r="GPY230" s="54"/>
      <c r="GPZ230" s="54"/>
      <c r="GQA230" s="54"/>
      <c r="GQB230" s="54"/>
      <c r="GQC230" s="54"/>
      <c r="GQD230" s="54"/>
      <c r="GQE230" s="54"/>
      <c r="GQF230" s="54"/>
      <c r="GQG230" s="54"/>
      <c r="GQH230" s="54"/>
      <c r="GQI230" s="54"/>
      <c r="GQJ230" s="54"/>
      <c r="GQK230" s="54"/>
      <c r="GQL230" s="54"/>
      <c r="GQM230" s="54"/>
      <c r="GQN230" s="54"/>
      <c r="GQO230" s="54"/>
      <c r="GQP230" s="54"/>
      <c r="GQQ230" s="54"/>
      <c r="GQR230" s="54"/>
      <c r="GQS230" s="54"/>
      <c r="GQT230" s="54"/>
      <c r="GQU230" s="54"/>
      <c r="GQV230" s="54"/>
      <c r="GQW230" s="54"/>
      <c r="GQX230" s="54"/>
      <c r="GQY230" s="54"/>
      <c r="GQZ230" s="54"/>
      <c r="GRA230" s="54"/>
      <c r="GRB230" s="54"/>
      <c r="GRC230" s="54"/>
      <c r="GRD230" s="54"/>
      <c r="GRE230" s="54"/>
      <c r="GRF230" s="54"/>
      <c r="GRG230" s="54"/>
      <c r="GRH230" s="54"/>
      <c r="GRI230" s="54"/>
      <c r="GRJ230" s="54"/>
      <c r="GRK230" s="54"/>
      <c r="GRL230" s="54"/>
      <c r="GRM230" s="54"/>
      <c r="GRN230" s="54"/>
      <c r="GRO230" s="54"/>
      <c r="GRP230" s="54"/>
      <c r="GRQ230" s="54"/>
      <c r="GRR230" s="54"/>
      <c r="GRS230" s="54"/>
      <c r="GRT230" s="54"/>
      <c r="GRU230" s="54"/>
      <c r="GRV230" s="54"/>
      <c r="GRW230" s="54"/>
      <c r="GRX230" s="54"/>
      <c r="GRY230" s="54"/>
      <c r="GRZ230" s="54"/>
      <c r="GSA230" s="54"/>
      <c r="GSB230" s="54"/>
      <c r="GSC230" s="54"/>
      <c r="GSD230" s="54"/>
      <c r="GSE230" s="54"/>
      <c r="GSF230" s="54"/>
      <c r="GSG230" s="54"/>
      <c r="GSH230" s="54"/>
      <c r="GSI230" s="54"/>
      <c r="GSJ230" s="54"/>
      <c r="GSK230" s="54"/>
      <c r="GSL230" s="54"/>
      <c r="GSM230" s="54"/>
      <c r="GSN230" s="54"/>
      <c r="GSO230" s="54"/>
      <c r="GSP230" s="54"/>
      <c r="GSQ230" s="54"/>
      <c r="GSR230" s="54"/>
      <c r="GSS230" s="54"/>
      <c r="GST230" s="54"/>
      <c r="GSU230" s="54"/>
      <c r="GSV230" s="54"/>
      <c r="GSW230" s="54"/>
      <c r="GSX230" s="54"/>
      <c r="GSY230" s="54"/>
      <c r="GSZ230" s="54"/>
      <c r="GTA230" s="54"/>
      <c r="GTB230" s="54"/>
      <c r="GTC230" s="54"/>
      <c r="GTD230" s="54"/>
      <c r="GTE230" s="54"/>
      <c r="GTF230" s="54"/>
      <c r="GTG230" s="54"/>
      <c r="GTH230" s="54"/>
      <c r="GTI230" s="54"/>
      <c r="GTJ230" s="54"/>
      <c r="GTK230" s="54"/>
      <c r="GTL230" s="54"/>
      <c r="GTM230" s="54"/>
      <c r="GTN230" s="54"/>
      <c r="GTO230" s="54"/>
      <c r="GTP230" s="54"/>
      <c r="GTQ230" s="54"/>
      <c r="GTR230" s="54"/>
      <c r="GTS230" s="54"/>
      <c r="GTT230" s="54"/>
      <c r="GTU230" s="54"/>
      <c r="GTV230" s="54"/>
      <c r="GTW230" s="54"/>
      <c r="GTX230" s="54"/>
      <c r="GTY230" s="54"/>
      <c r="GTZ230" s="54"/>
      <c r="GUA230" s="54"/>
      <c r="GUB230" s="54"/>
      <c r="GUC230" s="54"/>
      <c r="GUD230" s="54"/>
      <c r="GUE230" s="54"/>
      <c r="GUF230" s="54"/>
      <c r="GUG230" s="54"/>
      <c r="GUH230" s="54"/>
      <c r="GUI230" s="54"/>
      <c r="GUJ230" s="54"/>
      <c r="GUK230" s="54"/>
      <c r="GUL230" s="54"/>
      <c r="GUM230" s="54"/>
      <c r="GUN230" s="54"/>
      <c r="GUO230" s="54"/>
      <c r="GUP230" s="54"/>
      <c r="GUQ230" s="54"/>
      <c r="GUR230" s="54"/>
      <c r="GUS230" s="54"/>
      <c r="GUT230" s="54"/>
      <c r="GUU230" s="54"/>
      <c r="GUV230" s="54"/>
      <c r="GUW230" s="54"/>
      <c r="GUX230" s="54"/>
      <c r="GUY230" s="54"/>
      <c r="GUZ230" s="54"/>
      <c r="GVA230" s="54"/>
      <c r="GVB230" s="54"/>
      <c r="GVC230" s="54"/>
      <c r="GVD230" s="54"/>
      <c r="GVE230" s="54"/>
      <c r="GVF230" s="54"/>
      <c r="GVG230" s="54"/>
      <c r="GVH230" s="54"/>
      <c r="GVI230" s="54"/>
      <c r="GVJ230" s="54"/>
      <c r="GVK230" s="54"/>
      <c r="GVL230" s="54"/>
      <c r="GVM230" s="54"/>
      <c r="GVN230" s="54"/>
      <c r="GVO230" s="54"/>
      <c r="GVP230" s="54"/>
      <c r="GVQ230" s="54"/>
      <c r="GVR230" s="54"/>
      <c r="GVS230" s="54"/>
      <c r="GVT230" s="54"/>
      <c r="GVU230" s="54"/>
      <c r="GVV230" s="54"/>
      <c r="GVW230" s="54"/>
      <c r="GVX230" s="54"/>
      <c r="GVY230" s="54"/>
      <c r="GVZ230" s="54"/>
      <c r="GWA230" s="54"/>
      <c r="GWB230" s="54"/>
      <c r="GWC230" s="54"/>
      <c r="GWD230" s="54"/>
      <c r="GWE230" s="54"/>
      <c r="GWF230" s="54"/>
      <c r="GWG230" s="54"/>
      <c r="GWH230" s="54"/>
      <c r="GWI230" s="54"/>
      <c r="GWJ230" s="54"/>
      <c r="GWK230" s="54"/>
      <c r="GWL230" s="54"/>
      <c r="GWM230" s="54"/>
      <c r="GWN230" s="54"/>
      <c r="GWO230" s="54"/>
      <c r="GWP230" s="54"/>
      <c r="GWQ230" s="54"/>
      <c r="GWR230" s="54"/>
      <c r="GWS230" s="54"/>
      <c r="GWT230" s="54"/>
      <c r="GWU230" s="54"/>
      <c r="GWV230" s="54"/>
      <c r="GWW230" s="54"/>
      <c r="GWX230" s="54"/>
      <c r="GWY230" s="54"/>
      <c r="GWZ230" s="54"/>
      <c r="GXA230" s="54"/>
      <c r="GXB230" s="54"/>
      <c r="GXC230" s="54"/>
      <c r="GXD230" s="54"/>
      <c r="GXE230" s="54"/>
      <c r="GXF230" s="54"/>
      <c r="GXG230" s="54"/>
      <c r="GXH230" s="54"/>
      <c r="GXI230" s="54"/>
      <c r="GXJ230" s="54"/>
      <c r="GXK230" s="54"/>
      <c r="GXL230" s="54"/>
      <c r="GXM230" s="54"/>
      <c r="GXN230" s="54"/>
      <c r="GXO230" s="54"/>
      <c r="GXP230" s="54"/>
      <c r="GXQ230" s="54"/>
      <c r="GXR230" s="54"/>
      <c r="GXS230" s="54"/>
      <c r="GXT230" s="54"/>
      <c r="GXU230" s="54"/>
      <c r="GXV230" s="54"/>
      <c r="GXW230" s="54"/>
      <c r="GXX230" s="54"/>
      <c r="GXY230" s="54"/>
      <c r="GXZ230" s="54"/>
      <c r="GYA230" s="54"/>
      <c r="GYB230" s="54"/>
      <c r="GYC230" s="54"/>
      <c r="GYD230" s="54"/>
      <c r="GYE230" s="54"/>
      <c r="GYF230" s="54"/>
      <c r="GYG230" s="54"/>
      <c r="GYH230" s="54"/>
      <c r="GYI230" s="54"/>
      <c r="GYJ230" s="54"/>
      <c r="GYK230" s="54"/>
      <c r="GYL230" s="54"/>
      <c r="GYM230" s="54"/>
      <c r="GYN230" s="54"/>
      <c r="GYO230" s="54"/>
      <c r="GYP230" s="54"/>
      <c r="GYQ230" s="54"/>
      <c r="GYR230" s="54"/>
      <c r="GYS230" s="54"/>
      <c r="GYT230" s="54"/>
      <c r="GYU230" s="54"/>
      <c r="GYV230" s="54"/>
      <c r="GYW230" s="54"/>
      <c r="GYX230" s="54"/>
      <c r="GYY230" s="54"/>
      <c r="GYZ230" s="54"/>
      <c r="GZA230" s="54"/>
      <c r="GZB230" s="54"/>
      <c r="GZC230" s="54"/>
      <c r="GZD230" s="54"/>
      <c r="GZE230" s="54"/>
      <c r="GZF230" s="54"/>
      <c r="GZG230" s="54"/>
      <c r="GZH230" s="54"/>
      <c r="GZI230" s="54"/>
      <c r="GZJ230" s="54"/>
      <c r="GZK230" s="54"/>
      <c r="GZL230" s="54"/>
      <c r="GZM230" s="54"/>
      <c r="GZN230" s="54"/>
      <c r="GZO230" s="54"/>
      <c r="GZP230" s="54"/>
      <c r="GZQ230" s="54"/>
      <c r="GZR230" s="54"/>
      <c r="GZS230" s="54"/>
      <c r="GZT230" s="54"/>
      <c r="GZU230" s="54"/>
      <c r="GZV230" s="54"/>
      <c r="GZW230" s="54"/>
      <c r="GZX230" s="54"/>
      <c r="GZY230" s="54"/>
      <c r="GZZ230" s="54"/>
      <c r="HAA230" s="54"/>
      <c r="HAB230" s="54"/>
      <c r="HAC230" s="54"/>
      <c r="HAD230" s="54"/>
      <c r="HAE230" s="54"/>
      <c r="HAF230" s="54"/>
      <c r="HAG230" s="54"/>
      <c r="HAH230" s="54"/>
      <c r="HAI230" s="54"/>
      <c r="HAJ230" s="54"/>
      <c r="HAK230" s="54"/>
      <c r="HAL230" s="54"/>
      <c r="HAM230" s="54"/>
      <c r="HAN230" s="54"/>
      <c r="HAO230" s="54"/>
      <c r="HAP230" s="54"/>
      <c r="HAQ230" s="54"/>
      <c r="HAR230" s="54"/>
      <c r="HAS230" s="54"/>
      <c r="HAT230" s="54"/>
      <c r="HAU230" s="54"/>
      <c r="HAV230" s="54"/>
      <c r="HAW230" s="54"/>
      <c r="HAX230" s="54"/>
      <c r="HAY230" s="54"/>
      <c r="HAZ230" s="54"/>
      <c r="HBA230" s="54"/>
      <c r="HBB230" s="54"/>
      <c r="HBC230" s="54"/>
      <c r="HBD230" s="54"/>
      <c r="HBE230" s="54"/>
      <c r="HBF230" s="54"/>
      <c r="HBG230" s="54"/>
      <c r="HBH230" s="54"/>
      <c r="HBI230" s="54"/>
      <c r="HBJ230" s="54"/>
      <c r="HBK230" s="54"/>
      <c r="HBL230" s="54"/>
      <c r="HBM230" s="54"/>
      <c r="HBN230" s="54"/>
      <c r="HBO230" s="54"/>
      <c r="HBP230" s="54"/>
      <c r="HBQ230" s="54"/>
      <c r="HBR230" s="54"/>
      <c r="HBS230" s="54"/>
      <c r="HBT230" s="54"/>
      <c r="HBU230" s="54"/>
      <c r="HBV230" s="54"/>
      <c r="HBW230" s="54"/>
      <c r="HBX230" s="54"/>
      <c r="HBY230" s="54"/>
      <c r="HBZ230" s="54"/>
      <c r="HCA230" s="54"/>
      <c r="HCB230" s="54"/>
      <c r="HCC230" s="54"/>
      <c r="HCD230" s="54"/>
      <c r="HCE230" s="54"/>
      <c r="HCF230" s="54"/>
      <c r="HCG230" s="54"/>
      <c r="HCH230" s="54"/>
      <c r="HCI230" s="54"/>
      <c r="HCJ230" s="54"/>
      <c r="HCK230" s="54"/>
      <c r="HCL230" s="54"/>
      <c r="HCM230" s="54"/>
      <c r="HCN230" s="54"/>
      <c r="HCO230" s="54"/>
      <c r="HCP230" s="54"/>
      <c r="HCQ230" s="54"/>
      <c r="HCR230" s="54"/>
      <c r="HCS230" s="54"/>
      <c r="HCT230" s="54"/>
      <c r="HCU230" s="54"/>
      <c r="HCV230" s="54"/>
      <c r="HCW230" s="54"/>
      <c r="HCX230" s="54"/>
      <c r="HCY230" s="54"/>
      <c r="HCZ230" s="54"/>
      <c r="HDA230" s="54"/>
      <c r="HDB230" s="54"/>
      <c r="HDC230" s="54"/>
      <c r="HDD230" s="54"/>
      <c r="HDE230" s="54"/>
      <c r="HDF230" s="54"/>
      <c r="HDG230" s="54"/>
      <c r="HDH230" s="54"/>
      <c r="HDI230" s="54"/>
      <c r="HDJ230" s="54"/>
      <c r="HDK230" s="54"/>
      <c r="HDL230" s="54"/>
      <c r="HDM230" s="54"/>
      <c r="HDN230" s="54"/>
      <c r="HDO230" s="54"/>
      <c r="HDP230" s="54"/>
      <c r="HDQ230" s="54"/>
      <c r="HDR230" s="54"/>
      <c r="HDS230" s="54"/>
      <c r="HDT230" s="54"/>
      <c r="HDU230" s="54"/>
      <c r="HDV230" s="54"/>
      <c r="HDW230" s="54"/>
      <c r="HDX230" s="54"/>
      <c r="HDY230" s="54"/>
      <c r="HDZ230" s="54"/>
      <c r="HEA230" s="54"/>
      <c r="HEB230" s="54"/>
      <c r="HEC230" s="54"/>
      <c r="HED230" s="54"/>
      <c r="HEE230" s="54"/>
      <c r="HEF230" s="54"/>
      <c r="HEG230" s="54"/>
      <c r="HEH230" s="54"/>
      <c r="HEI230" s="54"/>
      <c r="HEJ230" s="54"/>
      <c r="HEK230" s="54"/>
      <c r="HEL230" s="54"/>
      <c r="HEM230" s="54"/>
      <c r="HEN230" s="54"/>
      <c r="HEO230" s="54"/>
      <c r="HEP230" s="54"/>
      <c r="HEQ230" s="54"/>
      <c r="HER230" s="54"/>
      <c r="HES230" s="54"/>
      <c r="HET230" s="54"/>
      <c r="HEU230" s="54"/>
      <c r="HEV230" s="54"/>
      <c r="HEW230" s="54"/>
      <c r="HEX230" s="54"/>
      <c r="HEY230" s="54"/>
      <c r="HEZ230" s="54"/>
      <c r="HFA230" s="54"/>
      <c r="HFB230" s="54"/>
      <c r="HFC230" s="54"/>
      <c r="HFD230" s="54"/>
      <c r="HFE230" s="54"/>
      <c r="HFF230" s="54"/>
      <c r="HFG230" s="54"/>
      <c r="HFH230" s="54"/>
      <c r="HFI230" s="54"/>
      <c r="HFJ230" s="54"/>
      <c r="HFK230" s="54"/>
      <c r="HFL230" s="54"/>
      <c r="HFM230" s="54"/>
      <c r="HFN230" s="54"/>
      <c r="HFO230" s="54"/>
      <c r="HFP230" s="54"/>
      <c r="HFQ230" s="54"/>
      <c r="HFR230" s="54"/>
      <c r="HFS230" s="54"/>
      <c r="HFT230" s="54"/>
      <c r="HFU230" s="54"/>
      <c r="HFV230" s="54"/>
      <c r="HFW230" s="54"/>
      <c r="HFX230" s="54"/>
      <c r="HFY230" s="54"/>
      <c r="HFZ230" s="54"/>
      <c r="HGA230" s="54"/>
      <c r="HGB230" s="54"/>
      <c r="HGC230" s="54"/>
      <c r="HGD230" s="54"/>
      <c r="HGE230" s="54"/>
      <c r="HGF230" s="54"/>
      <c r="HGG230" s="54"/>
      <c r="HGH230" s="54"/>
      <c r="HGI230" s="54"/>
      <c r="HGJ230" s="54"/>
      <c r="HGK230" s="54"/>
      <c r="HGL230" s="54"/>
      <c r="HGM230" s="54"/>
      <c r="HGN230" s="54"/>
      <c r="HGO230" s="54"/>
      <c r="HGP230" s="54"/>
      <c r="HGQ230" s="54"/>
      <c r="HGR230" s="54"/>
      <c r="HGS230" s="54"/>
      <c r="HGT230" s="54"/>
      <c r="HGU230" s="54"/>
      <c r="HGV230" s="54"/>
      <c r="HGW230" s="54"/>
      <c r="HGX230" s="54"/>
      <c r="HGY230" s="54"/>
      <c r="HGZ230" s="54"/>
      <c r="HHA230" s="54"/>
      <c r="HHB230" s="54"/>
      <c r="HHC230" s="54"/>
      <c r="HHD230" s="54"/>
      <c r="HHE230" s="54"/>
      <c r="HHF230" s="54"/>
      <c r="HHG230" s="54"/>
      <c r="HHH230" s="54"/>
      <c r="HHI230" s="54"/>
      <c r="HHJ230" s="54"/>
      <c r="HHK230" s="54"/>
      <c r="HHL230" s="54"/>
      <c r="HHM230" s="54"/>
      <c r="HHN230" s="54"/>
      <c r="HHO230" s="54"/>
      <c r="HHP230" s="54"/>
      <c r="HHQ230" s="54"/>
      <c r="HHR230" s="54"/>
      <c r="HHS230" s="54"/>
      <c r="HHT230" s="54"/>
      <c r="HHU230" s="54"/>
      <c r="HHV230" s="54"/>
      <c r="HHW230" s="54"/>
      <c r="HHX230" s="54"/>
      <c r="HHY230" s="54"/>
      <c r="HHZ230" s="54"/>
      <c r="HIA230" s="54"/>
      <c r="HIB230" s="54"/>
      <c r="HIC230" s="54"/>
      <c r="HID230" s="54"/>
      <c r="HIE230" s="54"/>
      <c r="HIF230" s="54"/>
      <c r="HIG230" s="54"/>
      <c r="HIH230" s="54"/>
      <c r="HII230" s="54"/>
      <c r="HIJ230" s="54"/>
      <c r="HIK230" s="54"/>
      <c r="HIL230" s="54"/>
      <c r="HIM230" s="54"/>
      <c r="HIN230" s="54"/>
      <c r="HIO230" s="54"/>
      <c r="HIP230" s="54"/>
      <c r="HIQ230" s="54"/>
      <c r="HIR230" s="54"/>
      <c r="HIS230" s="54"/>
      <c r="HIT230" s="54"/>
      <c r="HIU230" s="54"/>
      <c r="HIV230" s="54"/>
      <c r="HIW230" s="54"/>
      <c r="HIX230" s="54"/>
      <c r="HIY230" s="54"/>
      <c r="HIZ230" s="54"/>
      <c r="HJA230" s="54"/>
      <c r="HJB230" s="54"/>
      <c r="HJC230" s="54"/>
      <c r="HJD230" s="54"/>
      <c r="HJE230" s="54"/>
      <c r="HJF230" s="54"/>
      <c r="HJG230" s="54"/>
      <c r="HJH230" s="54"/>
      <c r="HJI230" s="54"/>
      <c r="HJJ230" s="54"/>
      <c r="HJK230" s="54"/>
      <c r="HJL230" s="54"/>
      <c r="HJM230" s="54"/>
      <c r="HJN230" s="54"/>
      <c r="HJO230" s="54"/>
      <c r="HJP230" s="54"/>
      <c r="HJQ230" s="54"/>
      <c r="HJR230" s="54"/>
      <c r="HJS230" s="54"/>
      <c r="HJT230" s="54"/>
      <c r="HJU230" s="54"/>
      <c r="HJV230" s="54"/>
      <c r="HJW230" s="54"/>
      <c r="HJX230" s="54"/>
      <c r="HJY230" s="54"/>
      <c r="HJZ230" s="54"/>
      <c r="HKA230" s="54"/>
      <c r="HKB230" s="54"/>
      <c r="HKC230" s="54"/>
      <c r="HKD230" s="54"/>
      <c r="HKE230" s="54"/>
      <c r="HKF230" s="54"/>
      <c r="HKG230" s="54"/>
      <c r="HKH230" s="54"/>
      <c r="HKI230" s="54"/>
      <c r="HKJ230" s="54"/>
      <c r="HKK230" s="54"/>
      <c r="HKL230" s="54"/>
      <c r="HKM230" s="54"/>
      <c r="HKN230" s="54"/>
      <c r="HKO230" s="54"/>
      <c r="HKP230" s="54"/>
      <c r="HKQ230" s="54"/>
      <c r="HKR230" s="54"/>
      <c r="HKS230" s="54"/>
      <c r="HKT230" s="54"/>
      <c r="HKU230" s="54"/>
      <c r="HKV230" s="54"/>
      <c r="HKW230" s="54"/>
      <c r="HKX230" s="54"/>
      <c r="HKY230" s="54"/>
      <c r="HKZ230" s="54"/>
      <c r="HLA230" s="54"/>
      <c r="HLB230" s="54"/>
      <c r="HLC230" s="54"/>
      <c r="HLD230" s="54"/>
      <c r="HLE230" s="54"/>
      <c r="HLF230" s="54"/>
      <c r="HLG230" s="54"/>
      <c r="HLH230" s="54"/>
      <c r="HLI230" s="54"/>
      <c r="HLJ230" s="54"/>
      <c r="HLK230" s="54"/>
      <c r="HLL230" s="54"/>
      <c r="HLM230" s="54"/>
      <c r="HLN230" s="54"/>
      <c r="HLO230" s="54"/>
      <c r="HLP230" s="54"/>
      <c r="HLQ230" s="54"/>
      <c r="HLR230" s="54"/>
      <c r="HLS230" s="54"/>
      <c r="HLT230" s="54"/>
      <c r="HLU230" s="54"/>
      <c r="HLV230" s="54"/>
      <c r="HLW230" s="54"/>
      <c r="HLX230" s="54"/>
      <c r="HLY230" s="54"/>
      <c r="HLZ230" s="54"/>
      <c r="HMA230" s="54"/>
      <c r="HMB230" s="54"/>
      <c r="HMC230" s="54"/>
      <c r="HMD230" s="54"/>
      <c r="HME230" s="54"/>
      <c r="HMF230" s="54"/>
      <c r="HMG230" s="54"/>
      <c r="HMH230" s="54"/>
      <c r="HMI230" s="54"/>
      <c r="HMJ230" s="54"/>
      <c r="HMK230" s="54"/>
      <c r="HML230" s="54"/>
      <c r="HMM230" s="54"/>
      <c r="HMN230" s="54"/>
      <c r="HMO230" s="54"/>
      <c r="HMP230" s="54"/>
      <c r="HMQ230" s="54"/>
      <c r="HMR230" s="54"/>
      <c r="HMS230" s="54"/>
      <c r="HMT230" s="54"/>
      <c r="HMU230" s="54"/>
      <c r="HMV230" s="54"/>
      <c r="HMW230" s="54"/>
      <c r="HMX230" s="54"/>
      <c r="HMY230" s="54"/>
      <c r="HMZ230" s="54"/>
      <c r="HNA230" s="54"/>
      <c r="HNB230" s="54"/>
      <c r="HNC230" s="54"/>
      <c r="HND230" s="54"/>
      <c r="HNE230" s="54"/>
      <c r="HNF230" s="54"/>
      <c r="HNG230" s="54"/>
      <c r="HNH230" s="54"/>
      <c r="HNI230" s="54"/>
      <c r="HNJ230" s="54"/>
      <c r="HNK230" s="54"/>
      <c r="HNL230" s="54"/>
      <c r="HNM230" s="54"/>
      <c r="HNN230" s="54"/>
      <c r="HNO230" s="54"/>
      <c r="HNP230" s="54"/>
      <c r="HNQ230" s="54"/>
      <c r="HNR230" s="54"/>
      <c r="HNS230" s="54"/>
      <c r="HNT230" s="54"/>
      <c r="HNU230" s="54"/>
      <c r="HNV230" s="54"/>
      <c r="HNW230" s="54"/>
      <c r="HNX230" s="54"/>
      <c r="HNY230" s="54"/>
      <c r="HNZ230" s="54"/>
      <c r="HOA230" s="54"/>
      <c r="HOB230" s="54"/>
      <c r="HOC230" s="54"/>
      <c r="HOD230" s="54"/>
      <c r="HOE230" s="54"/>
      <c r="HOF230" s="54"/>
      <c r="HOG230" s="54"/>
      <c r="HOH230" s="54"/>
      <c r="HOI230" s="54"/>
      <c r="HOJ230" s="54"/>
      <c r="HOK230" s="54"/>
      <c r="HOL230" s="54"/>
      <c r="HOM230" s="54"/>
      <c r="HON230" s="54"/>
      <c r="HOO230" s="54"/>
      <c r="HOP230" s="54"/>
      <c r="HOQ230" s="54"/>
      <c r="HOR230" s="54"/>
      <c r="HOS230" s="54"/>
      <c r="HOT230" s="54"/>
      <c r="HOU230" s="54"/>
      <c r="HOV230" s="54"/>
      <c r="HOW230" s="54"/>
      <c r="HOX230" s="54"/>
      <c r="HOY230" s="54"/>
      <c r="HOZ230" s="54"/>
      <c r="HPA230" s="54"/>
      <c r="HPB230" s="54"/>
      <c r="HPC230" s="54"/>
      <c r="HPD230" s="54"/>
      <c r="HPE230" s="54"/>
      <c r="HPF230" s="54"/>
      <c r="HPG230" s="54"/>
      <c r="HPH230" s="54"/>
      <c r="HPI230" s="54"/>
      <c r="HPJ230" s="54"/>
      <c r="HPK230" s="54"/>
      <c r="HPL230" s="54"/>
      <c r="HPM230" s="54"/>
      <c r="HPN230" s="54"/>
      <c r="HPO230" s="54"/>
      <c r="HPP230" s="54"/>
      <c r="HPQ230" s="54"/>
      <c r="HPR230" s="54"/>
      <c r="HPS230" s="54"/>
      <c r="HPT230" s="54"/>
      <c r="HPU230" s="54"/>
      <c r="HPV230" s="54"/>
      <c r="HPW230" s="54"/>
      <c r="HPX230" s="54"/>
      <c r="HPY230" s="54"/>
      <c r="HPZ230" s="54"/>
      <c r="HQA230" s="54"/>
      <c r="HQB230" s="54"/>
      <c r="HQC230" s="54"/>
      <c r="HQD230" s="54"/>
      <c r="HQE230" s="54"/>
      <c r="HQF230" s="54"/>
      <c r="HQG230" s="54"/>
      <c r="HQH230" s="54"/>
      <c r="HQI230" s="54"/>
      <c r="HQJ230" s="54"/>
      <c r="HQK230" s="54"/>
      <c r="HQL230" s="54"/>
      <c r="HQM230" s="54"/>
      <c r="HQN230" s="54"/>
      <c r="HQO230" s="54"/>
      <c r="HQP230" s="54"/>
      <c r="HQQ230" s="54"/>
      <c r="HQR230" s="54"/>
      <c r="HQS230" s="54"/>
      <c r="HQT230" s="54"/>
      <c r="HQU230" s="54"/>
      <c r="HQV230" s="54"/>
      <c r="HQW230" s="54"/>
      <c r="HQX230" s="54"/>
      <c r="HQY230" s="54"/>
      <c r="HQZ230" s="54"/>
      <c r="HRA230" s="54"/>
      <c r="HRB230" s="54"/>
      <c r="HRC230" s="54"/>
      <c r="HRD230" s="54"/>
      <c r="HRE230" s="54"/>
      <c r="HRF230" s="54"/>
      <c r="HRG230" s="54"/>
      <c r="HRH230" s="54"/>
      <c r="HRI230" s="54"/>
      <c r="HRJ230" s="54"/>
      <c r="HRK230" s="54"/>
      <c r="HRL230" s="54"/>
      <c r="HRM230" s="54"/>
      <c r="HRN230" s="54"/>
      <c r="HRO230" s="54"/>
      <c r="HRP230" s="54"/>
      <c r="HRQ230" s="54"/>
      <c r="HRR230" s="54"/>
      <c r="HRS230" s="54"/>
      <c r="HRT230" s="54"/>
      <c r="HRU230" s="54"/>
      <c r="HRV230" s="54"/>
      <c r="HRW230" s="54"/>
      <c r="HRX230" s="54"/>
      <c r="HRY230" s="54"/>
      <c r="HRZ230" s="54"/>
      <c r="HSA230" s="54"/>
      <c r="HSB230" s="54"/>
      <c r="HSC230" s="54"/>
      <c r="HSD230" s="54"/>
      <c r="HSE230" s="54"/>
      <c r="HSF230" s="54"/>
      <c r="HSG230" s="54"/>
      <c r="HSH230" s="54"/>
      <c r="HSI230" s="54"/>
      <c r="HSJ230" s="54"/>
      <c r="HSK230" s="54"/>
      <c r="HSL230" s="54"/>
      <c r="HSM230" s="54"/>
      <c r="HSN230" s="54"/>
      <c r="HSO230" s="54"/>
      <c r="HSP230" s="54"/>
      <c r="HSQ230" s="54"/>
      <c r="HSR230" s="54"/>
      <c r="HSS230" s="54"/>
      <c r="HST230" s="54"/>
      <c r="HSU230" s="54"/>
      <c r="HSV230" s="54"/>
      <c r="HSW230" s="54"/>
      <c r="HSX230" s="54"/>
      <c r="HSY230" s="54"/>
      <c r="HSZ230" s="54"/>
      <c r="HTA230" s="54"/>
      <c r="HTB230" s="54"/>
      <c r="HTC230" s="54"/>
      <c r="HTD230" s="54"/>
      <c r="HTE230" s="54"/>
      <c r="HTF230" s="54"/>
      <c r="HTG230" s="54"/>
      <c r="HTH230" s="54"/>
      <c r="HTI230" s="54"/>
      <c r="HTJ230" s="54"/>
      <c r="HTK230" s="54"/>
      <c r="HTL230" s="54"/>
      <c r="HTM230" s="54"/>
      <c r="HTN230" s="54"/>
      <c r="HTO230" s="54"/>
      <c r="HTP230" s="54"/>
      <c r="HTQ230" s="54"/>
      <c r="HTR230" s="54"/>
      <c r="HTS230" s="54"/>
      <c r="HTT230" s="54"/>
      <c r="HTU230" s="54"/>
      <c r="HTV230" s="54"/>
      <c r="HTW230" s="54"/>
      <c r="HTX230" s="54"/>
      <c r="HTY230" s="54"/>
      <c r="HTZ230" s="54"/>
      <c r="HUA230" s="54"/>
      <c r="HUB230" s="54"/>
      <c r="HUC230" s="54"/>
      <c r="HUD230" s="54"/>
      <c r="HUE230" s="54"/>
      <c r="HUF230" s="54"/>
      <c r="HUG230" s="54"/>
      <c r="HUH230" s="54"/>
      <c r="HUI230" s="54"/>
      <c r="HUJ230" s="54"/>
      <c r="HUK230" s="54"/>
      <c r="HUL230" s="54"/>
      <c r="HUM230" s="54"/>
      <c r="HUN230" s="54"/>
      <c r="HUO230" s="54"/>
      <c r="HUP230" s="54"/>
      <c r="HUQ230" s="54"/>
      <c r="HUR230" s="54"/>
      <c r="HUS230" s="54"/>
      <c r="HUT230" s="54"/>
      <c r="HUU230" s="54"/>
      <c r="HUV230" s="54"/>
      <c r="HUW230" s="54"/>
      <c r="HUX230" s="54"/>
      <c r="HUY230" s="54"/>
      <c r="HUZ230" s="54"/>
      <c r="HVA230" s="54"/>
      <c r="HVB230" s="54"/>
      <c r="HVC230" s="54"/>
      <c r="HVD230" s="54"/>
      <c r="HVE230" s="54"/>
      <c r="HVF230" s="54"/>
      <c r="HVG230" s="54"/>
      <c r="HVH230" s="54"/>
      <c r="HVI230" s="54"/>
      <c r="HVJ230" s="54"/>
      <c r="HVK230" s="54"/>
      <c r="HVL230" s="54"/>
      <c r="HVM230" s="54"/>
      <c r="HVN230" s="54"/>
      <c r="HVO230" s="54"/>
      <c r="HVP230" s="54"/>
      <c r="HVQ230" s="54"/>
      <c r="HVR230" s="54"/>
      <c r="HVS230" s="54"/>
      <c r="HVT230" s="54"/>
      <c r="HVU230" s="54"/>
      <c r="HVV230" s="54"/>
      <c r="HVW230" s="54"/>
      <c r="HVX230" s="54"/>
      <c r="HVY230" s="54"/>
      <c r="HVZ230" s="54"/>
      <c r="HWA230" s="54"/>
      <c r="HWB230" s="54"/>
      <c r="HWC230" s="54"/>
      <c r="HWD230" s="54"/>
      <c r="HWE230" s="54"/>
      <c r="HWF230" s="54"/>
      <c r="HWG230" s="54"/>
      <c r="HWH230" s="54"/>
      <c r="HWI230" s="54"/>
      <c r="HWJ230" s="54"/>
      <c r="HWK230" s="54"/>
      <c r="HWL230" s="54"/>
      <c r="HWM230" s="54"/>
      <c r="HWN230" s="54"/>
      <c r="HWO230" s="54"/>
      <c r="HWP230" s="54"/>
      <c r="HWQ230" s="54"/>
      <c r="HWR230" s="54"/>
      <c r="HWS230" s="54"/>
      <c r="HWT230" s="54"/>
      <c r="HWU230" s="54"/>
      <c r="HWV230" s="54"/>
      <c r="HWW230" s="54"/>
      <c r="HWX230" s="54"/>
      <c r="HWY230" s="54"/>
      <c r="HWZ230" s="54"/>
      <c r="HXA230" s="54"/>
      <c r="HXB230" s="54"/>
      <c r="HXC230" s="54"/>
      <c r="HXD230" s="54"/>
      <c r="HXE230" s="54"/>
      <c r="HXF230" s="54"/>
      <c r="HXG230" s="54"/>
      <c r="HXH230" s="54"/>
      <c r="HXI230" s="54"/>
      <c r="HXJ230" s="54"/>
      <c r="HXK230" s="54"/>
      <c r="HXL230" s="54"/>
      <c r="HXM230" s="54"/>
      <c r="HXN230" s="54"/>
      <c r="HXO230" s="54"/>
      <c r="HXP230" s="54"/>
      <c r="HXQ230" s="54"/>
      <c r="HXR230" s="54"/>
      <c r="HXS230" s="54"/>
      <c r="HXT230" s="54"/>
      <c r="HXU230" s="54"/>
      <c r="HXV230" s="54"/>
      <c r="HXW230" s="54"/>
      <c r="HXX230" s="54"/>
      <c r="HXY230" s="54"/>
      <c r="HXZ230" s="54"/>
      <c r="HYA230" s="54"/>
      <c r="HYB230" s="54"/>
      <c r="HYC230" s="54"/>
      <c r="HYD230" s="54"/>
      <c r="HYE230" s="54"/>
      <c r="HYF230" s="54"/>
      <c r="HYG230" s="54"/>
      <c r="HYH230" s="54"/>
      <c r="HYI230" s="54"/>
      <c r="HYJ230" s="54"/>
      <c r="HYK230" s="54"/>
      <c r="HYL230" s="54"/>
      <c r="HYM230" s="54"/>
      <c r="HYN230" s="54"/>
      <c r="HYO230" s="54"/>
      <c r="HYP230" s="54"/>
      <c r="HYQ230" s="54"/>
      <c r="HYR230" s="54"/>
      <c r="HYS230" s="54"/>
      <c r="HYT230" s="54"/>
      <c r="HYU230" s="54"/>
      <c r="HYV230" s="54"/>
      <c r="HYW230" s="54"/>
      <c r="HYX230" s="54"/>
      <c r="HYY230" s="54"/>
      <c r="HYZ230" s="54"/>
      <c r="HZA230" s="54"/>
      <c r="HZB230" s="54"/>
      <c r="HZC230" s="54"/>
      <c r="HZD230" s="54"/>
      <c r="HZE230" s="54"/>
      <c r="HZF230" s="54"/>
      <c r="HZG230" s="54"/>
      <c r="HZH230" s="54"/>
      <c r="HZI230" s="54"/>
      <c r="HZJ230" s="54"/>
      <c r="HZK230" s="54"/>
      <c r="HZL230" s="54"/>
      <c r="HZM230" s="54"/>
      <c r="HZN230" s="54"/>
      <c r="HZO230" s="54"/>
      <c r="HZP230" s="54"/>
      <c r="HZQ230" s="54"/>
      <c r="HZR230" s="54"/>
      <c r="HZS230" s="54"/>
      <c r="HZT230" s="54"/>
      <c r="HZU230" s="54"/>
      <c r="HZV230" s="54"/>
      <c r="HZW230" s="54"/>
      <c r="HZX230" s="54"/>
      <c r="HZY230" s="54"/>
      <c r="HZZ230" s="54"/>
      <c r="IAA230" s="54"/>
      <c r="IAB230" s="54"/>
      <c r="IAC230" s="54"/>
      <c r="IAD230" s="54"/>
      <c r="IAE230" s="54"/>
      <c r="IAF230" s="54"/>
      <c r="IAG230" s="54"/>
      <c r="IAH230" s="54"/>
      <c r="IAI230" s="54"/>
      <c r="IAJ230" s="54"/>
      <c r="IAK230" s="54"/>
      <c r="IAL230" s="54"/>
      <c r="IAM230" s="54"/>
      <c r="IAN230" s="54"/>
      <c r="IAO230" s="54"/>
      <c r="IAP230" s="54"/>
      <c r="IAQ230" s="54"/>
      <c r="IAR230" s="54"/>
      <c r="IAS230" s="54"/>
      <c r="IAT230" s="54"/>
      <c r="IAU230" s="54"/>
      <c r="IAV230" s="54"/>
      <c r="IAW230" s="54"/>
      <c r="IAX230" s="54"/>
      <c r="IAY230" s="54"/>
      <c r="IAZ230" s="54"/>
      <c r="IBA230" s="54"/>
      <c r="IBB230" s="54"/>
      <c r="IBC230" s="54"/>
      <c r="IBD230" s="54"/>
      <c r="IBE230" s="54"/>
      <c r="IBF230" s="54"/>
      <c r="IBG230" s="54"/>
      <c r="IBH230" s="54"/>
      <c r="IBI230" s="54"/>
      <c r="IBJ230" s="54"/>
      <c r="IBK230" s="54"/>
      <c r="IBL230" s="54"/>
      <c r="IBM230" s="54"/>
      <c r="IBN230" s="54"/>
      <c r="IBO230" s="54"/>
      <c r="IBP230" s="54"/>
      <c r="IBQ230" s="54"/>
      <c r="IBR230" s="54"/>
      <c r="IBS230" s="54"/>
      <c r="IBT230" s="54"/>
      <c r="IBU230" s="54"/>
      <c r="IBV230" s="54"/>
      <c r="IBW230" s="54"/>
      <c r="IBX230" s="54"/>
      <c r="IBY230" s="54"/>
      <c r="IBZ230" s="54"/>
      <c r="ICA230" s="54"/>
      <c r="ICB230" s="54"/>
      <c r="ICC230" s="54"/>
      <c r="ICD230" s="54"/>
      <c r="ICE230" s="54"/>
      <c r="ICF230" s="54"/>
      <c r="ICG230" s="54"/>
      <c r="ICH230" s="54"/>
      <c r="ICI230" s="54"/>
      <c r="ICJ230" s="54"/>
      <c r="ICK230" s="54"/>
      <c r="ICL230" s="54"/>
      <c r="ICM230" s="54"/>
      <c r="ICN230" s="54"/>
      <c r="ICO230" s="54"/>
      <c r="ICP230" s="54"/>
      <c r="ICQ230" s="54"/>
      <c r="ICR230" s="54"/>
      <c r="ICS230" s="54"/>
      <c r="ICT230" s="54"/>
      <c r="ICU230" s="54"/>
      <c r="ICV230" s="54"/>
      <c r="ICW230" s="54"/>
      <c r="ICX230" s="54"/>
      <c r="ICY230" s="54"/>
      <c r="ICZ230" s="54"/>
      <c r="IDA230" s="54"/>
      <c r="IDB230" s="54"/>
      <c r="IDC230" s="54"/>
      <c r="IDD230" s="54"/>
      <c r="IDE230" s="54"/>
      <c r="IDF230" s="54"/>
      <c r="IDG230" s="54"/>
      <c r="IDH230" s="54"/>
      <c r="IDI230" s="54"/>
      <c r="IDJ230" s="54"/>
      <c r="IDK230" s="54"/>
      <c r="IDL230" s="54"/>
      <c r="IDM230" s="54"/>
      <c r="IDN230" s="54"/>
      <c r="IDO230" s="54"/>
      <c r="IDP230" s="54"/>
      <c r="IDQ230" s="54"/>
      <c r="IDR230" s="54"/>
      <c r="IDS230" s="54"/>
      <c r="IDT230" s="54"/>
      <c r="IDU230" s="54"/>
      <c r="IDV230" s="54"/>
      <c r="IDW230" s="54"/>
      <c r="IDX230" s="54"/>
      <c r="IDY230" s="54"/>
      <c r="IDZ230" s="54"/>
      <c r="IEA230" s="54"/>
      <c r="IEB230" s="54"/>
      <c r="IEC230" s="54"/>
      <c r="IED230" s="54"/>
      <c r="IEE230" s="54"/>
      <c r="IEF230" s="54"/>
      <c r="IEG230" s="54"/>
      <c r="IEH230" s="54"/>
      <c r="IEI230" s="54"/>
      <c r="IEJ230" s="54"/>
      <c r="IEK230" s="54"/>
      <c r="IEL230" s="54"/>
      <c r="IEM230" s="54"/>
      <c r="IEN230" s="54"/>
      <c r="IEO230" s="54"/>
      <c r="IEP230" s="54"/>
      <c r="IEQ230" s="54"/>
      <c r="IER230" s="54"/>
      <c r="IES230" s="54"/>
      <c r="IET230" s="54"/>
      <c r="IEU230" s="54"/>
      <c r="IEV230" s="54"/>
      <c r="IEW230" s="54"/>
      <c r="IEX230" s="54"/>
      <c r="IEY230" s="54"/>
      <c r="IEZ230" s="54"/>
      <c r="IFA230" s="54"/>
      <c r="IFB230" s="54"/>
      <c r="IFC230" s="54"/>
      <c r="IFD230" s="54"/>
      <c r="IFE230" s="54"/>
      <c r="IFF230" s="54"/>
      <c r="IFG230" s="54"/>
      <c r="IFH230" s="54"/>
      <c r="IFI230" s="54"/>
      <c r="IFJ230" s="54"/>
      <c r="IFK230" s="54"/>
      <c r="IFL230" s="54"/>
      <c r="IFM230" s="54"/>
      <c r="IFN230" s="54"/>
      <c r="IFO230" s="54"/>
      <c r="IFP230" s="54"/>
      <c r="IFQ230" s="54"/>
      <c r="IFR230" s="54"/>
      <c r="IFS230" s="54"/>
      <c r="IFT230" s="54"/>
      <c r="IFU230" s="54"/>
      <c r="IFV230" s="54"/>
      <c r="IFW230" s="54"/>
      <c r="IFX230" s="54"/>
      <c r="IFY230" s="54"/>
      <c r="IFZ230" s="54"/>
      <c r="IGA230" s="54"/>
      <c r="IGB230" s="54"/>
      <c r="IGC230" s="54"/>
      <c r="IGD230" s="54"/>
      <c r="IGE230" s="54"/>
      <c r="IGF230" s="54"/>
      <c r="IGG230" s="54"/>
      <c r="IGH230" s="54"/>
      <c r="IGI230" s="54"/>
      <c r="IGJ230" s="54"/>
      <c r="IGK230" s="54"/>
      <c r="IGL230" s="54"/>
      <c r="IGM230" s="54"/>
      <c r="IGN230" s="54"/>
      <c r="IGO230" s="54"/>
      <c r="IGP230" s="54"/>
      <c r="IGQ230" s="54"/>
      <c r="IGR230" s="54"/>
      <c r="IGS230" s="54"/>
      <c r="IGT230" s="54"/>
      <c r="IGU230" s="54"/>
      <c r="IGV230" s="54"/>
      <c r="IGW230" s="54"/>
      <c r="IGX230" s="54"/>
      <c r="IGY230" s="54"/>
      <c r="IGZ230" s="54"/>
      <c r="IHA230" s="54"/>
      <c r="IHB230" s="54"/>
      <c r="IHC230" s="54"/>
      <c r="IHD230" s="54"/>
      <c r="IHE230" s="54"/>
      <c r="IHF230" s="54"/>
      <c r="IHG230" s="54"/>
      <c r="IHH230" s="54"/>
      <c r="IHI230" s="54"/>
      <c r="IHJ230" s="54"/>
      <c r="IHK230" s="54"/>
      <c r="IHL230" s="54"/>
      <c r="IHM230" s="54"/>
      <c r="IHN230" s="54"/>
      <c r="IHO230" s="54"/>
      <c r="IHP230" s="54"/>
      <c r="IHQ230" s="54"/>
      <c r="IHR230" s="54"/>
      <c r="IHS230" s="54"/>
      <c r="IHT230" s="54"/>
      <c r="IHU230" s="54"/>
      <c r="IHV230" s="54"/>
      <c r="IHW230" s="54"/>
      <c r="IHX230" s="54"/>
      <c r="IHY230" s="54"/>
      <c r="IHZ230" s="54"/>
      <c r="IIA230" s="54"/>
      <c r="IIB230" s="54"/>
      <c r="IIC230" s="54"/>
      <c r="IID230" s="54"/>
      <c r="IIE230" s="54"/>
      <c r="IIF230" s="54"/>
      <c r="IIG230" s="54"/>
      <c r="IIH230" s="54"/>
      <c r="III230" s="54"/>
      <c r="IIJ230" s="54"/>
      <c r="IIK230" s="54"/>
      <c r="IIL230" s="54"/>
      <c r="IIM230" s="54"/>
      <c r="IIN230" s="54"/>
      <c r="IIO230" s="54"/>
      <c r="IIP230" s="54"/>
      <c r="IIQ230" s="54"/>
      <c r="IIR230" s="54"/>
      <c r="IIS230" s="54"/>
      <c r="IIT230" s="54"/>
      <c r="IIU230" s="54"/>
      <c r="IIV230" s="54"/>
      <c r="IIW230" s="54"/>
      <c r="IIX230" s="54"/>
      <c r="IIY230" s="54"/>
      <c r="IIZ230" s="54"/>
      <c r="IJA230" s="54"/>
      <c r="IJB230" s="54"/>
      <c r="IJC230" s="54"/>
      <c r="IJD230" s="54"/>
      <c r="IJE230" s="54"/>
      <c r="IJF230" s="54"/>
      <c r="IJG230" s="54"/>
      <c r="IJH230" s="54"/>
      <c r="IJI230" s="54"/>
      <c r="IJJ230" s="54"/>
      <c r="IJK230" s="54"/>
      <c r="IJL230" s="54"/>
      <c r="IJM230" s="54"/>
      <c r="IJN230" s="54"/>
      <c r="IJO230" s="54"/>
      <c r="IJP230" s="54"/>
      <c r="IJQ230" s="54"/>
      <c r="IJR230" s="54"/>
      <c r="IJS230" s="54"/>
      <c r="IJT230" s="54"/>
      <c r="IJU230" s="54"/>
      <c r="IJV230" s="54"/>
      <c r="IJW230" s="54"/>
      <c r="IJX230" s="54"/>
      <c r="IJY230" s="54"/>
      <c r="IJZ230" s="54"/>
      <c r="IKA230" s="54"/>
      <c r="IKB230" s="54"/>
      <c r="IKC230" s="54"/>
      <c r="IKD230" s="54"/>
      <c r="IKE230" s="54"/>
      <c r="IKF230" s="54"/>
      <c r="IKG230" s="54"/>
      <c r="IKH230" s="54"/>
      <c r="IKI230" s="54"/>
      <c r="IKJ230" s="54"/>
      <c r="IKK230" s="54"/>
      <c r="IKL230" s="54"/>
      <c r="IKM230" s="54"/>
      <c r="IKN230" s="54"/>
      <c r="IKO230" s="54"/>
      <c r="IKP230" s="54"/>
      <c r="IKQ230" s="54"/>
      <c r="IKR230" s="54"/>
      <c r="IKS230" s="54"/>
      <c r="IKT230" s="54"/>
      <c r="IKU230" s="54"/>
      <c r="IKV230" s="54"/>
      <c r="IKW230" s="54"/>
      <c r="IKX230" s="54"/>
      <c r="IKY230" s="54"/>
      <c r="IKZ230" s="54"/>
      <c r="ILA230" s="54"/>
      <c r="ILB230" s="54"/>
      <c r="ILC230" s="54"/>
      <c r="ILD230" s="54"/>
      <c r="ILE230" s="54"/>
      <c r="ILF230" s="54"/>
      <c r="ILG230" s="54"/>
      <c r="ILH230" s="54"/>
      <c r="ILI230" s="54"/>
      <c r="ILJ230" s="54"/>
      <c r="ILK230" s="54"/>
      <c r="ILL230" s="54"/>
      <c r="ILM230" s="54"/>
      <c r="ILN230" s="54"/>
      <c r="ILO230" s="54"/>
      <c r="ILP230" s="54"/>
      <c r="ILQ230" s="54"/>
      <c r="ILR230" s="54"/>
      <c r="ILS230" s="54"/>
      <c r="ILT230" s="54"/>
      <c r="ILU230" s="54"/>
      <c r="ILV230" s="54"/>
      <c r="ILW230" s="54"/>
      <c r="ILX230" s="54"/>
      <c r="ILY230" s="54"/>
      <c r="ILZ230" s="54"/>
      <c r="IMA230" s="54"/>
      <c r="IMB230" s="54"/>
      <c r="IMC230" s="54"/>
      <c r="IMD230" s="54"/>
      <c r="IME230" s="54"/>
      <c r="IMF230" s="54"/>
      <c r="IMG230" s="54"/>
      <c r="IMH230" s="54"/>
      <c r="IMI230" s="54"/>
      <c r="IMJ230" s="54"/>
      <c r="IMK230" s="54"/>
      <c r="IML230" s="54"/>
      <c r="IMM230" s="54"/>
      <c r="IMN230" s="54"/>
      <c r="IMO230" s="54"/>
      <c r="IMP230" s="54"/>
      <c r="IMQ230" s="54"/>
      <c r="IMR230" s="54"/>
      <c r="IMS230" s="54"/>
      <c r="IMT230" s="54"/>
      <c r="IMU230" s="54"/>
      <c r="IMV230" s="54"/>
      <c r="IMW230" s="54"/>
      <c r="IMX230" s="54"/>
      <c r="IMY230" s="54"/>
      <c r="IMZ230" s="54"/>
      <c r="INA230" s="54"/>
      <c r="INB230" s="54"/>
      <c r="INC230" s="54"/>
      <c r="IND230" s="54"/>
      <c r="INE230" s="54"/>
      <c r="INF230" s="54"/>
      <c r="ING230" s="54"/>
      <c r="INH230" s="54"/>
      <c r="INI230" s="54"/>
      <c r="INJ230" s="54"/>
      <c r="INK230" s="54"/>
      <c r="INL230" s="54"/>
      <c r="INM230" s="54"/>
      <c r="INN230" s="54"/>
      <c r="INO230" s="54"/>
      <c r="INP230" s="54"/>
      <c r="INQ230" s="54"/>
      <c r="INR230" s="54"/>
      <c r="INS230" s="54"/>
      <c r="INT230" s="54"/>
      <c r="INU230" s="54"/>
      <c r="INV230" s="54"/>
      <c r="INW230" s="54"/>
      <c r="INX230" s="54"/>
      <c r="INY230" s="54"/>
      <c r="INZ230" s="54"/>
      <c r="IOA230" s="54"/>
      <c r="IOB230" s="54"/>
      <c r="IOC230" s="54"/>
      <c r="IOD230" s="54"/>
      <c r="IOE230" s="54"/>
      <c r="IOF230" s="54"/>
      <c r="IOG230" s="54"/>
      <c r="IOH230" s="54"/>
      <c r="IOI230" s="54"/>
      <c r="IOJ230" s="54"/>
      <c r="IOK230" s="54"/>
      <c r="IOL230" s="54"/>
      <c r="IOM230" s="54"/>
      <c r="ION230" s="54"/>
      <c r="IOO230" s="54"/>
      <c r="IOP230" s="54"/>
      <c r="IOQ230" s="54"/>
      <c r="IOR230" s="54"/>
      <c r="IOS230" s="54"/>
      <c r="IOT230" s="54"/>
      <c r="IOU230" s="54"/>
      <c r="IOV230" s="54"/>
      <c r="IOW230" s="54"/>
      <c r="IOX230" s="54"/>
      <c r="IOY230" s="54"/>
      <c r="IOZ230" s="54"/>
      <c r="IPA230" s="54"/>
      <c r="IPB230" s="54"/>
      <c r="IPC230" s="54"/>
      <c r="IPD230" s="54"/>
      <c r="IPE230" s="54"/>
      <c r="IPF230" s="54"/>
      <c r="IPG230" s="54"/>
      <c r="IPH230" s="54"/>
      <c r="IPI230" s="54"/>
      <c r="IPJ230" s="54"/>
      <c r="IPK230" s="54"/>
      <c r="IPL230" s="54"/>
      <c r="IPM230" s="54"/>
      <c r="IPN230" s="54"/>
      <c r="IPO230" s="54"/>
      <c r="IPP230" s="54"/>
      <c r="IPQ230" s="54"/>
      <c r="IPR230" s="54"/>
      <c r="IPS230" s="54"/>
      <c r="IPT230" s="54"/>
      <c r="IPU230" s="54"/>
      <c r="IPV230" s="54"/>
      <c r="IPW230" s="54"/>
      <c r="IPX230" s="54"/>
      <c r="IPY230" s="54"/>
      <c r="IPZ230" s="54"/>
      <c r="IQA230" s="54"/>
      <c r="IQB230" s="54"/>
      <c r="IQC230" s="54"/>
      <c r="IQD230" s="54"/>
      <c r="IQE230" s="54"/>
      <c r="IQF230" s="54"/>
      <c r="IQG230" s="54"/>
      <c r="IQH230" s="54"/>
      <c r="IQI230" s="54"/>
      <c r="IQJ230" s="54"/>
      <c r="IQK230" s="54"/>
      <c r="IQL230" s="54"/>
      <c r="IQM230" s="54"/>
      <c r="IQN230" s="54"/>
      <c r="IQO230" s="54"/>
      <c r="IQP230" s="54"/>
      <c r="IQQ230" s="54"/>
      <c r="IQR230" s="54"/>
      <c r="IQS230" s="54"/>
      <c r="IQT230" s="54"/>
      <c r="IQU230" s="54"/>
      <c r="IQV230" s="54"/>
      <c r="IQW230" s="54"/>
      <c r="IQX230" s="54"/>
      <c r="IQY230" s="54"/>
      <c r="IQZ230" s="54"/>
      <c r="IRA230" s="54"/>
      <c r="IRB230" s="54"/>
      <c r="IRC230" s="54"/>
      <c r="IRD230" s="54"/>
      <c r="IRE230" s="54"/>
      <c r="IRF230" s="54"/>
      <c r="IRG230" s="54"/>
      <c r="IRH230" s="54"/>
      <c r="IRI230" s="54"/>
      <c r="IRJ230" s="54"/>
      <c r="IRK230" s="54"/>
      <c r="IRL230" s="54"/>
      <c r="IRM230" s="54"/>
      <c r="IRN230" s="54"/>
      <c r="IRO230" s="54"/>
      <c r="IRP230" s="54"/>
      <c r="IRQ230" s="54"/>
      <c r="IRR230" s="54"/>
      <c r="IRS230" s="54"/>
      <c r="IRT230" s="54"/>
      <c r="IRU230" s="54"/>
      <c r="IRV230" s="54"/>
      <c r="IRW230" s="54"/>
      <c r="IRX230" s="54"/>
      <c r="IRY230" s="54"/>
      <c r="IRZ230" s="54"/>
      <c r="ISA230" s="54"/>
      <c r="ISB230" s="54"/>
      <c r="ISC230" s="54"/>
      <c r="ISD230" s="54"/>
      <c r="ISE230" s="54"/>
      <c r="ISF230" s="54"/>
      <c r="ISG230" s="54"/>
      <c r="ISH230" s="54"/>
      <c r="ISI230" s="54"/>
      <c r="ISJ230" s="54"/>
      <c r="ISK230" s="54"/>
      <c r="ISL230" s="54"/>
      <c r="ISM230" s="54"/>
      <c r="ISN230" s="54"/>
      <c r="ISO230" s="54"/>
      <c r="ISP230" s="54"/>
      <c r="ISQ230" s="54"/>
      <c r="ISR230" s="54"/>
      <c r="ISS230" s="54"/>
      <c r="IST230" s="54"/>
      <c r="ISU230" s="54"/>
      <c r="ISV230" s="54"/>
      <c r="ISW230" s="54"/>
      <c r="ISX230" s="54"/>
      <c r="ISY230" s="54"/>
      <c r="ISZ230" s="54"/>
      <c r="ITA230" s="54"/>
      <c r="ITB230" s="54"/>
      <c r="ITC230" s="54"/>
      <c r="ITD230" s="54"/>
      <c r="ITE230" s="54"/>
      <c r="ITF230" s="54"/>
      <c r="ITG230" s="54"/>
      <c r="ITH230" s="54"/>
      <c r="ITI230" s="54"/>
      <c r="ITJ230" s="54"/>
      <c r="ITK230" s="54"/>
      <c r="ITL230" s="54"/>
      <c r="ITM230" s="54"/>
      <c r="ITN230" s="54"/>
      <c r="ITO230" s="54"/>
      <c r="ITP230" s="54"/>
      <c r="ITQ230" s="54"/>
      <c r="ITR230" s="54"/>
      <c r="ITS230" s="54"/>
      <c r="ITT230" s="54"/>
      <c r="ITU230" s="54"/>
      <c r="ITV230" s="54"/>
      <c r="ITW230" s="54"/>
      <c r="ITX230" s="54"/>
      <c r="ITY230" s="54"/>
      <c r="ITZ230" s="54"/>
      <c r="IUA230" s="54"/>
      <c r="IUB230" s="54"/>
      <c r="IUC230" s="54"/>
      <c r="IUD230" s="54"/>
      <c r="IUE230" s="54"/>
      <c r="IUF230" s="54"/>
      <c r="IUG230" s="54"/>
      <c r="IUH230" s="54"/>
      <c r="IUI230" s="54"/>
      <c r="IUJ230" s="54"/>
      <c r="IUK230" s="54"/>
      <c r="IUL230" s="54"/>
      <c r="IUM230" s="54"/>
      <c r="IUN230" s="54"/>
      <c r="IUO230" s="54"/>
      <c r="IUP230" s="54"/>
      <c r="IUQ230" s="54"/>
      <c r="IUR230" s="54"/>
      <c r="IUS230" s="54"/>
      <c r="IUT230" s="54"/>
      <c r="IUU230" s="54"/>
      <c r="IUV230" s="54"/>
      <c r="IUW230" s="54"/>
      <c r="IUX230" s="54"/>
      <c r="IUY230" s="54"/>
      <c r="IUZ230" s="54"/>
      <c r="IVA230" s="54"/>
      <c r="IVB230" s="54"/>
      <c r="IVC230" s="54"/>
      <c r="IVD230" s="54"/>
      <c r="IVE230" s="54"/>
      <c r="IVF230" s="54"/>
      <c r="IVG230" s="54"/>
      <c r="IVH230" s="54"/>
      <c r="IVI230" s="54"/>
      <c r="IVJ230" s="54"/>
      <c r="IVK230" s="54"/>
      <c r="IVL230" s="54"/>
      <c r="IVM230" s="54"/>
      <c r="IVN230" s="54"/>
      <c r="IVO230" s="54"/>
      <c r="IVP230" s="54"/>
      <c r="IVQ230" s="54"/>
      <c r="IVR230" s="54"/>
      <c r="IVS230" s="54"/>
      <c r="IVT230" s="54"/>
      <c r="IVU230" s="54"/>
      <c r="IVV230" s="54"/>
      <c r="IVW230" s="54"/>
      <c r="IVX230" s="54"/>
      <c r="IVY230" s="54"/>
      <c r="IVZ230" s="54"/>
      <c r="IWA230" s="54"/>
      <c r="IWB230" s="54"/>
      <c r="IWC230" s="54"/>
      <c r="IWD230" s="54"/>
      <c r="IWE230" s="54"/>
      <c r="IWF230" s="54"/>
      <c r="IWG230" s="54"/>
      <c r="IWH230" s="54"/>
      <c r="IWI230" s="54"/>
      <c r="IWJ230" s="54"/>
      <c r="IWK230" s="54"/>
      <c r="IWL230" s="54"/>
      <c r="IWM230" s="54"/>
      <c r="IWN230" s="54"/>
      <c r="IWO230" s="54"/>
      <c r="IWP230" s="54"/>
      <c r="IWQ230" s="54"/>
      <c r="IWR230" s="54"/>
      <c r="IWS230" s="54"/>
      <c r="IWT230" s="54"/>
      <c r="IWU230" s="54"/>
      <c r="IWV230" s="54"/>
      <c r="IWW230" s="54"/>
      <c r="IWX230" s="54"/>
      <c r="IWY230" s="54"/>
      <c r="IWZ230" s="54"/>
      <c r="IXA230" s="54"/>
      <c r="IXB230" s="54"/>
      <c r="IXC230" s="54"/>
      <c r="IXD230" s="54"/>
      <c r="IXE230" s="54"/>
      <c r="IXF230" s="54"/>
      <c r="IXG230" s="54"/>
      <c r="IXH230" s="54"/>
      <c r="IXI230" s="54"/>
      <c r="IXJ230" s="54"/>
      <c r="IXK230" s="54"/>
      <c r="IXL230" s="54"/>
      <c r="IXM230" s="54"/>
      <c r="IXN230" s="54"/>
      <c r="IXO230" s="54"/>
      <c r="IXP230" s="54"/>
      <c r="IXQ230" s="54"/>
      <c r="IXR230" s="54"/>
      <c r="IXS230" s="54"/>
      <c r="IXT230" s="54"/>
      <c r="IXU230" s="54"/>
      <c r="IXV230" s="54"/>
      <c r="IXW230" s="54"/>
      <c r="IXX230" s="54"/>
      <c r="IXY230" s="54"/>
      <c r="IXZ230" s="54"/>
      <c r="IYA230" s="54"/>
      <c r="IYB230" s="54"/>
      <c r="IYC230" s="54"/>
      <c r="IYD230" s="54"/>
      <c r="IYE230" s="54"/>
      <c r="IYF230" s="54"/>
      <c r="IYG230" s="54"/>
      <c r="IYH230" s="54"/>
      <c r="IYI230" s="54"/>
      <c r="IYJ230" s="54"/>
      <c r="IYK230" s="54"/>
      <c r="IYL230" s="54"/>
      <c r="IYM230" s="54"/>
      <c r="IYN230" s="54"/>
      <c r="IYO230" s="54"/>
      <c r="IYP230" s="54"/>
      <c r="IYQ230" s="54"/>
      <c r="IYR230" s="54"/>
      <c r="IYS230" s="54"/>
      <c r="IYT230" s="54"/>
      <c r="IYU230" s="54"/>
      <c r="IYV230" s="54"/>
      <c r="IYW230" s="54"/>
      <c r="IYX230" s="54"/>
      <c r="IYY230" s="54"/>
      <c r="IYZ230" s="54"/>
      <c r="IZA230" s="54"/>
      <c r="IZB230" s="54"/>
      <c r="IZC230" s="54"/>
      <c r="IZD230" s="54"/>
      <c r="IZE230" s="54"/>
      <c r="IZF230" s="54"/>
      <c r="IZG230" s="54"/>
      <c r="IZH230" s="54"/>
      <c r="IZI230" s="54"/>
      <c r="IZJ230" s="54"/>
      <c r="IZK230" s="54"/>
      <c r="IZL230" s="54"/>
      <c r="IZM230" s="54"/>
      <c r="IZN230" s="54"/>
      <c r="IZO230" s="54"/>
      <c r="IZP230" s="54"/>
      <c r="IZQ230" s="54"/>
      <c r="IZR230" s="54"/>
      <c r="IZS230" s="54"/>
      <c r="IZT230" s="54"/>
      <c r="IZU230" s="54"/>
      <c r="IZV230" s="54"/>
      <c r="IZW230" s="54"/>
      <c r="IZX230" s="54"/>
      <c r="IZY230" s="54"/>
      <c r="IZZ230" s="54"/>
      <c r="JAA230" s="54"/>
      <c r="JAB230" s="54"/>
      <c r="JAC230" s="54"/>
      <c r="JAD230" s="54"/>
      <c r="JAE230" s="54"/>
      <c r="JAF230" s="54"/>
      <c r="JAG230" s="54"/>
      <c r="JAH230" s="54"/>
      <c r="JAI230" s="54"/>
      <c r="JAJ230" s="54"/>
      <c r="JAK230" s="54"/>
      <c r="JAL230" s="54"/>
      <c r="JAM230" s="54"/>
      <c r="JAN230" s="54"/>
      <c r="JAO230" s="54"/>
      <c r="JAP230" s="54"/>
      <c r="JAQ230" s="54"/>
      <c r="JAR230" s="54"/>
      <c r="JAS230" s="54"/>
      <c r="JAT230" s="54"/>
      <c r="JAU230" s="54"/>
      <c r="JAV230" s="54"/>
      <c r="JAW230" s="54"/>
      <c r="JAX230" s="54"/>
      <c r="JAY230" s="54"/>
      <c r="JAZ230" s="54"/>
      <c r="JBA230" s="54"/>
      <c r="JBB230" s="54"/>
      <c r="JBC230" s="54"/>
      <c r="JBD230" s="54"/>
      <c r="JBE230" s="54"/>
      <c r="JBF230" s="54"/>
      <c r="JBG230" s="54"/>
      <c r="JBH230" s="54"/>
      <c r="JBI230" s="54"/>
      <c r="JBJ230" s="54"/>
      <c r="JBK230" s="54"/>
      <c r="JBL230" s="54"/>
      <c r="JBM230" s="54"/>
      <c r="JBN230" s="54"/>
      <c r="JBO230" s="54"/>
      <c r="JBP230" s="54"/>
      <c r="JBQ230" s="54"/>
      <c r="JBR230" s="54"/>
      <c r="JBS230" s="54"/>
      <c r="JBT230" s="54"/>
      <c r="JBU230" s="54"/>
      <c r="JBV230" s="54"/>
      <c r="JBW230" s="54"/>
      <c r="JBX230" s="54"/>
      <c r="JBY230" s="54"/>
      <c r="JBZ230" s="54"/>
      <c r="JCA230" s="54"/>
      <c r="JCB230" s="54"/>
      <c r="JCC230" s="54"/>
      <c r="JCD230" s="54"/>
      <c r="JCE230" s="54"/>
      <c r="JCF230" s="54"/>
      <c r="JCG230" s="54"/>
      <c r="JCH230" s="54"/>
      <c r="JCI230" s="54"/>
      <c r="JCJ230" s="54"/>
      <c r="JCK230" s="54"/>
      <c r="JCL230" s="54"/>
      <c r="JCM230" s="54"/>
      <c r="JCN230" s="54"/>
      <c r="JCO230" s="54"/>
      <c r="JCP230" s="54"/>
      <c r="JCQ230" s="54"/>
      <c r="JCR230" s="54"/>
      <c r="JCS230" s="54"/>
      <c r="JCT230" s="54"/>
      <c r="JCU230" s="54"/>
      <c r="JCV230" s="54"/>
      <c r="JCW230" s="54"/>
      <c r="JCX230" s="54"/>
      <c r="JCY230" s="54"/>
      <c r="JCZ230" s="54"/>
      <c r="JDA230" s="54"/>
      <c r="JDB230" s="54"/>
      <c r="JDC230" s="54"/>
      <c r="JDD230" s="54"/>
      <c r="JDE230" s="54"/>
      <c r="JDF230" s="54"/>
      <c r="JDG230" s="54"/>
      <c r="JDH230" s="54"/>
      <c r="JDI230" s="54"/>
      <c r="JDJ230" s="54"/>
      <c r="JDK230" s="54"/>
      <c r="JDL230" s="54"/>
      <c r="JDM230" s="54"/>
      <c r="JDN230" s="54"/>
      <c r="JDO230" s="54"/>
      <c r="JDP230" s="54"/>
      <c r="JDQ230" s="54"/>
      <c r="JDR230" s="54"/>
      <c r="JDS230" s="54"/>
      <c r="JDT230" s="54"/>
      <c r="JDU230" s="54"/>
      <c r="JDV230" s="54"/>
      <c r="JDW230" s="54"/>
      <c r="JDX230" s="54"/>
      <c r="JDY230" s="54"/>
      <c r="JDZ230" s="54"/>
      <c r="JEA230" s="54"/>
      <c r="JEB230" s="54"/>
      <c r="JEC230" s="54"/>
      <c r="JED230" s="54"/>
      <c r="JEE230" s="54"/>
      <c r="JEF230" s="54"/>
      <c r="JEG230" s="54"/>
      <c r="JEH230" s="54"/>
      <c r="JEI230" s="54"/>
      <c r="JEJ230" s="54"/>
      <c r="JEK230" s="54"/>
      <c r="JEL230" s="54"/>
      <c r="JEM230" s="54"/>
      <c r="JEN230" s="54"/>
      <c r="JEO230" s="54"/>
      <c r="JEP230" s="54"/>
      <c r="JEQ230" s="54"/>
      <c r="JER230" s="54"/>
      <c r="JES230" s="54"/>
      <c r="JET230" s="54"/>
      <c r="JEU230" s="54"/>
      <c r="JEV230" s="54"/>
      <c r="JEW230" s="54"/>
      <c r="JEX230" s="54"/>
      <c r="JEY230" s="54"/>
      <c r="JEZ230" s="54"/>
      <c r="JFA230" s="54"/>
      <c r="JFB230" s="54"/>
      <c r="JFC230" s="54"/>
      <c r="JFD230" s="54"/>
      <c r="JFE230" s="54"/>
      <c r="JFF230" s="54"/>
      <c r="JFG230" s="54"/>
      <c r="JFH230" s="54"/>
      <c r="JFI230" s="54"/>
      <c r="JFJ230" s="54"/>
      <c r="JFK230" s="54"/>
      <c r="JFL230" s="54"/>
      <c r="JFM230" s="54"/>
      <c r="JFN230" s="54"/>
      <c r="JFO230" s="54"/>
      <c r="JFP230" s="54"/>
      <c r="JFQ230" s="54"/>
      <c r="JFR230" s="54"/>
      <c r="JFS230" s="54"/>
      <c r="JFT230" s="54"/>
      <c r="JFU230" s="54"/>
      <c r="JFV230" s="54"/>
      <c r="JFW230" s="54"/>
      <c r="JFX230" s="54"/>
      <c r="JFY230" s="54"/>
      <c r="JFZ230" s="54"/>
      <c r="JGA230" s="54"/>
      <c r="JGB230" s="54"/>
      <c r="JGC230" s="54"/>
      <c r="JGD230" s="54"/>
      <c r="JGE230" s="54"/>
      <c r="JGF230" s="54"/>
      <c r="JGG230" s="54"/>
      <c r="JGH230" s="54"/>
      <c r="JGI230" s="54"/>
      <c r="JGJ230" s="54"/>
      <c r="JGK230" s="54"/>
      <c r="JGL230" s="54"/>
      <c r="JGM230" s="54"/>
      <c r="JGN230" s="54"/>
      <c r="JGO230" s="54"/>
      <c r="JGP230" s="54"/>
      <c r="JGQ230" s="54"/>
      <c r="JGR230" s="54"/>
      <c r="JGS230" s="54"/>
      <c r="JGT230" s="54"/>
      <c r="JGU230" s="54"/>
      <c r="JGV230" s="54"/>
      <c r="JGW230" s="54"/>
      <c r="JGX230" s="54"/>
      <c r="JGY230" s="54"/>
      <c r="JGZ230" s="54"/>
      <c r="JHA230" s="54"/>
      <c r="JHB230" s="54"/>
      <c r="JHC230" s="54"/>
      <c r="JHD230" s="54"/>
      <c r="JHE230" s="54"/>
      <c r="JHF230" s="54"/>
      <c r="JHG230" s="54"/>
      <c r="JHH230" s="54"/>
      <c r="JHI230" s="54"/>
      <c r="JHJ230" s="54"/>
      <c r="JHK230" s="54"/>
      <c r="JHL230" s="54"/>
      <c r="JHM230" s="54"/>
      <c r="JHN230" s="54"/>
      <c r="JHO230" s="54"/>
      <c r="JHP230" s="54"/>
      <c r="JHQ230" s="54"/>
      <c r="JHR230" s="54"/>
      <c r="JHS230" s="54"/>
      <c r="JHT230" s="54"/>
      <c r="JHU230" s="54"/>
      <c r="JHV230" s="54"/>
      <c r="JHW230" s="54"/>
      <c r="JHX230" s="54"/>
      <c r="JHY230" s="54"/>
      <c r="JHZ230" s="54"/>
      <c r="JIA230" s="54"/>
      <c r="JIB230" s="54"/>
      <c r="JIC230" s="54"/>
      <c r="JID230" s="54"/>
      <c r="JIE230" s="54"/>
      <c r="JIF230" s="54"/>
      <c r="JIG230" s="54"/>
      <c r="JIH230" s="54"/>
      <c r="JII230" s="54"/>
      <c r="JIJ230" s="54"/>
      <c r="JIK230" s="54"/>
      <c r="JIL230" s="54"/>
      <c r="JIM230" s="54"/>
      <c r="JIN230" s="54"/>
      <c r="JIO230" s="54"/>
      <c r="JIP230" s="54"/>
      <c r="JIQ230" s="54"/>
      <c r="JIR230" s="54"/>
      <c r="JIS230" s="54"/>
      <c r="JIT230" s="54"/>
      <c r="JIU230" s="54"/>
      <c r="JIV230" s="54"/>
      <c r="JIW230" s="54"/>
      <c r="JIX230" s="54"/>
      <c r="JIY230" s="54"/>
      <c r="JIZ230" s="54"/>
      <c r="JJA230" s="54"/>
      <c r="JJB230" s="54"/>
      <c r="JJC230" s="54"/>
      <c r="JJD230" s="54"/>
      <c r="JJE230" s="54"/>
      <c r="JJF230" s="54"/>
      <c r="JJG230" s="54"/>
      <c r="JJH230" s="54"/>
      <c r="JJI230" s="54"/>
      <c r="JJJ230" s="54"/>
      <c r="JJK230" s="54"/>
      <c r="JJL230" s="54"/>
      <c r="JJM230" s="54"/>
      <c r="JJN230" s="54"/>
      <c r="JJO230" s="54"/>
      <c r="JJP230" s="54"/>
      <c r="JJQ230" s="54"/>
      <c r="JJR230" s="54"/>
      <c r="JJS230" s="54"/>
      <c r="JJT230" s="54"/>
      <c r="JJU230" s="54"/>
      <c r="JJV230" s="54"/>
      <c r="JJW230" s="54"/>
      <c r="JJX230" s="54"/>
      <c r="JJY230" s="54"/>
      <c r="JJZ230" s="54"/>
      <c r="JKA230" s="54"/>
      <c r="JKB230" s="54"/>
      <c r="JKC230" s="54"/>
      <c r="JKD230" s="54"/>
      <c r="JKE230" s="54"/>
      <c r="JKF230" s="54"/>
      <c r="JKG230" s="54"/>
      <c r="JKH230" s="54"/>
      <c r="JKI230" s="54"/>
      <c r="JKJ230" s="54"/>
      <c r="JKK230" s="54"/>
      <c r="JKL230" s="54"/>
      <c r="JKM230" s="54"/>
      <c r="JKN230" s="54"/>
      <c r="JKO230" s="54"/>
      <c r="JKP230" s="54"/>
      <c r="JKQ230" s="54"/>
      <c r="JKR230" s="54"/>
      <c r="JKS230" s="54"/>
      <c r="JKT230" s="54"/>
      <c r="JKU230" s="54"/>
      <c r="JKV230" s="54"/>
      <c r="JKW230" s="54"/>
      <c r="JKX230" s="54"/>
      <c r="JKY230" s="54"/>
      <c r="JKZ230" s="54"/>
      <c r="JLA230" s="54"/>
      <c r="JLB230" s="54"/>
      <c r="JLC230" s="54"/>
      <c r="JLD230" s="54"/>
      <c r="JLE230" s="54"/>
      <c r="JLF230" s="54"/>
      <c r="JLG230" s="54"/>
      <c r="JLH230" s="54"/>
      <c r="JLI230" s="54"/>
      <c r="JLJ230" s="54"/>
      <c r="JLK230" s="54"/>
      <c r="JLL230" s="54"/>
      <c r="JLM230" s="54"/>
      <c r="JLN230" s="54"/>
      <c r="JLO230" s="54"/>
      <c r="JLP230" s="54"/>
      <c r="JLQ230" s="54"/>
      <c r="JLR230" s="54"/>
      <c r="JLS230" s="54"/>
      <c r="JLT230" s="54"/>
      <c r="JLU230" s="54"/>
      <c r="JLV230" s="54"/>
      <c r="JLW230" s="54"/>
      <c r="JLX230" s="54"/>
      <c r="JLY230" s="54"/>
      <c r="JLZ230" s="54"/>
      <c r="JMA230" s="54"/>
      <c r="JMB230" s="54"/>
      <c r="JMC230" s="54"/>
      <c r="JMD230" s="54"/>
      <c r="JME230" s="54"/>
      <c r="JMF230" s="54"/>
      <c r="JMG230" s="54"/>
      <c r="JMH230" s="54"/>
      <c r="JMI230" s="54"/>
      <c r="JMJ230" s="54"/>
      <c r="JMK230" s="54"/>
      <c r="JML230" s="54"/>
      <c r="JMM230" s="54"/>
      <c r="JMN230" s="54"/>
      <c r="JMO230" s="54"/>
      <c r="JMP230" s="54"/>
      <c r="JMQ230" s="54"/>
      <c r="JMR230" s="54"/>
      <c r="JMS230" s="54"/>
      <c r="JMT230" s="54"/>
      <c r="JMU230" s="54"/>
      <c r="JMV230" s="54"/>
      <c r="JMW230" s="54"/>
      <c r="JMX230" s="54"/>
      <c r="JMY230" s="54"/>
      <c r="JMZ230" s="54"/>
      <c r="JNA230" s="54"/>
      <c r="JNB230" s="54"/>
      <c r="JNC230" s="54"/>
      <c r="JND230" s="54"/>
      <c r="JNE230" s="54"/>
      <c r="JNF230" s="54"/>
      <c r="JNG230" s="54"/>
      <c r="JNH230" s="54"/>
      <c r="JNI230" s="54"/>
      <c r="JNJ230" s="54"/>
      <c r="JNK230" s="54"/>
      <c r="JNL230" s="54"/>
      <c r="JNM230" s="54"/>
      <c r="JNN230" s="54"/>
      <c r="JNO230" s="54"/>
      <c r="JNP230" s="54"/>
      <c r="JNQ230" s="54"/>
      <c r="JNR230" s="54"/>
      <c r="JNS230" s="54"/>
      <c r="JNT230" s="54"/>
      <c r="JNU230" s="54"/>
      <c r="JNV230" s="54"/>
      <c r="JNW230" s="54"/>
      <c r="JNX230" s="54"/>
      <c r="JNY230" s="54"/>
      <c r="JNZ230" s="54"/>
      <c r="JOA230" s="54"/>
      <c r="JOB230" s="54"/>
      <c r="JOC230" s="54"/>
      <c r="JOD230" s="54"/>
      <c r="JOE230" s="54"/>
      <c r="JOF230" s="54"/>
      <c r="JOG230" s="54"/>
      <c r="JOH230" s="54"/>
      <c r="JOI230" s="54"/>
      <c r="JOJ230" s="54"/>
      <c r="JOK230" s="54"/>
      <c r="JOL230" s="54"/>
      <c r="JOM230" s="54"/>
      <c r="JON230" s="54"/>
      <c r="JOO230" s="54"/>
      <c r="JOP230" s="54"/>
      <c r="JOQ230" s="54"/>
      <c r="JOR230" s="54"/>
      <c r="JOS230" s="54"/>
      <c r="JOT230" s="54"/>
      <c r="JOU230" s="54"/>
      <c r="JOV230" s="54"/>
      <c r="JOW230" s="54"/>
      <c r="JOX230" s="54"/>
      <c r="JOY230" s="54"/>
      <c r="JOZ230" s="54"/>
      <c r="JPA230" s="54"/>
      <c r="JPB230" s="54"/>
      <c r="JPC230" s="54"/>
      <c r="JPD230" s="54"/>
      <c r="JPE230" s="54"/>
      <c r="JPF230" s="54"/>
      <c r="JPG230" s="54"/>
      <c r="JPH230" s="54"/>
      <c r="JPI230" s="54"/>
      <c r="JPJ230" s="54"/>
      <c r="JPK230" s="54"/>
      <c r="JPL230" s="54"/>
      <c r="JPM230" s="54"/>
      <c r="JPN230" s="54"/>
      <c r="JPO230" s="54"/>
      <c r="JPP230" s="54"/>
      <c r="JPQ230" s="54"/>
      <c r="JPR230" s="54"/>
      <c r="JPS230" s="54"/>
      <c r="JPT230" s="54"/>
      <c r="JPU230" s="54"/>
      <c r="JPV230" s="54"/>
      <c r="JPW230" s="54"/>
      <c r="JPX230" s="54"/>
      <c r="JPY230" s="54"/>
      <c r="JPZ230" s="54"/>
      <c r="JQA230" s="54"/>
      <c r="JQB230" s="54"/>
      <c r="JQC230" s="54"/>
      <c r="JQD230" s="54"/>
      <c r="JQE230" s="54"/>
      <c r="JQF230" s="54"/>
      <c r="JQG230" s="54"/>
      <c r="JQH230" s="54"/>
      <c r="JQI230" s="54"/>
      <c r="JQJ230" s="54"/>
      <c r="JQK230" s="54"/>
      <c r="JQL230" s="54"/>
      <c r="JQM230" s="54"/>
      <c r="JQN230" s="54"/>
      <c r="JQO230" s="54"/>
      <c r="JQP230" s="54"/>
      <c r="JQQ230" s="54"/>
      <c r="JQR230" s="54"/>
      <c r="JQS230" s="54"/>
      <c r="JQT230" s="54"/>
      <c r="JQU230" s="54"/>
      <c r="JQV230" s="54"/>
      <c r="JQW230" s="54"/>
      <c r="JQX230" s="54"/>
      <c r="JQY230" s="54"/>
      <c r="JQZ230" s="54"/>
      <c r="JRA230" s="54"/>
      <c r="JRB230" s="54"/>
      <c r="JRC230" s="54"/>
      <c r="JRD230" s="54"/>
      <c r="JRE230" s="54"/>
      <c r="JRF230" s="54"/>
      <c r="JRG230" s="54"/>
      <c r="JRH230" s="54"/>
      <c r="JRI230" s="54"/>
      <c r="JRJ230" s="54"/>
      <c r="JRK230" s="54"/>
      <c r="JRL230" s="54"/>
      <c r="JRM230" s="54"/>
      <c r="JRN230" s="54"/>
      <c r="JRO230" s="54"/>
      <c r="JRP230" s="54"/>
      <c r="JRQ230" s="54"/>
      <c r="JRR230" s="54"/>
      <c r="JRS230" s="54"/>
      <c r="JRT230" s="54"/>
      <c r="JRU230" s="54"/>
      <c r="JRV230" s="54"/>
      <c r="JRW230" s="54"/>
      <c r="JRX230" s="54"/>
      <c r="JRY230" s="54"/>
      <c r="JRZ230" s="54"/>
      <c r="JSA230" s="54"/>
      <c r="JSB230" s="54"/>
      <c r="JSC230" s="54"/>
      <c r="JSD230" s="54"/>
      <c r="JSE230" s="54"/>
      <c r="JSF230" s="54"/>
      <c r="JSG230" s="54"/>
      <c r="JSH230" s="54"/>
      <c r="JSI230" s="54"/>
      <c r="JSJ230" s="54"/>
      <c r="JSK230" s="54"/>
      <c r="JSL230" s="54"/>
      <c r="JSM230" s="54"/>
      <c r="JSN230" s="54"/>
      <c r="JSO230" s="54"/>
      <c r="JSP230" s="54"/>
      <c r="JSQ230" s="54"/>
      <c r="JSR230" s="54"/>
      <c r="JSS230" s="54"/>
      <c r="JST230" s="54"/>
      <c r="JSU230" s="54"/>
      <c r="JSV230" s="54"/>
      <c r="JSW230" s="54"/>
      <c r="JSX230" s="54"/>
      <c r="JSY230" s="54"/>
      <c r="JSZ230" s="54"/>
      <c r="JTA230" s="54"/>
      <c r="JTB230" s="54"/>
      <c r="JTC230" s="54"/>
      <c r="JTD230" s="54"/>
      <c r="JTE230" s="54"/>
      <c r="JTF230" s="54"/>
      <c r="JTG230" s="54"/>
      <c r="JTH230" s="54"/>
      <c r="JTI230" s="54"/>
      <c r="JTJ230" s="54"/>
      <c r="JTK230" s="54"/>
      <c r="JTL230" s="54"/>
      <c r="JTM230" s="54"/>
      <c r="JTN230" s="54"/>
      <c r="JTO230" s="54"/>
      <c r="JTP230" s="54"/>
      <c r="JTQ230" s="54"/>
      <c r="JTR230" s="54"/>
      <c r="JTS230" s="54"/>
      <c r="JTT230" s="54"/>
      <c r="JTU230" s="54"/>
      <c r="JTV230" s="54"/>
      <c r="JTW230" s="54"/>
      <c r="JTX230" s="54"/>
      <c r="JTY230" s="54"/>
      <c r="JTZ230" s="54"/>
      <c r="JUA230" s="54"/>
      <c r="JUB230" s="54"/>
      <c r="JUC230" s="54"/>
      <c r="JUD230" s="54"/>
      <c r="JUE230" s="54"/>
      <c r="JUF230" s="54"/>
      <c r="JUG230" s="54"/>
      <c r="JUH230" s="54"/>
      <c r="JUI230" s="54"/>
      <c r="JUJ230" s="54"/>
      <c r="JUK230" s="54"/>
      <c r="JUL230" s="54"/>
      <c r="JUM230" s="54"/>
      <c r="JUN230" s="54"/>
      <c r="JUO230" s="54"/>
      <c r="JUP230" s="54"/>
      <c r="JUQ230" s="54"/>
      <c r="JUR230" s="54"/>
      <c r="JUS230" s="54"/>
      <c r="JUT230" s="54"/>
      <c r="JUU230" s="54"/>
      <c r="JUV230" s="54"/>
      <c r="JUW230" s="54"/>
      <c r="JUX230" s="54"/>
      <c r="JUY230" s="54"/>
      <c r="JUZ230" s="54"/>
      <c r="JVA230" s="54"/>
      <c r="JVB230" s="54"/>
      <c r="JVC230" s="54"/>
      <c r="JVD230" s="54"/>
      <c r="JVE230" s="54"/>
      <c r="JVF230" s="54"/>
      <c r="JVG230" s="54"/>
      <c r="JVH230" s="54"/>
      <c r="JVI230" s="54"/>
      <c r="JVJ230" s="54"/>
      <c r="JVK230" s="54"/>
      <c r="JVL230" s="54"/>
      <c r="JVM230" s="54"/>
      <c r="JVN230" s="54"/>
      <c r="JVO230" s="54"/>
      <c r="JVP230" s="54"/>
      <c r="JVQ230" s="54"/>
      <c r="JVR230" s="54"/>
      <c r="JVS230" s="54"/>
      <c r="JVT230" s="54"/>
      <c r="JVU230" s="54"/>
      <c r="JVV230" s="54"/>
      <c r="JVW230" s="54"/>
      <c r="JVX230" s="54"/>
      <c r="JVY230" s="54"/>
      <c r="JVZ230" s="54"/>
      <c r="JWA230" s="54"/>
      <c r="JWB230" s="54"/>
      <c r="JWC230" s="54"/>
      <c r="JWD230" s="54"/>
      <c r="JWE230" s="54"/>
      <c r="JWF230" s="54"/>
      <c r="JWG230" s="54"/>
      <c r="JWH230" s="54"/>
      <c r="JWI230" s="54"/>
      <c r="JWJ230" s="54"/>
      <c r="JWK230" s="54"/>
      <c r="JWL230" s="54"/>
      <c r="JWM230" s="54"/>
      <c r="JWN230" s="54"/>
      <c r="JWO230" s="54"/>
      <c r="JWP230" s="54"/>
      <c r="JWQ230" s="54"/>
      <c r="JWR230" s="54"/>
      <c r="JWS230" s="54"/>
      <c r="JWT230" s="54"/>
      <c r="JWU230" s="54"/>
      <c r="JWV230" s="54"/>
      <c r="JWW230" s="54"/>
      <c r="JWX230" s="54"/>
      <c r="JWY230" s="54"/>
      <c r="JWZ230" s="54"/>
      <c r="JXA230" s="54"/>
      <c r="JXB230" s="54"/>
      <c r="JXC230" s="54"/>
      <c r="JXD230" s="54"/>
      <c r="JXE230" s="54"/>
      <c r="JXF230" s="54"/>
      <c r="JXG230" s="54"/>
      <c r="JXH230" s="54"/>
      <c r="JXI230" s="54"/>
      <c r="JXJ230" s="54"/>
      <c r="JXK230" s="54"/>
      <c r="JXL230" s="54"/>
      <c r="JXM230" s="54"/>
      <c r="JXN230" s="54"/>
      <c r="JXO230" s="54"/>
      <c r="JXP230" s="54"/>
      <c r="JXQ230" s="54"/>
      <c r="JXR230" s="54"/>
      <c r="JXS230" s="54"/>
      <c r="JXT230" s="54"/>
      <c r="JXU230" s="54"/>
      <c r="JXV230" s="54"/>
      <c r="JXW230" s="54"/>
      <c r="JXX230" s="54"/>
      <c r="JXY230" s="54"/>
      <c r="JXZ230" s="54"/>
      <c r="JYA230" s="54"/>
      <c r="JYB230" s="54"/>
      <c r="JYC230" s="54"/>
      <c r="JYD230" s="54"/>
      <c r="JYE230" s="54"/>
      <c r="JYF230" s="54"/>
      <c r="JYG230" s="54"/>
      <c r="JYH230" s="54"/>
      <c r="JYI230" s="54"/>
      <c r="JYJ230" s="54"/>
      <c r="JYK230" s="54"/>
      <c r="JYL230" s="54"/>
      <c r="JYM230" s="54"/>
      <c r="JYN230" s="54"/>
      <c r="JYO230" s="54"/>
      <c r="JYP230" s="54"/>
      <c r="JYQ230" s="54"/>
      <c r="JYR230" s="54"/>
      <c r="JYS230" s="54"/>
      <c r="JYT230" s="54"/>
      <c r="JYU230" s="54"/>
      <c r="JYV230" s="54"/>
      <c r="JYW230" s="54"/>
      <c r="JYX230" s="54"/>
      <c r="JYY230" s="54"/>
      <c r="JYZ230" s="54"/>
      <c r="JZA230" s="54"/>
      <c r="JZB230" s="54"/>
      <c r="JZC230" s="54"/>
      <c r="JZD230" s="54"/>
      <c r="JZE230" s="54"/>
      <c r="JZF230" s="54"/>
      <c r="JZG230" s="54"/>
      <c r="JZH230" s="54"/>
      <c r="JZI230" s="54"/>
      <c r="JZJ230" s="54"/>
      <c r="JZK230" s="54"/>
      <c r="JZL230" s="54"/>
      <c r="JZM230" s="54"/>
      <c r="JZN230" s="54"/>
      <c r="JZO230" s="54"/>
      <c r="JZP230" s="54"/>
      <c r="JZQ230" s="54"/>
      <c r="JZR230" s="54"/>
      <c r="JZS230" s="54"/>
      <c r="JZT230" s="54"/>
      <c r="JZU230" s="54"/>
      <c r="JZV230" s="54"/>
      <c r="JZW230" s="54"/>
      <c r="JZX230" s="54"/>
      <c r="JZY230" s="54"/>
      <c r="JZZ230" s="54"/>
      <c r="KAA230" s="54"/>
      <c r="KAB230" s="54"/>
      <c r="KAC230" s="54"/>
      <c r="KAD230" s="54"/>
      <c r="KAE230" s="54"/>
      <c r="KAF230" s="54"/>
      <c r="KAG230" s="54"/>
      <c r="KAH230" s="54"/>
      <c r="KAI230" s="54"/>
      <c r="KAJ230" s="54"/>
      <c r="KAK230" s="54"/>
      <c r="KAL230" s="54"/>
      <c r="KAM230" s="54"/>
      <c r="KAN230" s="54"/>
      <c r="KAO230" s="54"/>
      <c r="KAP230" s="54"/>
      <c r="KAQ230" s="54"/>
      <c r="KAR230" s="54"/>
      <c r="KAS230" s="54"/>
      <c r="KAT230" s="54"/>
      <c r="KAU230" s="54"/>
      <c r="KAV230" s="54"/>
      <c r="KAW230" s="54"/>
      <c r="KAX230" s="54"/>
      <c r="KAY230" s="54"/>
      <c r="KAZ230" s="54"/>
      <c r="KBA230" s="54"/>
      <c r="KBB230" s="54"/>
      <c r="KBC230" s="54"/>
      <c r="KBD230" s="54"/>
      <c r="KBE230" s="54"/>
      <c r="KBF230" s="54"/>
      <c r="KBG230" s="54"/>
      <c r="KBH230" s="54"/>
      <c r="KBI230" s="54"/>
      <c r="KBJ230" s="54"/>
      <c r="KBK230" s="54"/>
      <c r="KBL230" s="54"/>
      <c r="KBM230" s="54"/>
      <c r="KBN230" s="54"/>
      <c r="KBO230" s="54"/>
      <c r="KBP230" s="54"/>
      <c r="KBQ230" s="54"/>
      <c r="KBR230" s="54"/>
      <c r="KBS230" s="54"/>
      <c r="KBT230" s="54"/>
      <c r="KBU230" s="54"/>
      <c r="KBV230" s="54"/>
      <c r="KBW230" s="54"/>
      <c r="KBX230" s="54"/>
      <c r="KBY230" s="54"/>
      <c r="KBZ230" s="54"/>
      <c r="KCA230" s="54"/>
      <c r="KCB230" s="54"/>
      <c r="KCC230" s="54"/>
      <c r="KCD230" s="54"/>
      <c r="KCE230" s="54"/>
      <c r="KCF230" s="54"/>
      <c r="KCG230" s="54"/>
      <c r="KCH230" s="54"/>
      <c r="KCI230" s="54"/>
      <c r="KCJ230" s="54"/>
      <c r="KCK230" s="54"/>
      <c r="KCL230" s="54"/>
      <c r="KCM230" s="54"/>
      <c r="KCN230" s="54"/>
      <c r="KCO230" s="54"/>
      <c r="KCP230" s="54"/>
      <c r="KCQ230" s="54"/>
      <c r="KCR230" s="54"/>
      <c r="KCS230" s="54"/>
      <c r="KCT230" s="54"/>
      <c r="KCU230" s="54"/>
      <c r="KCV230" s="54"/>
      <c r="KCW230" s="54"/>
      <c r="KCX230" s="54"/>
      <c r="KCY230" s="54"/>
      <c r="KCZ230" s="54"/>
      <c r="KDA230" s="54"/>
      <c r="KDB230" s="54"/>
      <c r="KDC230" s="54"/>
      <c r="KDD230" s="54"/>
      <c r="KDE230" s="54"/>
      <c r="KDF230" s="54"/>
      <c r="KDG230" s="54"/>
      <c r="KDH230" s="54"/>
      <c r="KDI230" s="54"/>
      <c r="KDJ230" s="54"/>
      <c r="KDK230" s="54"/>
      <c r="KDL230" s="54"/>
      <c r="KDM230" s="54"/>
      <c r="KDN230" s="54"/>
      <c r="KDO230" s="54"/>
      <c r="KDP230" s="54"/>
      <c r="KDQ230" s="54"/>
      <c r="KDR230" s="54"/>
      <c r="KDS230" s="54"/>
      <c r="KDT230" s="54"/>
      <c r="KDU230" s="54"/>
      <c r="KDV230" s="54"/>
      <c r="KDW230" s="54"/>
      <c r="KDX230" s="54"/>
      <c r="KDY230" s="54"/>
      <c r="KDZ230" s="54"/>
      <c r="KEA230" s="54"/>
      <c r="KEB230" s="54"/>
      <c r="KEC230" s="54"/>
      <c r="KED230" s="54"/>
      <c r="KEE230" s="54"/>
      <c r="KEF230" s="54"/>
      <c r="KEG230" s="54"/>
      <c r="KEH230" s="54"/>
      <c r="KEI230" s="54"/>
      <c r="KEJ230" s="54"/>
      <c r="KEK230" s="54"/>
      <c r="KEL230" s="54"/>
      <c r="KEM230" s="54"/>
      <c r="KEN230" s="54"/>
      <c r="KEO230" s="54"/>
      <c r="KEP230" s="54"/>
      <c r="KEQ230" s="54"/>
      <c r="KER230" s="54"/>
      <c r="KES230" s="54"/>
      <c r="KET230" s="54"/>
      <c r="KEU230" s="54"/>
      <c r="KEV230" s="54"/>
      <c r="KEW230" s="54"/>
      <c r="KEX230" s="54"/>
      <c r="KEY230" s="54"/>
      <c r="KEZ230" s="54"/>
      <c r="KFA230" s="54"/>
      <c r="KFB230" s="54"/>
      <c r="KFC230" s="54"/>
      <c r="KFD230" s="54"/>
      <c r="KFE230" s="54"/>
      <c r="KFF230" s="54"/>
      <c r="KFG230" s="54"/>
      <c r="KFH230" s="54"/>
      <c r="KFI230" s="54"/>
      <c r="KFJ230" s="54"/>
      <c r="KFK230" s="54"/>
      <c r="KFL230" s="54"/>
      <c r="KFM230" s="54"/>
      <c r="KFN230" s="54"/>
      <c r="KFO230" s="54"/>
      <c r="KFP230" s="54"/>
      <c r="KFQ230" s="54"/>
      <c r="KFR230" s="54"/>
      <c r="KFS230" s="54"/>
      <c r="KFT230" s="54"/>
      <c r="KFU230" s="54"/>
      <c r="KFV230" s="54"/>
      <c r="KFW230" s="54"/>
      <c r="KFX230" s="54"/>
      <c r="KFY230" s="54"/>
      <c r="KFZ230" s="54"/>
      <c r="KGA230" s="54"/>
      <c r="KGB230" s="54"/>
      <c r="KGC230" s="54"/>
      <c r="KGD230" s="54"/>
      <c r="KGE230" s="54"/>
      <c r="KGF230" s="54"/>
      <c r="KGG230" s="54"/>
      <c r="KGH230" s="54"/>
      <c r="KGI230" s="54"/>
      <c r="KGJ230" s="54"/>
      <c r="KGK230" s="54"/>
      <c r="KGL230" s="54"/>
      <c r="KGM230" s="54"/>
      <c r="KGN230" s="54"/>
      <c r="KGO230" s="54"/>
      <c r="KGP230" s="54"/>
      <c r="KGQ230" s="54"/>
      <c r="KGR230" s="54"/>
      <c r="KGS230" s="54"/>
      <c r="KGT230" s="54"/>
      <c r="KGU230" s="54"/>
      <c r="KGV230" s="54"/>
      <c r="KGW230" s="54"/>
      <c r="KGX230" s="54"/>
      <c r="KGY230" s="54"/>
      <c r="KGZ230" s="54"/>
      <c r="KHA230" s="54"/>
      <c r="KHB230" s="54"/>
      <c r="KHC230" s="54"/>
      <c r="KHD230" s="54"/>
      <c r="KHE230" s="54"/>
      <c r="KHF230" s="54"/>
      <c r="KHG230" s="54"/>
      <c r="KHH230" s="54"/>
      <c r="KHI230" s="54"/>
      <c r="KHJ230" s="54"/>
      <c r="KHK230" s="54"/>
      <c r="KHL230" s="54"/>
      <c r="KHM230" s="54"/>
      <c r="KHN230" s="54"/>
      <c r="KHO230" s="54"/>
      <c r="KHP230" s="54"/>
      <c r="KHQ230" s="54"/>
      <c r="KHR230" s="54"/>
      <c r="KHS230" s="54"/>
      <c r="KHT230" s="54"/>
      <c r="KHU230" s="54"/>
      <c r="KHV230" s="54"/>
      <c r="KHW230" s="54"/>
      <c r="KHX230" s="54"/>
      <c r="KHY230" s="54"/>
      <c r="KHZ230" s="54"/>
      <c r="KIA230" s="54"/>
      <c r="KIB230" s="54"/>
      <c r="KIC230" s="54"/>
      <c r="KID230" s="54"/>
      <c r="KIE230" s="54"/>
      <c r="KIF230" s="54"/>
      <c r="KIG230" s="54"/>
      <c r="KIH230" s="54"/>
      <c r="KII230" s="54"/>
      <c r="KIJ230" s="54"/>
      <c r="KIK230" s="54"/>
      <c r="KIL230" s="54"/>
      <c r="KIM230" s="54"/>
      <c r="KIN230" s="54"/>
      <c r="KIO230" s="54"/>
      <c r="KIP230" s="54"/>
      <c r="KIQ230" s="54"/>
      <c r="KIR230" s="54"/>
      <c r="KIS230" s="54"/>
      <c r="KIT230" s="54"/>
      <c r="KIU230" s="54"/>
      <c r="KIV230" s="54"/>
      <c r="KIW230" s="54"/>
      <c r="KIX230" s="54"/>
      <c r="KIY230" s="54"/>
      <c r="KIZ230" s="54"/>
      <c r="KJA230" s="54"/>
      <c r="KJB230" s="54"/>
      <c r="KJC230" s="54"/>
      <c r="KJD230" s="54"/>
      <c r="KJE230" s="54"/>
      <c r="KJF230" s="54"/>
      <c r="KJG230" s="54"/>
      <c r="KJH230" s="54"/>
      <c r="KJI230" s="54"/>
      <c r="KJJ230" s="54"/>
      <c r="KJK230" s="54"/>
      <c r="KJL230" s="54"/>
      <c r="KJM230" s="54"/>
      <c r="KJN230" s="54"/>
      <c r="KJO230" s="54"/>
      <c r="KJP230" s="54"/>
      <c r="KJQ230" s="54"/>
      <c r="KJR230" s="54"/>
      <c r="KJS230" s="54"/>
      <c r="KJT230" s="54"/>
      <c r="KJU230" s="54"/>
      <c r="KJV230" s="54"/>
      <c r="KJW230" s="54"/>
      <c r="KJX230" s="54"/>
      <c r="KJY230" s="54"/>
      <c r="KJZ230" s="54"/>
      <c r="KKA230" s="54"/>
      <c r="KKB230" s="54"/>
      <c r="KKC230" s="54"/>
      <c r="KKD230" s="54"/>
      <c r="KKE230" s="54"/>
      <c r="KKF230" s="54"/>
      <c r="KKG230" s="54"/>
      <c r="KKH230" s="54"/>
      <c r="KKI230" s="54"/>
      <c r="KKJ230" s="54"/>
      <c r="KKK230" s="54"/>
      <c r="KKL230" s="54"/>
      <c r="KKM230" s="54"/>
      <c r="KKN230" s="54"/>
      <c r="KKO230" s="54"/>
      <c r="KKP230" s="54"/>
      <c r="KKQ230" s="54"/>
      <c r="KKR230" s="54"/>
      <c r="KKS230" s="54"/>
      <c r="KKT230" s="54"/>
      <c r="KKU230" s="54"/>
      <c r="KKV230" s="54"/>
      <c r="KKW230" s="54"/>
      <c r="KKX230" s="54"/>
      <c r="KKY230" s="54"/>
      <c r="KKZ230" s="54"/>
      <c r="KLA230" s="54"/>
      <c r="KLB230" s="54"/>
      <c r="KLC230" s="54"/>
      <c r="KLD230" s="54"/>
      <c r="KLE230" s="54"/>
      <c r="KLF230" s="54"/>
      <c r="KLG230" s="54"/>
      <c r="KLH230" s="54"/>
      <c r="KLI230" s="54"/>
      <c r="KLJ230" s="54"/>
      <c r="KLK230" s="54"/>
      <c r="KLL230" s="54"/>
      <c r="KLM230" s="54"/>
      <c r="KLN230" s="54"/>
      <c r="KLO230" s="54"/>
      <c r="KLP230" s="54"/>
      <c r="KLQ230" s="54"/>
      <c r="KLR230" s="54"/>
      <c r="KLS230" s="54"/>
      <c r="KLT230" s="54"/>
      <c r="KLU230" s="54"/>
      <c r="KLV230" s="54"/>
      <c r="KLW230" s="54"/>
      <c r="KLX230" s="54"/>
      <c r="KLY230" s="54"/>
      <c r="KLZ230" s="54"/>
      <c r="KMA230" s="54"/>
      <c r="KMB230" s="54"/>
      <c r="KMC230" s="54"/>
      <c r="KMD230" s="54"/>
      <c r="KME230" s="54"/>
      <c r="KMF230" s="54"/>
      <c r="KMG230" s="54"/>
      <c r="KMH230" s="54"/>
      <c r="KMI230" s="54"/>
      <c r="KMJ230" s="54"/>
      <c r="KMK230" s="54"/>
      <c r="KML230" s="54"/>
      <c r="KMM230" s="54"/>
      <c r="KMN230" s="54"/>
      <c r="KMO230" s="54"/>
      <c r="KMP230" s="54"/>
      <c r="KMQ230" s="54"/>
      <c r="KMR230" s="54"/>
      <c r="KMS230" s="54"/>
      <c r="KMT230" s="54"/>
      <c r="KMU230" s="54"/>
      <c r="KMV230" s="54"/>
      <c r="KMW230" s="54"/>
      <c r="KMX230" s="54"/>
      <c r="KMY230" s="54"/>
      <c r="KMZ230" s="54"/>
      <c r="KNA230" s="54"/>
      <c r="KNB230" s="54"/>
      <c r="KNC230" s="54"/>
      <c r="KND230" s="54"/>
      <c r="KNE230" s="54"/>
      <c r="KNF230" s="54"/>
      <c r="KNG230" s="54"/>
      <c r="KNH230" s="54"/>
      <c r="KNI230" s="54"/>
      <c r="KNJ230" s="54"/>
      <c r="KNK230" s="54"/>
      <c r="KNL230" s="54"/>
      <c r="KNM230" s="54"/>
      <c r="KNN230" s="54"/>
      <c r="KNO230" s="54"/>
      <c r="KNP230" s="54"/>
      <c r="KNQ230" s="54"/>
      <c r="KNR230" s="54"/>
      <c r="KNS230" s="54"/>
      <c r="KNT230" s="54"/>
      <c r="KNU230" s="54"/>
      <c r="KNV230" s="54"/>
      <c r="KNW230" s="54"/>
      <c r="KNX230" s="54"/>
      <c r="KNY230" s="54"/>
      <c r="KNZ230" s="54"/>
      <c r="KOA230" s="54"/>
      <c r="KOB230" s="54"/>
      <c r="KOC230" s="54"/>
      <c r="KOD230" s="54"/>
      <c r="KOE230" s="54"/>
      <c r="KOF230" s="54"/>
      <c r="KOG230" s="54"/>
      <c r="KOH230" s="54"/>
      <c r="KOI230" s="54"/>
      <c r="KOJ230" s="54"/>
      <c r="KOK230" s="54"/>
      <c r="KOL230" s="54"/>
      <c r="KOM230" s="54"/>
      <c r="KON230" s="54"/>
      <c r="KOO230" s="54"/>
      <c r="KOP230" s="54"/>
      <c r="KOQ230" s="54"/>
      <c r="KOR230" s="54"/>
      <c r="KOS230" s="54"/>
      <c r="KOT230" s="54"/>
      <c r="KOU230" s="54"/>
      <c r="KOV230" s="54"/>
      <c r="KOW230" s="54"/>
      <c r="KOX230" s="54"/>
      <c r="KOY230" s="54"/>
      <c r="KOZ230" s="54"/>
      <c r="KPA230" s="54"/>
      <c r="KPB230" s="54"/>
      <c r="KPC230" s="54"/>
      <c r="KPD230" s="54"/>
      <c r="KPE230" s="54"/>
      <c r="KPF230" s="54"/>
      <c r="KPG230" s="54"/>
      <c r="KPH230" s="54"/>
      <c r="KPI230" s="54"/>
      <c r="KPJ230" s="54"/>
      <c r="KPK230" s="54"/>
      <c r="KPL230" s="54"/>
      <c r="KPM230" s="54"/>
      <c r="KPN230" s="54"/>
      <c r="KPO230" s="54"/>
      <c r="KPP230" s="54"/>
      <c r="KPQ230" s="54"/>
      <c r="KPR230" s="54"/>
      <c r="KPS230" s="54"/>
      <c r="KPT230" s="54"/>
      <c r="KPU230" s="54"/>
      <c r="KPV230" s="54"/>
      <c r="KPW230" s="54"/>
      <c r="KPX230" s="54"/>
      <c r="KPY230" s="54"/>
      <c r="KPZ230" s="54"/>
      <c r="KQA230" s="54"/>
      <c r="KQB230" s="54"/>
      <c r="KQC230" s="54"/>
      <c r="KQD230" s="54"/>
      <c r="KQE230" s="54"/>
      <c r="KQF230" s="54"/>
      <c r="KQG230" s="54"/>
      <c r="KQH230" s="54"/>
      <c r="KQI230" s="54"/>
      <c r="KQJ230" s="54"/>
      <c r="KQK230" s="54"/>
      <c r="KQL230" s="54"/>
      <c r="KQM230" s="54"/>
      <c r="KQN230" s="54"/>
      <c r="KQO230" s="54"/>
      <c r="KQP230" s="54"/>
      <c r="KQQ230" s="54"/>
      <c r="KQR230" s="54"/>
      <c r="KQS230" s="54"/>
      <c r="KQT230" s="54"/>
      <c r="KQU230" s="54"/>
      <c r="KQV230" s="54"/>
      <c r="KQW230" s="54"/>
      <c r="KQX230" s="54"/>
      <c r="KQY230" s="54"/>
      <c r="KQZ230" s="54"/>
      <c r="KRA230" s="54"/>
      <c r="KRB230" s="54"/>
      <c r="KRC230" s="54"/>
      <c r="KRD230" s="54"/>
      <c r="KRE230" s="54"/>
      <c r="KRF230" s="54"/>
      <c r="KRG230" s="54"/>
      <c r="KRH230" s="54"/>
      <c r="KRI230" s="54"/>
      <c r="KRJ230" s="54"/>
      <c r="KRK230" s="54"/>
      <c r="KRL230" s="54"/>
      <c r="KRM230" s="54"/>
      <c r="KRN230" s="54"/>
      <c r="KRO230" s="54"/>
      <c r="KRP230" s="54"/>
      <c r="KRQ230" s="54"/>
      <c r="KRR230" s="54"/>
      <c r="KRS230" s="54"/>
      <c r="KRT230" s="54"/>
      <c r="KRU230" s="54"/>
      <c r="KRV230" s="54"/>
      <c r="KRW230" s="54"/>
      <c r="KRX230" s="54"/>
      <c r="KRY230" s="54"/>
      <c r="KRZ230" s="54"/>
      <c r="KSA230" s="54"/>
      <c r="KSB230" s="54"/>
      <c r="KSC230" s="54"/>
      <c r="KSD230" s="54"/>
      <c r="KSE230" s="54"/>
      <c r="KSF230" s="54"/>
      <c r="KSG230" s="54"/>
      <c r="KSH230" s="54"/>
      <c r="KSI230" s="54"/>
      <c r="KSJ230" s="54"/>
      <c r="KSK230" s="54"/>
      <c r="KSL230" s="54"/>
      <c r="KSM230" s="54"/>
      <c r="KSN230" s="54"/>
      <c r="KSO230" s="54"/>
      <c r="KSP230" s="54"/>
      <c r="KSQ230" s="54"/>
      <c r="KSR230" s="54"/>
      <c r="KSS230" s="54"/>
      <c r="KST230" s="54"/>
      <c r="KSU230" s="54"/>
      <c r="KSV230" s="54"/>
      <c r="KSW230" s="54"/>
      <c r="KSX230" s="54"/>
      <c r="KSY230" s="54"/>
      <c r="KSZ230" s="54"/>
      <c r="KTA230" s="54"/>
      <c r="KTB230" s="54"/>
      <c r="KTC230" s="54"/>
      <c r="KTD230" s="54"/>
      <c r="KTE230" s="54"/>
      <c r="KTF230" s="54"/>
      <c r="KTG230" s="54"/>
      <c r="KTH230" s="54"/>
      <c r="KTI230" s="54"/>
      <c r="KTJ230" s="54"/>
      <c r="KTK230" s="54"/>
      <c r="KTL230" s="54"/>
      <c r="KTM230" s="54"/>
      <c r="KTN230" s="54"/>
      <c r="KTO230" s="54"/>
      <c r="KTP230" s="54"/>
      <c r="KTQ230" s="54"/>
      <c r="KTR230" s="54"/>
      <c r="KTS230" s="54"/>
      <c r="KTT230" s="54"/>
      <c r="KTU230" s="54"/>
      <c r="KTV230" s="54"/>
      <c r="KTW230" s="54"/>
      <c r="KTX230" s="54"/>
      <c r="KTY230" s="54"/>
      <c r="KTZ230" s="54"/>
      <c r="KUA230" s="54"/>
      <c r="KUB230" s="54"/>
      <c r="KUC230" s="54"/>
      <c r="KUD230" s="54"/>
      <c r="KUE230" s="54"/>
      <c r="KUF230" s="54"/>
      <c r="KUG230" s="54"/>
      <c r="KUH230" s="54"/>
      <c r="KUI230" s="54"/>
      <c r="KUJ230" s="54"/>
      <c r="KUK230" s="54"/>
      <c r="KUL230" s="54"/>
      <c r="KUM230" s="54"/>
      <c r="KUN230" s="54"/>
      <c r="KUO230" s="54"/>
      <c r="KUP230" s="54"/>
      <c r="KUQ230" s="54"/>
      <c r="KUR230" s="54"/>
      <c r="KUS230" s="54"/>
      <c r="KUT230" s="54"/>
      <c r="KUU230" s="54"/>
      <c r="KUV230" s="54"/>
      <c r="KUW230" s="54"/>
      <c r="KUX230" s="54"/>
      <c r="KUY230" s="54"/>
      <c r="KUZ230" s="54"/>
      <c r="KVA230" s="54"/>
      <c r="KVB230" s="54"/>
      <c r="KVC230" s="54"/>
      <c r="KVD230" s="54"/>
      <c r="KVE230" s="54"/>
      <c r="KVF230" s="54"/>
      <c r="KVG230" s="54"/>
      <c r="KVH230" s="54"/>
      <c r="KVI230" s="54"/>
      <c r="KVJ230" s="54"/>
      <c r="KVK230" s="54"/>
      <c r="KVL230" s="54"/>
      <c r="KVM230" s="54"/>
      <c r="KVN230" s="54"/>
      <c r="KVO230" s="54"/>
      <c r="KVP230" s="54"/>
      <c r="KVQ230" s="54"/>
      <c r="KVR230" s="54"/>
      <c r="KVS230" s="54"/>
      <c r="KVT230" s="54"/>
      <c r="KVU230" s="54"/>
      <c r="KVV230" s="54"/>
      <c r="KVW230" s="54"/>
      <c r="KVX230" s="54"/>
      <c r="KVY230" s="54"/>
      <c r="KVZ230" s="54"/>
      <c r="KWA230" s="54"/>
      <c r="KWB230" s="54"/>
      <c r="KWC230" s="54"/>
      <c r="KWD230" s="54"/>
      <c r="KWE230" s="54"/>
      <c r="KWF230" s="54"/>
      <c r="KWG230" s="54"/>
      <c r="KWH230" s="54"/>
      <c r="KWI230" s="54"/>
      <c r="KWJ230" s="54"/>
      <c r="KWK230" s="54"/>
      <c r="KWL230" s="54"/>
      <c r="KWM230" s="54"/>
      <c r="KWN230" s="54"/>
      <c r="KWO230" s="54"/>
      <c r="KWP230" s="54"/>
      <c r="KWQ230" s="54"/>
      <c r="KWR230" s="54"/>
      <c r="KWS230" s="54"/>
      <c r="KWT230" s="54"/>
      <c r="KWU230" s="54"/>
      <c r="KWV230" s="54"/>
      <c r="KWW230" s="54"/>
      <c r="KWX230" s="54"/>
      <c r="KWY230" s="54"/>
      <c r="KWZ230" s="54"/>
      <c r="KXA230" s="54"/>
      <c r="KXB230" s="54"/>
      <c r="KXC230" s="54"/>
      <c r="KXD230" s="54"/>
      <c r="KXE230" s="54"/>
      <c r="KXF230" s="54"/>
      <c r="KXG230" s="54"/>
      <c r="KXH230" s="54"/>
      <c r="KXI230" s="54"/>
      <c r="KXJ230" s="54"/>
      <c r="KXK230" s="54"/>
      <c r="KXL230" s="54"/>
      <c r="KXM230" s="54"/>
      <c r="KXN230" s="54"/>
      <c r="KXO230" s="54"/>
      <c r="KXP230" s="54"/>
      <c r="KXQ230" s="54"/>
      <c r="KXR230" s="54"/>
      <c r="KXS230" s="54"/>
      <c r="KXT230" s="54"/>
      <c r="KXU230" s="54"/>
      <c r="KXV230" s="54"/>
      <c r="KXW230" s="54"/>
      <c r="KXX230" s="54"/>
      <c r="KXY230" s="54"/>
      <c r="KXZ230" s="54"/>
      <c r="KYA230" s="54"/>
      <c r="KYB230" s="54"/>
      <c r="KYC230" s="54"/>
      <c r="KYD230" s="54"/>
      <c r="KYE230" s="54"/>
      <c r="KYF230" s="54"/>
      <c r="KYG230" s="54"/>
      <c r="KYH230" s="54"/>
      <c r="KYI230" s="54"/>
      <c r="KYJ230" s="54"/>
      <c r="KYK230" s="54"/>
      <c r="KYL230" s="54"/>
      <c r="KYM230" s="54"/>
      <c r="KYN230" s="54"/>
      <c r="KYO230" s="54"/>
      <c r="KYP230" s="54"/>
      <c r="KYQ230" s="54"/>
      <c r="KYR230" s="54"/>
      <c r="KYS230" s="54"/>
      <c r="KYT230" s="54"/>
      <c r="KYU230" s="54"/>
      <c r="KYV230" s="54"/>
      <c r="KYW230" s="54"/>
      <c r="KYX230" s="54"/>
      <c r="KYY230" s="54"/>
      <c r="KYZ230" s="54"/>
      <c r="KZA230" s="54"/>
      <c r="KZB230" s="54"/>
      <c r="KZC230" s="54"/>
      <c r="KZD230" s="54"/>
      <c r="KZE230" s="54"/>
      <c r="KZF230" s="54"/>
      <c r="KZG230" s="54"/>
      <c r="KZH230" s="54"/>
      <c r="KZI230" s="54"/>
      <c r="KZJ230" s="54"/>
      <c r="KZK230" s="54"/>
      <c r="KZL230" s="54"/>
      <c r="KZM230" s="54"/>
      <c r="KZN230" s="54"/>
      <c r="KZO230" s="54"/>
      <c r="KZP230" s="54"/>
      <c r="KZQ230" s="54"/>
      <c r="KZR230" s="54"/>
      <c r="KZS230" s="54"/>
      <c r="KZT230" s="54"/>
      <c r="KZU230" s="54"/>
      <c r="KZV230" s="54"/>
      <c r="KZW230" s="54"/>
      <c r="KZX230" s="54"/>
      <c r="KZY230" s="54"/>
      <c r="KZZ230" s="54"/>
      <c r="LAA230" s="54"/>
      <c r="LAB230" s="54"/>
      <c r="LAC230" s="54"/>
      <c r="LAD230" s="54"/>
      <c r="LAE230" s="54"/>
      <c r="LAF230" s="54"/>
      <c r="LAG230" s="54"/>
      <c r="LAH230" s="54"/>
      <c r="LAI230" s="54"/>
      <c r="LAJ230" s="54"/>
      <c r="LAK230" s="54"/>
      <c r="LAL230" s="54"/>
      <c r="LAM230" s="54"/>
      <c r="LAN230" s="54"/>
      <c r="LAO230" s="54"/>
      <c r="LAP230" s="54"/>
      <c r="LAQ230" s="54"/>
      <c r="LAR230" s="54"/>
      <c r="LAS230" s="54"/>
      <c r="LAT230" s="54"/>
      <c r="LAU230" s="54"/>
      <c r="LAV230" s="54"/>
      <c r="LAW230" s="54"/>
      <c r="LAX230" s="54"/>
      <c r="LAY230" s="54"/>
      <c r="LAZ230" s="54"/>
      <c r="LBA230" s="54"/>
      <c r="LBB230" s="54"/>
      <c r="LBC230" s="54"/>
      <c r="LBD230" s="54"/>
      <c r="LBE230" s="54"/>
      <c r="LBF230" s="54"/>
      <c r="LBG230" s="54"/>
      <c r="LBH230" s="54"/>
      <c r="LBI230" s="54"/>
      <c r="LBJ230" s="54"/>
      <c r="LBK230" s="54"/>
      <c r="LBL230" s="54"/>
      <c r="LBM230" s="54"/>
      <c r="LBN230" s="54"/>
      <c r="LBO230" s="54"/>
      <c r="LBP230" s="54"/>
      <c r="LBQ230" s="54"/>
      <c r="LBR230" s="54"/>
      <c r="LBS230" s="54"/>
      <c r="LBT230" s="54"/>
      <c r="LBU230" s="54"/>
      <c r="LBV230" s="54"/>
      <c r="LBW230" s="54"/>
      <c r="LBX230" s="54"/>
      <c r="LBY230" s="54"/>
      <c r="LBZ230" s="54"/>
      <c r="LCA230" s="54"/>
      <c r="LCB230" s="54"/>
      <c r="LCC230" s="54"/>
      <c r="LCD230" s="54"/>
      <c r="LCE230" s="54"/>
      <c r="LCF230" s="54"/>
      <c r="LCG230" s="54"/>
      <c r="LCH230" s="54"/>
      <c r="LCI230" s="54"/>
      <c r="LCJ230" s="54"/>
      <c r="LCK230" s="54"/>
      <c r="LCL230" s="54"/>
      <c r="LCM230" s="54"/>
      <c r="LCN230" s="54"/>
      <c r="LCO230" s="54"/>
      <c r="LCP230" s="54"/>
      <c r="LCQ230" s="54"/>
      <c r="LCR230" s="54"/>
      <c r="LCS230" s="54"/>
      <c r="LCT230" s="54"/>
      <c r="LCU230" s="54"/>
      <c r="LCV230" s="54"/>
      <c r="LCW230" s="54"/>
      <c r="LCX230" s="54"/>
      <c r="LCY230" s="54"/>
      <c r="LCZ230" s="54"/>
      <c r="LDA230" s="54"/>
      <c r="LDB230" s="54"/>
      <c r="LDC230" s="54"/>
      <c r="LDD230" s="54"/>
      <c r="LDE230" s="54"/>
      <c r="LDF230" s="54"/>
      <c r="LDG230" s="54"/>
      <c r="LDH230" s="54"/>
      <c r="LDI230" s="54"/>
      <c r="LDJ230" s="54"/>
      <c r="LDK230" s="54"/>
      <c r="LDL230" s="54"/>
      <c r="LDM230" s="54"/>
      <c r="LDN230" s="54"/>
      <c r="LDO230" s="54"/>
      <c r="LDP230" s="54"/>
      <c r="LDQ230" s="54"/>
      <c r="LDR230" s="54"/>
      <c r="LDS230" s="54"/>
      <c r="LDT230" s="54"/>
      <c r="LDU230" s="54"/>
      <c r="LDV230" s="54"/>
      <c r="LDW230" s="54"/>
      <c r="LDX230" s="54"/>
      <c r="LDY230" s="54"/>
      <c r="LDZ230" s="54"/>
      <c r="LEA230" s="54"/>
      <c r="LEB230" s="54"/>
      <c r="LEC230" s="54"/>
      <c r="LED230" s="54"/>
      <c r="LEE230" s="54"/>
      <c r="LEF230" s="54"/>
      <c r="LEG230" s="54"/>
      <c r="LEH230" s="54"/>
      <c r="LEI230" s="54"/>
      <c r="LEJ230" s="54"/>
      <c r="LEK230" s="54"/>
      <c r="LEL230" s="54"/>
      <c r="LEM230" s="54"/>
      <c r="LEN230" s="54"/>
      <c r="LEO230" s="54"/>
      <c r="LEP230" s="54"/>
      <c r="LEQ230" s="54"/>
      <c r="LER230" s="54"/>
      <c r="LES230" s="54"/>
      <c r="LET230" s="54"/>
      <c r="LEU230" s="54"/>
      <c r="LEV230" s="54"/>
      <c r="LEW230" s="54"/>
      <c r="LEX230" s="54"/>
      <c r="LEY230" s="54"/>
      <c r="LEZ230" s="54"/>
      <c r="LFA230" s="54"/>
      <c r="LFB230" s="54"/>
      <c r="LFC230" s="54"/>
      <c r="LFD230" s="54"/>
      <c r="LFE230" s="54"/>
      <c r="LFF230" s="54"/>
      <c r="LFG230" s="54"/>
      <c r="LFH230" s="54"/>
      <c r="LFI230" s="54"/>
      <c r="LFJ230" s="54"/>
      <c r="LFK230" s="54"/>
      <c r="LFL230" s="54"/>
      <c r="LFM230" s="54"/>
      <c r="LFN230" s="54"/>
      <c r="LFO230" s="54"/>
      <c r="LFP230" s="54"/>
      <c r="LFQ230" s="54"/>
      <c r="LFR230" s="54"/>
      <c r="LFS230" s="54"/>
      <c r="LFT230" s="54"/>
      <c r="LFU230" s="54"/>
      <c r="LFV230" s="54"/>
      <c r="LFW230" s="54"/>
      <c r="LFX230" s="54"/>
      <c r="LFY230" s="54"/>
      <c r="LFZ230" s="54"/>
      <c r="LGA230" s="54"/>
      <c r="LGB230" s="54"/>
      <c r="LGC230" s="54"/>
      <c r="LGD230" s="54"/>
      <c r="LGE230" s="54"/>
      <c r="LGF230" s="54"/>
      <c r="LGG230" s="54"/>
      <c r="LGH230" s="54"/>
      <c r="LGI230" s="54"/>
      <c r="LGJ230" s="54"/>
      <c r="LGK230" s="54"/>
      <c r="LGL230" s="54"/>
      <c r="LGM230" s="54"/>
      <c r="LGN230" s="54"/>
      <c r="LGO230" s="54"/>
      <c r="LGP230" s="54"/>
      <c r="LGQ230" s="54"/>
      <c r="LGR230" s="54"/>
      <c r="LGS230" s="54"/>
      <c r="LGT230" s="54"/>
      <c r="LGU230" s="54"/>
      <c r="LGV230" s="54"/>
      <c r="LGW230" s="54"/>
      <c r="LGX230" s="54"/>
      <c r="LGY230" s="54"/>
      <c r="LGZ230" s="54"/>
      <c r="LHA230" s="54"/>
      <c r="LHB230" s="54"/>
      <c r="LHC230" s="54"/>
      <c r="LHD230" s="54"/>
      <c r="LHE230" s="54"/>
      <c r="LHF230" s="54"/>
      <c r="LHG230" s="54"/>
      <c r="LHH230" s="54"/>
      <c r="LHI230" s="54"/>
      <c r="LHJ230" s="54"/>
      <c r="LHK230" s="54"/>
      <c r="LHL230" s="54"/>
      <c r="LHM230" s="54"/>
      <c r="LHN230" s="54"/>
      <c r="LHO230" s="54"/>
      <c r="LHP230" s="54"/>
      <c r="LHQ230" s="54"/>
      <c r="LHR230" s="54"/>
      <c r="LHS230" s="54"/>
      <c r="LHT230" s="54"/>
      <c r="LHU230" s="54"/>
      <c r="LHV230" s="54"/>
      <c r="LHW230" s="54"/>
      <c r="LHX230" s="54"/>
      <c r="LHY230" s="54"/>
      <c r="LHZ230" s="54"/>
      <c r="LIA230" s="54"/>
      <c r="LIB230" s="54"/>
      <c r="LIC230" s="54"/>
      <c r="LID230" s="54"/>
      <c r="LIE230" s="54"/>
      <c r="LIF230" s="54"/>
      <c r="LIG230" s="54"/>
      <c r="LIH230" s="54"/>
      <c r="LII230" s="54"/>
      <c r="LIJ230" s="54"/>
      <c r="LIK230" s="54"/>
      <c r="LIL230" s="54"/>
      <c r="LIM230" s="54"/>
      <c r="LIN230" s="54"/>
      <c r="LIO230" s="54"/>
      <c r="LIP230" s="54"/>
      <c r="LIQ230" s="54"/>
      <c r="LIR230" s="54"/>
      <c r="LIS230" s="54"/>
      <c r="LIT230" s="54"/>
      <c r="LIU230" s="54"/>
      <c r="LIV230" s="54"/>
      <c r="LIW230" s="54"/>
      <c r="LIX230" s="54"/>
      <c r="LIY230" s="54"/>
      <c r="LIZ230" s="54"/>
      <c r="LJA230" s="54"/>
      <c r="LJB230" s="54"/>
      <c r="LJC230" s="54"/>
      <c r="LJD230" s="54"/>
      <c r="LJE230" s="54"/>
      <c r="LJF230" s="54"/>
      <c r="LJG230" s="54"/>
      <c r="LJH230" s="54"/>
      <c r="LJI230" s="54"/>
      <c r="LJJ230" s="54"/>
      <c r="LJK230" s="54"/>
      <c r="LJL230" s="54"/>
      <c r="LJM230" s="54"/>
      <c r="LJN230" s="54"/>
      <c r="LJO230" s="54"/>
      <c r="LJP230" s="54"/>
      <c r="LJQ230" s="54"/>
      <c r="LJR230" s="54"/>
      <c r="LJS230" s="54"/>
      <c r="LJT230" s="54"/>
      <c r="LJU230" s="54"/>
      <c r="LJV230" s="54"/>
      <c r="LJW230" s="54"/>
      <c r="LJX230" s="54"/>
      <c r="LJY230" s="54"/>
      <c r="LJZ230" s="54"/>
      <c r="LKA230" s="54"/>
      <c r="LKB230" s="54"/>
      <c r="LKC230" s="54"/>
      <c r="LKD230" s="54"/>
      <c r="LKE230" s="54"/>
      <c r="LKF230" s="54"/>
      <c r="LKG230" s="54"/>
      <c r="LKH230" s="54"/>
      <c r="LKI230" s="54"/>
      <c r="LKJ230" s="54"/>
      <c r="LKK230" s="54"/>
      <c r="LKL230" s="54"/>
      <c r="LKM230" s="54"/>
      <c r="LKN230" s="54"/>
      <c r="LKO230" s="54"/>
      <c r="LKP230" s="54"/>
      <c r="LKQ230" s="54"/>
      <c r="LKR230" s="54"/>
      <c r="LKS230" s="54"/>
      <c r="LKT230" s="54"/>
      <c r="LKU230" s="54"/>
      <c r="LKV230" s="54"/>
      <c r="LKW230" s="54"/>
      <c r="LKX230" s="54"/>
      <c r="LKY230" s="54"/>
      <c r="LKZ230" s="54"/>
      <c r="LLA230" s="54"/>
      <c r="LLB230" s="54"/>
      <c r="LLC230" s="54"/>
      <c r="LLD230" s="54"/>
      <c r="LLE230" s="54"/>
      <c r="LLF230" s="54"/>
      <c r="LLG230" s="54"/>
      <c r="LLH230" s="54"/>
      <c r="LLI230" s="54"/>
      <c r="LLJ230" s="54"/>
      <c r="LLK230" s="54"/>
      <c r="LLL230" s="54"/>
      <c r="LLM230" s="54"/>
      <c r="LLN230" s="54"/>
      <c r="LLO230" s="54"/>
      <c r="LLP230" s="54"/>
      <c r="LLQ230" s="54"/>
      <c r="LLR230" s="54"/>
      <c r="LLS230" s="54"/>
      <c r="LLT230" s="54"/>
      <c r="LLU230" s="54"/>
      <c r="LLV230" s="54"/>
      <c r="LLW230" s="54"/>
      <c r="LLX230" s="54"/>
      <c r="LLY230" s="54"/>
      <c r="LLZ230" s="54"/>
      <c r="LMA230" s="54"/>
      <c r="LMB230" s="54"/>
      <c r="LMC230" s="54"/>
      <c r="LMD230" s="54"/>
      <c r="LME230" s="54"/>
      <c r="LMF230" s="54"/>
      <c r="LMG230" s="54"/>
      <c r="LMH230" s="54"/>
      <c r="LMI230" s="54"/>
      <c r="LMJ230" s="54"/>
      <c r="LMK230" s="54"/>
      <c r="LML230" s="54"/>
      <c r="LMM230" s="54"/>
      <c r="LMN230" s="54"/>
      <c r="LMO230" s="54"/>
      <c r="LMP230" s="54"/>
      <c r="LMQ230" s="54"/>
      <c r="LMR230" s="54"/>
      <c r="LMS230" s="54"/>
      <c r="LMT230" s="54"/>
      <c r="LMU230" s="54"/>
      <c r="LMV230" s="54"/>
      <c r="LMW230" s="54"/>
      <c r="LMX230" s="54"/>
      <c r="LMY230" s="54"/>
      <c r="LMZ230" s="54"/>
      <c r="LNA230" s="54"/>
      <c r="LNB230" s="54"/>
      <c r="LNC230" s="54"/>
      <c r="LND230" s="54"/>
      <c r="LNE230" s="54"/>
      <c r="LNF230" s="54"/>
      <c r="LNG230" s="54"/>
      <c r="LNH230" s="54"/>
      <c r="LNI230" s="54"/>
      <c r="LNJ230" s="54"/>
      <c r="LNK230" s="54"/>
      <c r="LNL230" s="54"/>
      <c r="LNM230" s="54"/>
      <c r="LNN230" s="54"/>
      <c r="LNO230" s="54"/>
      <c r="LNP230" s="54"/>
      <c r="LNQ230" s="54"/>
      <c r="LNR230" s="54"/>
      <c r="LNS230" s="54"/>
      <c r="LNT230" s="54"/>
      <c r="LNU230" s="54"/>
      <c r="LNV230" s="54"/>
      <c r="LNW230" s="54"/>
      <c r="LNX230" s="54"/>
      <c r="LNY230" s="54"/>
      <c r="LNZ230" s="54"/>
      <c r="LOA230" s="54"/>
      <c r="LOB230" s="54"/>
      <c r="LOC230" s="54"/>
      <c r="LOD230" s="54"/>
      <c r="LOE230" s="54"/>
      <c r="LOF230" s="54"/>
      <c r="LOG230" s="54"/>
      <c r="LOH230" s="54"/>
      <c r="LOI230" s="54"/>
      <c r="LOJ230" s="54"/>
      <c r="LOK230" s="54"/>
      <c r="LOL230" s="54"/>
      <c r="LOM230" s="54"/>
      <c r="LON230" s="54"/>
      <c r="LOO230" s="54"/>
      <c r="LOP230" s="54"/>
      <c r="LOQ230" s="54"/>
      <c r="LOR230" s="54"/>
      <c r="LOS230" s="54"/>
      <c r="LOT230" s="54"/>
      <c r="LOU230" s="54"/>
      <c r="LOV230" s="54"/>
      <c r="LOW230" s="54"/>
      <c r="LOX230" s="54"/>
      <c r="LOY230" s="54"/>
      <c r="LOZ230" s="54"/>
      <c r="LPA230" s="54"/>
      <c r="LPB230" s="54"/>
      <c r="LPC230" s="54"/>
      <c r="LPD230" s="54"/>
      <c r="LPE230" s="54"/>
      <c r="LPF230" s="54"/>
      <c r="LPG230" s="54"/>
      <c r="LPH230" s="54"/>
      <c r="LPI230" s="54"/>
      <c r="LPJ230" s="54"/>
      <c r="LPK230" s="54"/>
      <c r="LPL230" s="54"/>
      <c r="LPM230" s="54"/>
      <c r="LPN230" s="54"/>
      <c r="LPO230" s="54"/>
      <c r="LPP230" s="54"/>
      <c r="LPQ230" s="54"/>
      <c r="LPR230" s="54"/>
      <c r="LPS230" s="54"/>
      <c r="LPT230" s="54"/>
      <c r="LPU230" s="54"/>
      <c r="LPV230" s="54"/>
      <c r="LPW230" s="54"/>
      <c r="LPX230" s="54"/>
      <c r="LPY230" s="54"/>
      <c r="LPZ230" s="54"/>
      <c r="LQA230" s="54"/>
      <c r="LQB230" s="54"/>
      <c r="LQC230" s="54"/>
      <c r="LQD230" s="54"/>
      <c r="LQE230" s="54"/>
      <c r="LQF230" s="54"/>
      <c r="LQG230" s="54"/>
      <c r="LQH230" s="54"/>
      <c r="LQI230" s="54"/>
      <c r="LQJ230" s="54"/>
      <c r="LQK230" s="54"/>
      <c r="LQL230" s="54"/>
      <c r="LQM230" s="54"/>
      <c r="LQN230" s="54"/>
      <c r="LQO230" s="54"/>
      <c r="LQP230" s="54"/>
      <c r="LQQ230" s="54"/>
      <c r="LQR230" s="54"/>
      <c r="LQS230" s="54"/>
      <c r="LQT230" s="54"/>
      <c r="LQU230" s="54"/>
      <c r="LQV230" s="54"/>
      <c r="LQW230" s="54"/>
      <c r="LQX230" s="54"/>
      <c r="LQY230" s="54"/>
      <c r="LQZ230" s="54"/>
      <c r="LRA230" s="54"/>
      <c r="LRB230" s="54"/>
      <c r="LRC230" s="54"/>
      <c r="LRD230" s="54"/>
      <c r="LRE230" s="54"/>
      <c r="LRF230" s="54"/>
      <c r="LRG230" s="54"/>
      <c r="LRH230" s="54"/>
      <c r="LRI230" s="54"/>
      <c r="LRJ230" s="54"/>
      <c r="LRK230" s="54"/>
      <c r="LRL230" s="54"/>
      <c r="LRM230" s="54"/>
      <c r="LRN230" s="54"/>
      <c r="LRO230" s="54"/>
      <c r="LRP230" s="54"/>
      <c r="LRQ230" s="54"/>
      <c r="LRR230" s="54"/>
      <c r="LRS230" s="54"/>
      <c r="LRT230" s="54"/>
      <c r="LRU230" s="54"/>
      <c r="LRV230" s="54"/>
      <c r="LRW230" s="54"/>
      <c r="LRX230" s="54"/>
      <c r="LRY230" s="54"/>
      <c r="LRZ230" s="54"/>
      <c r="LSA230" s="54"/>
      <c r="LSB230" s="54"/>
      <c r="LSC230" s="54"/>
      <c r="LSD230" s="54"/>
      <c r="LSE230" s="54"/>
      <c r="LSF230" s="54"/>
      <c r="LSG230" s="54"/>
      <c r="LSH230" s="54"/>
      <c r="LSI230" s="54"/>
      <c r="LSJ230" s="54"/>
      <c r="LSK230" s="54"/>
      <c r="LSL230" s="54"/>
      <c r="LSM230" s="54"/>
      <c r="LSN230" s="54"/>
      <c r="LSO230" s="54"/>
      <c r="LSP230" s="54"/>
      <c r="LSQ230" s="54"/>
      <c r="LSR230" s="54"/>
      <c r="LSS230" s="54"/>
      <c r="LST230" s="54"/>
      <c r="LSU230" s="54"/>
      <c r="LSV230" s="54"/>
      <c r="LSW230" s="54"/>
      <c r="LSX230" s="54"/>
      <c r="LSY230" s="54"/>
      <c r="LSZ230" s="54"/>
      <c r="LTA230" s="54"/>
      <c r="LTB230" s="54"/>
      <c r="LTC230" s="54"/>
      <c r="LTD230" s="54"/>
      <c r="LTE230" s="54"/>
      <c r="LTF230" s="54"/>
      <c r="LTG230" s="54"/>
      <c r="LTH230" s="54"/>
      <c r="LTI230" s="54"/>
      <c r="LTJ230" s="54"/>
      <c r="LTK230" s="54"/>
      <c r="LTL230" s="54"/>
      <c r="LTM230" s="54"/>
      <c r="LTN230" s="54"/>
      <c r="LTO230" s="54"/>
      <c r="LTP230" s="54"/>
      <c r="LTQ230" s="54"/>
      <c r="LTR230" s="54"/>
      <c r="LTS230" s="54"/>
      <c r="LTT230" s="54"/>
      <c r="LTU230" s="54"/>
      <c r="LTV230" s="54"/>
      <c r="LTW230" s="54"/>
      <c r="LTX230" s="54"/>
      <c r="LTY230" s="54"/>
      <c r="LTZ230" s="54"/>
      <c r="LUA230" s="54"/>
      <c r="LUB230" s="54"/>
      <c r="LUC230" s="54"/>
      <c r="LUD230" s="54"/>
      <c r="LUE230" s="54"/>
      <c r="LUF230" s="54"/>
      <c r="LUG230" s="54"/>
      <c r="LUH230" s="54"/>
      <c r="LUI230" s="54"/>
      <c r="LUJ230" s="54"/>
      <c r="LUK230" s="54"/>
      <c r="LUL230" s="54"/>
      <c r="LUM230" s="54"/>
      <c r="LUN230" s="54"/>
      <c r="LUO230" s="54"/>
      <c r="LUP230" s="54"/>
      <c r="LUQ230" s="54"/>
      <c r="LUR230" s="54"/>
      <c r="LUS230" s="54"/>
      <c r="LUT230" s="54"/>
      <c r="LUU230" s="54"/>
      <c r="LUV230" s="54"/>
      <c r="LUW230" s="54"/>
      <c r="LUX230" s="54"/>
      <c r="LUY230" s="54"/>
      <c r="LUZ230" s="54"/>
      <c r="LVA230" s="54"/>
      <c r="LVB230" s="54"/>
      <c r="LVC230" s="54"/>
      <c r="LVD230" s="54"/>
      <c r="LVE230" s="54"/>
      <c r="LVF230" s="54"/>
      <c r="LVG230" s="54"/>
      <c r="LVH230" s="54"/>
      <c r="LVI230" s="54"/>
      <c r="LVJ230" s="54"/>
      <c r="LVK230" s="54"/>
      <c r="LVL230" s="54"/>
      <c r="LVM230" s="54"/>
      <c r="LVN230" s="54"/>
      <c r="LVO230" s="54"/>
      <c r="LVP230" s="54"/>
      <c r="LVQ230" s="54"/>
      <c r="LVR230" s="54"/>
      <c r="LVS230" s="54"/>
      <c r="LVT230" s="54"/>
      <c r="LVU230" s="54"/>
      <c r="LVV230" s="54"/>
      <c r="LVW230" s="54"/>
      <c r="LVX230" s="54"/>
      <c r="LVY230" s="54"/>
      <c r="LVZ230" s="54"/>
      <c r="LWA230" s="54"/>
      <c r="LWB230" s="54"/>
      <c r="LWC230" s="54"/>
      <c r="LWD230" s="54"/>
      <c r="LWE230" s="54"/>
      <c r="LWF230" s="54"/>
      <c r="LWG230" s="54"/>
      <c r="LWH230" s="54"/>
      <c r="LWI230" s="54"/>
      <c r="LWJ230" s="54"/>
      <c r="LWK230" s="54"/>
      <c r="LWL230" s="54"/>
      <c r="LWM230" s="54"/>
      <c r="LWN230" s="54"/>
      <c r="LWO230" s="54"/>
      <c r="LWP230" s="54"/>
      <c r="LWQ230" s="54"/>
      <c r="LWR230" s="54"/>
      <c r="LWS230" s="54"/>
      <c r="LWT230" s="54"/>
      <c r="LWU230" s="54"/>
      <c r="LWV230" s="54"/>
      <c r="LWW230" s="54"/>
      <c r="LWX230" s="54"/>
      <c r="LWY230" s="54"/>
      <c r="LWZ230" s="54"/>
      <c r="LXA230" s="54"/>
      <c r="LXB230" s="54"/>
      <c r="LXC230" s="54"/>
      <c r="LXD230" s="54"/>
      <c r="LXE230" s="54"/>
      <c r="LXF230" s="54"/>
      <c r="LXG230" s="54"/>
      <c r="LXH230" s="54"/>
      <c r="LXI230" s="54"/>
      <c r="LXJ230" s="54"/>
      <c r="LXK230" s="54"/>
      <c r="LXL230" s="54"/>
      <c r="LXM230" s="54"/>
      <c r="LXN230" s="54"/>
      <c r="LXO230" s="54"/>
      <c r="LXP230" s="54"/>
      <c r="LXQ230" s="54"/>
      <c r="LXR230" s="54"/>
      <c r="LXS230" s="54"/>
      <c r="LXT230" s="54"/>
      <c r="LXU230" s="54"/>
      <c r="LXV230" s="54"/>
      <c r="LXW230" s="54"/>
      <c r="LXX230" s="54"/>
      <c r="LXY230" s="54"/>
      <c r="LXZ230" s="54"/>
      <c r="LYA230" s="54"/>
      <c r="LYB230" s="54"/>
      <c r="LYC230" s="54"/>
      <c r="LYD230" s="54"/>
      <c r="LYE230" s="54"/>
      <c r="LYF230" s="54"/>
      <c r="LYG230" s="54"/>
      <c r="LYH230" s="54"/>
      <c r="LYI230" s="54"/>
      <c r="LYJ230" s="54"/>
      <c r="LYK230" s="54"/>
      <c r="LYL230" s="54"/>
      <c r="LYM230" s="54"/>
      <c r="LYN230" s="54"/>
      <c r="LYO230" s="54"/>
      <c r="LYP230" s="54"/>
      <c r="LYQ230" s="54"/>
      <c r="LYR230" s="54"/>
      <c r="LYS230" s="54"/>
      <c r="LYT230" s="54"/>
      <c r="LYU230" s="54"/>
      <c r="LYV230" s="54"/>
      <c r="LYW230" s="54"/>
      <c r="LYX230" s="54"/>
      <c r="LYY230" s="54"/>
      <c r="LYZ230" s="54"/>
      <c r="LZA230" s="54"/>
      <c r="LZB230" s="54"/>
      <c r="LZC230" s="54"/>
      <c r="LZD230" s="54"/>
      <c r="LZE230" s="54"/>
      <c r="LZF230" s="54"/>
      <c r="LZG230" s="54"/>
      <c r="LZH230" s="54"/>
      <c r="LZI230" s="54"/>
      <c r="LZJ230" s="54"/>
      <c r="LZK230" s="54"/>
      <c r="LZL230" s="54"/>
      <c r="LZM230" s="54"/>
      <c r="LZN230" s="54"/>
      <c r="LZO230" s="54"/>
      <c r="LZP230" s="54"/>
      <c r="LZQ230" s="54"/>
      <c r="LZR230" s="54"/>
      <c r="LZS230" s="54"/>
      <c r="LZT230" s="54"/>
      <c r="LZU230" s="54"/>
      <c r="LZV230" s="54"/>
      <c r="LZW230" s="54"/>
      <c r="LZX230" s="54"/>
      <c r="LZY230" s="54"/>
      <c r="LZZ230" s="54"/>
      <c r="MAA230" s="54"/>
      <c r="MAB230" s="54"/>
      <c r="MAC230" s="54"/>
      <c r="MAD230" s="54"/>
      <c r="MAE230" s="54"/>
      <c r="MAF230" s="54"/>
      <c r="MAG230" s="54"/>
      <c r="MAH230" s="54"/>
      <c r="MAI230" s="54"/>
      <c r="MAJ230" s="54"/>
      <c r="MAK230" s="54"/>
      <c r="MAL230" s="54"/>
      <c r="MAM230" s="54"/>
      <c r="MAN230" s="54"/>
      <c r="MAO230" s="54"/>
      <c r="MAP230" s="54"/>
      <c r="MAQ230" s="54"/>
      <c r="MAR230" s="54"/>
      <c r="MAS230" s="54"/>
      <c r="MAT230" s="54"/>
      <c r="MAU230" s="54"/>
      <c r="MAV230" s="54"/>
      <c r="MAW230" s="54"/>
      <c r="MAX230" s="54"/>
      <c r="MAY230" s="54"/>
      <c r="MAZ230" s="54"/>
      <c r="MBA230" s="54"/>
      <c r="MBB230" s="54"/>
      <c r="MBC230" s="54"/>
      <c r="MBD230" s="54"/>
      <c r="MBE230" s="54"/>
      <c r="MBF230" s="54"/>
      <c r="MBG230" s="54"/>
      <c r="MBH230" s="54"/>
      <c r="MBI230" s="54"/>
      <c r="MBJ230" s="54"/>
      <c r="MBK230" s="54"/>
      <c r="MBL230" s="54"/>
      <c r="MBM230" s="54"/>
      <c r="MBN230" s="54"/>
      <c r="MBO230" s="54"/>
      <c r="MBP230" s="54"/>
      <c r="MBQ230" s="54"/>
      <c r="MBR230" s="54"/>
      <c r="MBS230" s="54"/>
      <c r="MBT230" s="54"/>
      <c r="MBU230" s="54"/>
      <c r="MBV230" s="54"/>
      <c r="MBW230" s="54"/>
      <c r="MBX230" s="54"/>
      <c r="MBY230" s="54"/>
      <c r="MBZ230" s="54"/>
      <c r="MCA230" s="54"/>
      <c r="MCB230" s="54"/>
      <c r="MCC230" s="54"/>
      <c r="MCD230" s="54"/>
      <c r="MCE230" s="54"/>
      <c r="MCF230" s="54"/>
      <c r="MCG230" s="54"/>
      <c r="MCH230" s="54"/>
      <c r="MCI230" s="54"/>
      <c r="MCJ230" s="54"/>
      <c r="MCK230" s="54"/>
      <c r="MCL230" s="54"/>
      <c r="MCM230" s="54"/>
      <c r="MCN230" s="54"/>
      <c r="MCO230" s="54"/>
      <c r="MCP230" s="54"/>
      <c r="MCQ230" s="54"/>
      <c r="MCR230" s="54"/>
      <c r="MCS230" s="54"/>
      <c r="MCT230" s="54"/>
      <c r="MCU230" s="54"/>
      <c r="MCV230" s="54"/>
      <c r="MCW230" s="54"/>
      <c r="MCX230" s="54"/>
      <c r="MCY230" s="54"/>
      <c r="MCZ230" s="54"/>
      <c r="MDA230" s="54"/>
      <c r="MDB230" s="54"/>
      <c r="MDC230" s="54"/>
      <c r="MDD230" s="54"/>
      <c r="MDE230" s="54"/>
      <c r="MDF230" s="54"/>
      <c r="MDG230" s="54"/>
      <c r="MDH230" s="54"/>
      <c r="MDI230" s="54"/>
      <c r="MDJ230" s="54"/>
      <c r="MDK230" s="54"/>
      <c r="MDL230" s="54"/>
      <c r="MDM230" s="54"/>
      <c r="MDN230" s="54"/>
      <c r="MDO230" s="54"/>
      <c r="MDP230" s="54"/>
      <c r="MDQ230" s="54"/>
      <c r="MDR230" s="54"/>
      <c r="MDS230" s="54"/>
      <c r="MDT230" s="54"/>
      <c r="MDU230" s="54"/>
      <c r="MDV230" s="54"/>
      <c r="MDW230" s="54"/>
      <c r="MDX230" s="54"/>
      <c r="MDY230" s="54"/>
      <c r="MDZ230" s="54"/>
      <c r="MEA230" s="54"/>
      <c r="MEB230" s="54"/>
      <c r="MEC230" s="54"/>
      <c r="MED230" s="54"/>
      <c r="MEE230" s="54"/>
      <c r="MEF230" s="54"/>
      <c r="MEG230" s="54"/>
      <c r="MEH230" s="54"/>
      <c r="MEI230" s="54"/>
      <c r="MEJ230" s="54"/>
      <c r="MEK230" s="54"/>
      <c r="MEL230" s="54"/>
      <c r="MEM230" s="54"/>
      <c r="MEN230" s="54"/>
      <c r="MEO230" s="54"/>
      <c r="MEP230" s="54"/>
      <c r="MEQ230" s="54"/>
      <c r="MER230" s="54"/>
      <c r="MES230" s="54"/>
      <c r="MET230" s="54"/>
      <c r="MEU230" s="54"/>
      <c r="MEV230" s="54"/>
      <c r="MEW230" s="54"/>
      <c r="MEX230" s="54"/>
      <c r="MEY230" s="54"/>
      <c r="MEZ230" s="54"/>
      <c r="MFA230" s="54"/>
      <c r="MFB230" s="54"/>
      <c r="MFC230" s="54"/>
      <c r="MFD230" s="54"/>
      <c r="MFE230" s="54"/>
      <c r="MFF230" s="54"/>
      <c r="MFG230" s="54"/>
      <c r="MFH230" s="54"/>
      <c r="MFI230" s="54"/>
      <c r="MFJ230" s="54"/>
      <c r="MFK230" s="54"/>
      <c r="MFL230" s="54"/>
      <c r="MFM230" s="54"/>
      <c r="MFN230" s="54"/>
      <c r="MFO230" s="54"/>
      <c r="MFP230" s="54"/>
      <c r="MFQ230" s="54"/>
      <c r="MFR230" s="54"/>
      <c r="MFS230" s="54"/>
      <c r="MFT230" s="54"/>
      <c r="MFU230" s="54"/>
      <c r="MFV230" s="54"/>
      <c r="MFW230" s="54"/>
      <c r="MFX230" s="54"/>
      <c r="MFY230" s="54"/>
      <c r="MFZ230" s="54"/>
      <c r="MGA230" s="54"/>
      <c r="MGB230" s="54"/>
      <c r="MGC230" s="54"/>
      <c r="MGD230" s="54"/>
      <c r="MGE230" s="54"/>
      <c r="MGF230" s="54"/>
      <c r="MGG230" s="54"/>
      <c r="MGH230" s="54"/>
      <c r="MGI230" s="54"/>
      <c r="MGJ230" s="54"/>
      <c r="MGK230" s="54"/>
      <c r="MGL230" s="54"/>
      <c r="MGM230" s="54"/>
      <c r="MGN230" s="54"/>
      <c r="MGO230" s="54"/>
      <c r="MGP230" s="54"/>
      <c r="MGQ230" s="54"/>
      <c r="MGR230" s="54"/>
      <c r="MGS230" s="54"/>
      <c r="MGT230" s="54"/>
      <c r="MGU230" s="54"/>
      <c r="MGV230" s="54"/>
      <c r="MGW230" s="54"/>
      <c r="MGX230" s="54"/>
      <c r="MGY230" s="54"/>
      <c r="MGZ230" s="54"/>
      <c r="MHA230" s="54"/>
      <c r="MHB230" s="54"/>
      <c r="MHC230" s="54"/>
      <c r="MHD230" s="54"/>
      <c r="MHE230" s="54"/>
      <c r="MHF230" s="54"/>
      <c r="MHG230" s="54"/>
      <c r="MHH230" s="54"/>
      <c r="MHI230" s="54"/>
      <c r="MHJ230" s="54"/>
      <c r="MHK230" s="54"/>
      <c r="MHL230" s="54"/>
      <c r="MHM230" s="54"/>
      <c r="MHN230" s="54"/>
      <c r="MHO230" s="54"/>
      <c r="MHP230" s="54"/>
      <c r="MHQ230" s="54"/>
      <c r="MHR230" s="54"/>
      <c r="MHS230" s="54"/>
      <c r="MHT230" s="54"/>
      <c r="MHU230" s="54"/>
      <c r="MHV230" s="54"/>
      <c r="MHW230" s="54"/>
      <c r="MHX230" s="54"/>
      <c r="MHY230" s="54"/>
      <c r="MHZ230" s="54"/>
      <c r="MIA230" s="54"/>
      <c r="MIB230" s="54"/>
      <c r="MIC230" s="54"/>
      <c r="MID230" s="54"/>
      <c r="MIE230" s="54"/>
      <c r="MIF230" s="54"/>
      <c r="MIG230" s="54"/>
      <c r="MIH230" s="54"/>
      <c r="MII230" s="54"/>
      <c r="MIJ230" s="54"/>
      <c r="MIK230" s="54"/>
      <c r="MIL230" s="54"/>
      <c r="MIM230" s="54"/>
      <c r="MIN230" s="54"/>
      <c r="MIO230" s="54"/>
      <c r="MIP230" s="54"/>
      <c r="MIQ230" s="54"/>
      <c r="MIR230" s="54"/>
      <c r="MIS230" s="54"/>
      <c r="MIT230" s="54"/>
      <c r="MIU230" s="54"/>
      <c r="MIV230" s="54"/>
      <c r="MIW230" s="54"/>
      <c r="MIX230" s="54"/>
      <c r="MIY230" s="54"/>
      <c r="MIZ230" s="54"/>
      <c r="MJA230" s="54"/>
      <c r="MJB230" s="54"/>
      <c r="MJC230" s="54"/>
      <c r="MJD230" s="54"/>
      <c r="MJE230" s="54"/>
      <c r="MJF230" s="54"/>
      <c r="MJG230" s="54"/>
      <c r="MJH230" s="54"/>
      <c r="MJI230" s="54"/>
      <c r="MJJ230" s="54"/>
      <c r="MJK230" s="54"/>
      <c r="MJL230" s="54"/>
      <c r="MJM230" s="54"/>
      <c r="MJN230" s="54"/>
      <c r="MJO230" s="54"/>
      <c r="MJP230" s="54"/>
      <c r="MJQ230" s="54"/>
      <c r="MJR230" s="54"/>
      <c r="MJS230" s="54"/>
      <c r="MJT230" s="54"/>
      <c r="MJU230" s="54"/>
      <c r="MJV230" s="54"/>
      <c r="MJW230" s="54"/>
      <c r="MJX230" s="54"/>
      <c r="MJY230" s="54"/>
      <c r="MJZ230" s="54"/>
      <c r="MKA230" s="54"/>
      <c r="MKB230" s="54"/>
      <c r="MKC230" s="54"/>
      <c r="MKD230" s="54"/>
      <c r="MKE230" s="54"/>
      <c r="MKF230" s="54"/>
      <c r="MKG230" s="54"/>
      <c r="MKH230" s="54"/>
      <c r="MKI230" s="54"/>
      <c r="MKJ230" s="54"/>
      <c r="MKK230" s="54"/>
      <c r="MKL230" s="54"/>
      <c r="MKM230" s="54"/>
      <c r="MKN230" s="54"/>
      <c r="MKO230" s="54"/>
      <c r="MKP230" s="54"/>
      <c r="MKQ230" s="54"/>
      <c r="MKR230" s="54"/>
      <c r="MKS230" s="54"/>
      <c r="MKT230" s="54"/>
      <c r="MKU230" s="54"/>
      <c r="MKV230" s="54"/>
      <c r="MKW230" s="54"/>
      <c r="MKX230" s="54"/>
      <c r="MKY230" s="54"/>
      <c r="MKZ230" s="54"/>
      <c r="MLA230" s="54"/>
      <c r="MLB230" s="54"/>
      <c r="MLC230" s="54"/>
      <c r="MLD230" s="54"/>
      <c r="MLE230" s="54"/>
      <c r="MLF230" s="54"/>
      <c r="MLG230" s="54"/>
      <c r="MLH230" s="54"/>
      <c r="MLI230" s="54"/>
      <c r="MLJ230" s="54"/>
      <c r="MLK230" s="54"/>
      <c r="MLL230" s="54"/>
      <c r="MLM230" s="54"/>
      <c r="MLN230" s="54"/>
      <c r="MLO230" s="54"/>
      <c r="MLP230" s="54"/>
      <c r="MLQ230" s="54"/>
      <c r="MLR230" s="54"/>
      <c r="MLS230" s="54"/>
      <c r="MLT230" s="54"/>
      <c r="MLU230" s="54"/>
      <c r="MLV230" s="54"/>
      <c r="MLW230" s="54"/>
      <c r="MLX230" s="54"/>
      <c r="MLY230" s="54"/>
      <c r="MLZ230" s="54"/>
      <c r="MMA230" s="54"/>
      <c r="MMB230" s="54"/>
      <c r="MMC230" s="54"/>
      <c r="MMD230" s="54"/>
      <c r="MME230" s="54"/>
      <c r="MMF230" s="54"/>
      <c r="MMG230" s="54"/>
      <c r="MMH230" s="54"/>
      <c r="MMI230" s="54"/>
      <c r="MMJ230" s="54"/>
      <c r="MMK230" s="54"/>
      <c r="MML230" s="54"/>
      <c r="MMM230" s="54"/>
      <c r="MMN230" s="54"/>
      <c r="MMO230" s="54"/>
      <c r="MMP230" s="54"/>
      <c r="MMQ230" s="54"/>
      <c r="MMR230" s="54"/>
      <c r="MMS230" s="54"/>
      <c r="MMT230" s="54"/>
      <c r="MMU230" s="54"/>
      <c r="MMV230" s="54"/>
      <c r="MMW230" s="54"/>
      <c r="MMX230" s="54"/>
      <c r="MMY230" s="54"/>
      <c r="MMZ230" s="54"/>
      <c r="MNA230" s="54"/>
      <c r="MNB230" s="54"/>
      <c r="MNC230" s="54"/>
      <c r="MND230" s="54"/>
      <c r="MNE230" s="54"/>
      <c r="MNF230" s="54"/>
      <c r="MNG230" s="54"/>
      <c r="MNH230" s="54"/>
      <c r="MNI230" s="54"/>
      <c r="MNJ230" s="54"/>
      <c r="MNK230" s="54"/>
      <c r="MNL230" s="54"/>
      <c r="MNM230" s="54"/>
      <c r="MNN230" s="54"/>
      <c r="MNO230" s="54"/>
      <c r="MNP230" s="54"/>
      <c r="MNQ230" s="54"/>
      <c r="MNR230" s="54"/>
      <c r="MNS230" s="54"/>
      <c r="MNT230" s="54"/>
      <c r="MNU230" s="54"/>
      <c r="MNV230" s="54"/>
      <c r="MNW230" s="54"/>
      <c r="MNX230" s="54"/>
      <c r="MNY230" s="54"/>
      <c r="MNZ230" s="54"/>
      <c r="MOA230" s="54"/>
      <c r="MOB230" s="54"/>
      <c r="MOC230" s="54"/>
      <c r="MOD230" s="54"/>
      <c r="MOE230" s="54"/>
      <c r="MOF230" s="54"/>
      <c r="MOG230" s="54"/>
      <c r="MOH230" s="54"/>
      <c r="MOI230" s="54"/>
      <c r="MOJ230" s="54"/>
      <c r="MOK230" s="54"/>
      <c r="MOL230" s="54"/>
      <c r="MOM230" s="54"/>
      <c r="MON230" s="54"/>
      <c r="MOO230" s="54"/>
      <c r="MOP230" s="54"/>
      <c r="MOQ230" s="54"/>
      <c r="MOR230" s="54"/>
      <c r="MOS230" s="54"/>
      <c r="MOT230" s="54"/>
      <c r="MOU230" s="54"/>
      <c r="MOV230" s="54"/>
      <c r="MOW230" s="54"/>
      <c r="MOX230" s="54"/>
      <c r="MOY230" s="54"/>
      <c r="MOZ230" s="54"/>
      <c r="MPA230" s="54"/>
      <c r="MPB230" s="54"/>
      <c r="MPC230" s="54"/>
      <c r="MPD230" s="54"/>
      <c r="MPE230" s="54"/>
      <c r="MPF230" s="54"/>
      <c r="MPG230" s="54"/>
      <c r="MPH230" s="54"/>
      <c r="MPI230" s="54"/>
      <c r="MPJ230" s="54"/>
      <c r="MPK230" s="54"/>
      <c r="MPL230" s="54"/>
      <c r="MPM230" s="54"/>
      <c r="MPN230" s="54"/>
      <c r="MPO230" s="54"/>
      <c r="MPP230" s="54"/>
      <c r="MPQ230" s="54"/>
      <c r="MPR230" s="54"/>
      <c r="MPS230" s="54"/>
      <c r="MPT230" s="54"/>
      <c r="MPU230" s="54"/>
      <c r="MPV230" s="54"/>
      <c r="MPW230" s="54"/>
      <c r="MPX230" s="54"/>
      <c r="MPY230" s="54"/>
      <c r="MPZ230" s="54"/>
      <c r="MQA230" s="54"/>
      <c r="MQB230" s="54"/>
      <c r="MQC230" s="54"/>
      <c r="MQD230" s="54"/>
      <c r="MQE230" s="54"/>
      <c r="MQF230" s="54"/>
      <c r="MQG230" s="54"/>
      <c r="MQH230" s="54"/>
      <c r="MQI230" s="54"/>
      <c r="MQJ230" s="54"/>
      <c r="MQK230" s="54"/>
      <c r="MQL230" s="54"/>
      <c r="MQM230" s="54"/>
      <c r="MQN230" s="54"/>
      <c r="MQO230" s="54"/>
      <c r="MQP230" s="54"/>
      <c r="MQQ230" s="54"/>
      <c r="MQR230" s="54"/>
      <c r="MQS230" s="54"/>
      <c r="MQT230" s="54"/>
      <c r="MQU230" s="54"/>
      <c r="MQV230" s="54"/>
      <c r="MQW230" s="54"/>
      <c r="MQX230" s="54"/>
      <c r="MQY230" s="54"/>
      <c r="MQZ230" s="54"/>
      <c r="MRA230" s="54"/>
      <c r="MRB230" s="54"/>
      <c r="MRC230" s="54"/>
      <c r="MRD230" s="54"/>
      <c r="MRE230" s="54"/>
      <c r="MRF230" s="54"/>
      <c r="MRG230" s="54"/>
      <c r="MRH230" s="54"/>
      <c r="MRI230" s="54"/>
      <c r="MRJ230" s="54"/>
      <c r="MRK230" s="54"/>
      <c r="MRL230" s="54"/>
      <c r="MRM230" s="54"/>
      <c r="MRN230" s="54"/>
      <c r="MRO230" s="54"/>
      <c r="MRP230" s="54"/>
      <c r="MRQ230" s="54"/>
      <c r="MRR230" s="54"/>
      <c r="MRS230" s="54"/>
      <c r="MRT230" s="54"/>
      <c r="MRU230" s="54"/>
      <c r="MRV230" s="54"/>
      <c r="MRW230" s="54"/>
      <c r="MRX230" s="54"/>
      <c r="MRY230" s="54"/>
      <c r="MRZ230" s="54"/>
      <c r="MSA230" s="54"/>
      <c r="MSB230" s="54"/>
      <c r="MSC230" s="54"/>
      <c r="MSD230" s="54"/>
      <c r="MSE230" s="54"/>
      <c r="MSF230" s="54"/>
      <c r="MSG230" s="54"/>
      <c r="MSH230" s="54"/>
      <c r="MSI230" s="54"/>
      <c r="MSJ230" s="54"/>
      <c r="MSK230" s="54"/>
      <c r="MSL230" s="54"/>
      <c r="MSM230" s="54"/>
      <c r="MSN230" s="54"/>
      <c r="MSO230" s="54"/>
      <c r="MSP230" s="54"/>
      <c r="MSQ230" s="54"/>
      <c r="MSR230" s="54"/>
      <c r="MSS230" s="54"/>
      <c r="MST230" s="54"/>
      <c r="MSU230" s="54"/>
      <c r="MSV230" s="54"/>
      <c r="MSW230" s="54"/>
      <c r="MSX230" s="54"/>
      <c r="MSY230" s="54"/>
      <c r="MSZ230" s="54"/>
      <c r="MTA230" s="54"/>
      <c r="MTB230" s="54"/>
      <c r="MTC230" s="54"/>
      <c r="MTD230" s="54"/>
      <c r="MTE230" s="54"/>
      <c r="MTF230" s="54"/>
      <c r="MTG230" s="54"/>
      <c r="MTH230" s="54"/>
      <c r="MTI230" s="54"/>
      <c r="MTJ230" s="54"/>
      <c r="MTK230" s="54"/>
      <c r="MTL230" s="54"/>
      <c r="MTM230" s="54"/>
      <c r="MTN230" s="54"/>
      <c r="MTO230" s="54"/>
      <c r="MTP230" s="54"/>
      <c r="MTQ230" s="54"/>
      <c r="MTR230" s="54"/>
      <c r="MTS230" s="54"/>
      <c r="MTT230" s="54"/>
      <c r="MTU230" s="54"/>
      <c r="MTV230" s="54"/>
      <c r="MTW230" s="54"/>
      <c r="MTX230" s="54"/>
      <c r="MTY230" s="54"/>
      <c r="MTZ230" s="54"/>
      <c r="MUA230" s="54"/>
      <c r="MUB230" s="54"/>
      <c r="MUC230" s="54"/>
      <c r="MUD230" s="54"/>
      <c r="MUE230" s="54"/>
      <c r="MUF230" s="54"/>
      <c r="MUG230" s="54"/>
      <c r="MUH230" s="54"/>
      <c r="MUI230" s="54"/>
      <c r="MUJ230" s="54"/>
      <c r="MUK230" s="54"/>
      <c r="MUL230" s="54"/>
      <c r="MUM230" s="54"/>
      <c r="MUN230" s="54"/>
      <c r="MUO230" s="54"/>
      <c r="MUP230" s="54"/>
      <c r="MUQ230" s="54"/>
      <c r="MUR230" s="54"/>
      <c r="MUS230" s="54"/>
      <c r="MUT230" s="54"/>
      <c r="MUU230" s="54"/>
      <c r="MUV230" s="54"/>
      <c r="MUW230" s="54"/>
      <c r="MUX230" s="54"/>
      <c r="MUY230" s="54"/>
      <c r="MUZ230" s="54"/>
      <c r="MVA230" s="54"/>
      <c r="MVB230" s="54"/>
      <c r="MVC230" s="54"/>
      <c r="MVD230" s="54"/>
      <c r="MVE230" s="54"/>
      <c r="MVF230" s="54"/>
      <c r="MVG230" s="54"/>
      <c r="MVH230" s="54"/>
      <c r="MVI230" s="54"/>
      <c r="MVJ230" s="54"/>
      <c r="MVK230" s="54"/>
      <c r="MVL230" s="54"/>
      <c r="MVM230" s="54"/>
      <c r="MVN230" s="54"/>
      <c r="MVO230" s="54"/>
      <c r="MVP230" s="54"/>
      <c r="MVQ230" s="54"/>
      <c r="MVR230" s="54"/>
      <c r="MVS230" s="54"/>
      <c r="MVT230" s="54"/>
      <c r="MVU230" s="54"/>
      <c r="MVV230" s="54"/>
      <c r="MVW230" s="54"/>
      <c r="MVX230" s="54"/>
      <c r="MVY230" s="54"/>
      <c r="MVZ230" s="54"/>
      <c r="MWA230" s="54"/>
      <c r="MWB230" s="54"/>
      <c r="MWC230" s="54"/>
      <c r="MWD230" s="54"/>
      <c r="MWE230" s="54"/>
      <c r="MWF230" s="54"/>
      <c r="MWG230" s="54"/>
      <c r="MWH230" s="54"/>
      <c r="MWI230" s="54"/>
      <c r="MWJ230" s="54"/>
      <c r="MWK230" s="54"/>
      <c r="MWL230" s="54"/>
      <c r="MWM230" s="54"/>
      <c r="MWN230" s="54"/>
      <c r="MWO230" s="54"/>
      <c r="MWP230" s="54"/>
      <c r="MWQ230" s="54"/>
      <c r="MWR230" s="54"/>
      <c r="MWS230" s="54"/>
      <c r="MWT230" s="54"/>
      <c r="MWU230" s="54"/>
      <c r="MWV230" s="54"/>
      <c r="MWW230" s="54"/>
      <c r="MWX230" s="54"/>
      <c r="MWY230" s="54"/>
      <c r="MWZ230" s="54"/>
      <c r="MXA230" s="54"/>
      <c r="MXB230" s="54"/>
      <c r="MXC230" s="54"/>
      <c r="MXD230" s="54"/>
      <c r="MXE230" s="54"/>
      <c r="MXF230" s="54"/>
      <c r="MXG230" s="54"/>
      <c r="MXH230" s="54"/>
      <c r="MXI230" s="54"/>
      <c r="MXJ230" s="54"/>
      <c r="MXK230" s="54"/>
      <c r="MXL230" s="54"/>
      <c r="MXM230" s="54"/>
      <c r="MXN230" s="54"/>
      <c r="MXO230" s="54"/>
      <c r="MXP230" s="54"/>
      <c r="MXQ230" s="54"/>
      <c r="MXR230" s="54"/>
      <c r="MXS230" s="54"/>
      <c r="MXT230" s="54"/>
      <c r="MXU230" s="54"/>
      <c r="MXV230" s="54"/>
      <c r="MXW230" s="54"/>
      <c r="MXX230" s="54"/>
      <c r="MXY230" s="54"/>
      <c r="MXZ230" s="54"/>
      <c r="MYA230" s="54"/>
      <c r="MYB230" s="54"/>
      <c r="MYC230" s="54"/>
      <c r="MYD230" s="54"/>
      <c r="MYE230" s="54"/>
      <c r="MYF230" s="54"/>
      <c r="MYG230" s="54"/>
      <c r="MYH230" s="54"/>
      <c r="MYI230" s="54"/>
      <c r="MYJ230" s="54"/>
      <c r="MYK230" s="54"/>
      <c r="MYL230" s="54"/>
      <c r="MYM230" s="54"/>
      <c r="MYN230" s="54"/>
      <c r="MYO230" s="54"/>
      <c r="MYP230" s="54"/>
      <c r="MYQ230" s="54"/>
      <c r="MYR230" s="54"/>
      <c r="MYS230" s="54"/>
      <c r="MYT230" s="54"/>
      <c r="MYU230" s="54"/>
      <c r="MYV230" s="54"/>
      <c r="MYW230" s="54"/>
      <c r="MYX230" s="54"/>
      <c r="MYY230" s="54"/>
      <c r="MYZ230" s="54"/>
      <c r="MZA230" s="54"/>
      <c r="MZB230" s="54"/>
      <c r="MZC230" s="54"/>
      <c r="MZD230" s="54"/>
      <c r="MZE230" s="54"/>
      <c r="MZF230" s="54"/>
      <c r="MZG230" s="54"/>
      <c r="MZH230" s="54"/>
      <c r="MZI230" s="54"/>
      <c r="MZJ230" s="54"/>
      <c r="MZK230" s="54"/>
      <c r="MZL230" s="54"/>
      <c r="MZM230" s="54"/>
      <c r="MZN230" s="54"/>
      <c r="MZO230" s="54"/>
      <c r="MZP230" s="54"/>
      <c r="MZQ230" s="54"/>
      <c r="MZR230" s="54"/>
      <c r="MZS230" s="54"/>
      <c r="MZT230" s="54"/>
      <c r="MZU230" s="54"/>
      <c r="MZV230" s="54"/>
      <c r="MZW230" s="54"/>
      <c r="MZX230" s="54"/>
      <c r="MZY230" s="54"/>
      <c r="MZZ230" s="54"/>
      <c r="NAA230" s="54"/>
      <c r="NAB230" s="54"/>
      <c r="NAC230" s="54"/>
      <c r="NAD230" s="54"/>
      <c r="NAE230" s="54"/>
      <c r="NAF230" s="54"/>
      <c r="NAG230" s="54"/>
      <c r="NAH230" s="54"/>
      <c r="NAI230" s="54"/>
      <c r="NAJ230" s="54"/>
      <c r="NAK230" s="54"/>
      <c r="NAL230" s="54"/>
      <c r="NAM230" s="54"/>
      <c r="NAN230" s="54"/>
      <c r="NAO230" s="54"/>
      <c r="NAP230" s="54"/>
      <c r="NAQ230" s="54"/>
      <c r="NAR230" s="54"/>
      <c r="NAS230" s="54"/>
      <c r="NAT230" s="54"/>
      <c r="NAU230" s="54"/>
      <c r="NAV230" s="54"/>
      <c r="NAW230" s="54"/>
      <c r="NAX230" s="54"/>
      <c r="NAY230" s="54"/>
      <c r="NAZ230" s="54"/>
      <c r="NBA230" s="54"/>
      <c r="NBB230" s="54"/>
      <c r="NBC230" s="54"/>
      <c r="NBD230" s="54"/>
      <c r="NBE230" s="54"/>
      <c r="NBF230" s="54"/>
      <c r="NBG230" s="54"/>
      <c r="NBH230" s="54"/>
      <c r="NBI230" s="54"/>
      <c r="NBJ230" s="54"/>
      <c r="NBK230" s="54"/>
      <c r="NBL230" s="54"/>
      <c r="NBM230" s="54"/>
      <c r="NBN230" s="54"/>
      <c r="NBO230" s="54"/>
      <c r="NBP230" s="54"/>
      <c r="NBQ230" s="54"/>
      <c r="NBR230" s="54"/>
      <c r="NBS230" s="54"/>
      <c r="NBT230" s="54"/>
      <c r="NBU230" s="54"/>
      <c r="NBV230" s="54"/>
      <c r="NBW230" s="54"/>
      <c r="NBX230" s="54"/>
      <c r="NBY230" s="54"/>
      <c r="NBZ230" s="54"/>
      <c r="NCA230" s="54"/>
      <c r="NCB230" s="54"/>
      <c r="NCC230" s="54"/>
      <c r="NCD230" s="54"/>
      <c r="NCE230" s="54"/>
      <c r="NCF230" s="54"/>
      <c r="NCG230" s="54"/>
      <c r="NCH230" s="54"/>
      <c r="NCI230" s="54"/>
      <c r="NCJ230" s="54"/>
      <c r="NCK230" s="54"/>
      <c r="NCL230" s="54"/>
      <c r="NCM230" s="54"/>
      <c r="NCN230" s="54"/>
      <c r="NCO230" s="54"/>
      <c r="NCP230" s="54"/>
      <c r="NCQ230" s="54"/>
      <c r="NCR230" s="54"/>
      <c r="NCS230" s="54"/>
      <c r="NCT230" s="54"/>
      <c r="NCU230" s="54"/>
      <c r="NCV230" s="54"/>
      <c r="NCW230" s="54"/>
      <c r="NCX230" s="54"/>
      <c r="NCY230" s="54"/>
      <c r="NCZ230" s="54"/>
      <c r="NDA230" s="54"/>
      <c r="NDB230" s="54"/>
      <c r="NDC230" s="54"/>
      <c r="NDD230" s="54"/>
      <c r="NDE230" s="54"/>
      <c r="NDF230" s="54"/>
      <c r="NDG230" s="54"/>
      <c r="NDH230" s="54"/>
      <c r="NDI230" s="54"/>
      <c r="NDJ230" s="54"/>
      <c r="NDK230" s="54"/>
      <c r="NDL230" s="54"/>
      <c r="NDM230" s="54"/>
      <c r="NDN230" s="54"/>
      <c r="NDO230" s="54"/>
      <c r="NDP230" s="54"/>
      <c r="NDQ230" s="54"/>
      <c r="NDR230" s="54"/>
      <c r="NDS230" s="54"/>
      <c r="NDT230" s="54"/>
      <c r="NDU230" s="54"/>
      <c r="NDV230" s="54"/>
      <c r="NDW230" s="54"/>
      <c r="NDX230" s="54"/>
      <c r="NDY230" s="54"/>
      <c r="NDZ230" s="54"/>
      <c r="NEA230" s="54"/>
      <c r="NEB230" s="54"/>
      <c r="NEC230" s="54"/>
      <c r="NED230" s="54"/>
      <c r="NEE230" s="54"/>
      <c r="NEF230" s="54"/>
      <c r="NEG230" s="54"/>
      <c r="NEH230" s="54"/>
      <c r="NEI230" s="54"/>
      <c r="NEJ230" s="54"/>
      <c r="NEK230" s="54"/>
      <c r="NEL230" s="54"/>
      <c r="NEM230" s="54"/>
      <c r="NEN230" s="54"/>
      <c r="NEO230" s="54"/>
      <c r="NEP230" s="54"/>
      <c r="NEQ230" s="54"/>
      <c r="NER230" s="54"/>
      <c r="NES230" s="54"/>
      <c r="NET230" s="54"/>
      <c r="NEU230" s="54"/>
      <c r="NEV230" s="54"/>
      <c r="NEW230" s="54"/>
      <c r="NEX230" s="54"/>
      <c r="NEY230" s="54"/>
      <c r="NEZ230" s="54"/>
      <c r="NFA230" s="54"/>
      <c r="NFB230" s="54"/>
      <c r="NFC230" s="54"/>
      <c r="NFD230" s="54"/>
      <c r="NFE230" s="54"/>
      <c r="NFF230" s="54"/>
      <c r="NFG230" s="54"/>
      <c r="NFH230" s="54"/>
      <c r="NFI230" s="54"/>
      <c r="NFJ230" s="54"/>
      <c r="NFK230" s="54"/>
      <c r="NFL230" s="54"/>
      <c r="NFM230" s="54"/>
      <c r="NFN230" s="54"/>
      <c r="NFO230" s="54"/>
      <c r="NFP230" s="54"/>
      <c r="NFQ230" s="54"/>
      <c r="NFR230" s="54"/>
      <c r="NFS230" s="54"/>
      <c r="NFT230" s="54"/>
      <c r="NFU230" s="54"/>
      <c r="NFV230" s="54"/>
      <c r="NFW230" s="54"/>
      <c r="NFX230" s="54"/>
      <c r="NFY230" s="54"/>
      <c r="NFZ230" s="54"/>
      <c r="NGA230" s="54"/>
      <c r="NGB230" s="54"/>
      <c r="NGC230" s="54"/>
      <c r="NGD230" s="54"/>
      <c r="NGE230" s="54"/>
      <c r="NGF230" s="54"/>
      <c r="NGG230" s="54"/>
      <c r="NGH230" s="54"/>
      <c r="NGI230" s="54"/>
      <c r="NGJ230" s="54"/>
      <c r="NGK230" s="54"/>
      <c r="NGL230" s="54"/>
      <c r="NGM230" s="54"/>
      <c r="NGN230" s="54"/>
      <c r="NGO230" s="54"/>
      <c r="NGP230" s="54"/>
      <c r="NGQ230" s="54"/>
      <c r="NGR230" s="54"/>
      <c r="NGS230" s="54"/>
      <c r="NGT230" s="54"/>
      <c r="NGU230" s="54"/>
      <c r="NGV230" s="54"/>
      <c r="NGW230" s="54"/>
      <c r="NGX230" s="54"/>
      <c r="NGY230" s="54"/>
      <c r="NGZ230" s="54"/>
      <c r="NHA230" s="54"/>
      <c r="NHB230" s="54"/>
      <c r="NHC230" s="54"/>
      <c r="NHD230" s="54"/>
      <c r="NHE230" s="54"/>
      <c r="NHF230" s="54"/>
      <c r="NHG230" s="54"/>
      <c r="NHH230" s="54"/>
      <c r="NHI230" s="54"/>
      <c r="NHJ230" s="54"/>
      <c r="NHK230" s="54"/>
      <c r="NHL230" s="54"/>
      <c r="NHM230" s="54"/>
      <c r="NHN230" s="54"/>
      <c r="NHO230" s="54"/>
      <c r="NHP230" s="54"/>
      <c r="NHQ230" s="54"/>
      <c r="NHR230" s="54"/>
      <c r="NHS230" s="54"/>
      <c r="NHT230" s="54"/>
      <c r="NHU230" s="54"/>
      <c r="NHV230" s="54"/>
      <c r="NHW230" s="54"/>
      <c r="NHX230" s="54"/>
      <c r="NHY230" s="54"/>
      <c r="NHZ230" s="54"/>
      <c r="NIA230" s="54"/>
      <c r="NIB230" s="54"/>
      <c r="NIC230" s="54"/>
      <c r="NID230" s="54"/>
      <c r="NIE230" s="54"/>
      <c r="NIF230" s="54"/>
      <c r="NIG230" s="54"/>
      <c r="NIH230" s="54"/>
      <c r="NII230" s="54"/>
      <c r="NIJ230" s="54"/>
      <c r="NIK230" s="54"/>
      <c r="NIL230" s="54"/>
      <c r="NIM230" s="54"/>
      <c r="NIN230" s="54"/>
      <c r="NIO230" s="54"/>
      <c r="NIP230" s="54"/>
      <c r="NIQ230" s="54"/>
      <c r="NIR230" s="54"/>
      <c r="NIS230" s="54"/>
      <c r="NIT230" s="54"/>
      <c r="NIU230" s="54"/>
      <c r="NIV230" s="54"/>
      <c r="NIW230" s="54"/>
      <c r="NIX230" s="54"/>
      <c r="NIY230" s="54"/>
      <c r="NIZ230" s="54"/>
      <c r="NJA230" s="54"/>
      <c r="NJB230" s="54"/>
      <c r="NJC230" s="54"/>
      <c r="NJD230" s="54"/>
      <c r="NJE230" s="54"/>
      <c r="NJF230" s="54"/>
      <c r="NJG230" s="54"/>
      <c r="NJH230" s="54"/>
      <c r="NJI230" s="54"/>
      <c r="NJJ230" s="54"/>
      <c r="NJK230" s="54"/>
      <c r="NJL230" s="54"/>
      <c r="NJM230" s="54"/>
      <c r="NJN230" s="54"/>
      <c r="NJO230" s="54"/>
      <c r="NJP230" s="54"/>
      <c r="NJQ230" s="54"/>
      <c r="NJR230" s="54"/>
      <c r="NJS230" s="54"/>
      <c r="NJT230" s="54"/>
      <c r="NJU230" s="54"/>
      <c r="NJV230" s="54"/>
      <c r="NJW230" s="54"/>
      <c r="NJX230" s="54"/>
      <c r="NJY230" s="54"/>
      <c r="NJZ230" s="54"/>
      <c r="NKA230" s="54"/>
      <c r="NKB230" s="54"/>
      <c r="NKC230" s="54"/>
      <c r="NKD230" s="54"/>
      <c r="NKE230" s="54"/>
      <c r="NKF230" s="54"/>
      <c r="NKG230" s="54"/>
      <c r="NKH230" s="54"/>
      <c r="NKI230" s="54"/>
      <c r="NKJ230" s="54"/>
      <c r="NKK230" s="54"/>
      <c r="NKL230" s="54"/>
      <c r="NKM230" s="54"/>
      <c r="NKN230" s="54"/>
      <c r="NKO230" s="54"/>
      <c r="NKP230" s="54"/>
      <c r="NKQ230" s="54"/>
      <c r="NKR230" s="54"/>
      <c r="NKS230" s="54"/>
      <c r="NKT230" s="54"/>
      <c r="NKU230" s="54"/>
      <c r="NKV230" s="54"/>
      <c r="NKW230" s="54"/>
      <c r="NKX230" s="54"/>
      <c r="NKY230" s="54"/>
      <c r="NKZ230" s="54"/>
      <c r="NLA230" s="54"/>
      <c r="NLB230" s="54"/>
      <c r="NLC230" s="54"/>
      <c r="NLD230" s="54"/>
      <c r="NLE230" s="54"/>
      <c r="NLF230" s="54"/>
      <c r="NLG230" s="54"/>
      <c r="NLH230" s="54"/>
      <c r="NLI230" s="54"/>
      <c r="NLJ230" s="54"/>
      <c r="NLK230" s="54"/>
      <c r="NLL230" s="54"/>
      <c r="NLM230" s="54"/>
      <c r="NLN230" s="54"/>
      <c r="NLO230" s="54"/>
      <c r="NLP230" s="54"/>
      <c r="NLQ230" s="54"/>
      <c r="NLR230" s="54"/>
      <c r="NLS230" s="54"/>
      <c r="NLT230" s="54"/>
      <c r="NLU230" s="54"/>
      <c r="NLV230" s="54"/>
      <c r="NLW230" s="54"/>
      <c r="NLX230" s="54"/>
      <c r="NLY230" s="54"/>
      <c r="NLZ230" s="54"/>
      <c r="NMA230" s="54"/>
      <c r="NMB230" s="54"/>
      <c r="NMC230" s="54"/>
      <c r="NMD230" s="54"/>
      <c r="NME230" s="54"/>
      <c r="NMF230" s="54"/>
      <c r="NMG230" s="54"/>
      <c r="NMH230" s="54"/>
      <c r="NMI230" s="54"/>
      <c r="NMJ230" s="54"/>
      <c r="NMK230" s="54"/>
      <c r="NML230" s="54"/>
      <c r="NMM230" s="54"/>
      <c r="NMN230" s="54"/>
      <c r="NMO230" s="54"/>
      <c r="NMP230" s="54"/>
      <c r="NMQ230" s="54"/>
      <c r="NMR230" s="54"/>
      <c r="NMS230" s="54"/>
      <c r="NMT230" s="54"/>
      <c r="NMU230" s="54"/>
      <c r="NMV230" s="54"/>
      <c r="NMW230" s="54"/>
      <c r="NMX230" s="54"/>
      <c r="NMY230" s="54"/>
      <c r="NMZ230" s="54"/>
      <c r="NNA230" s="54"/>
      <c r="NNB230" s="54"/>
      <c r="NNC230" s="54"/>
      <c r="NND230" s="54"/>
      <c r="NNE230" s="54"/>
      <c r="NNF230" s="54"/>
      <c r="NNG230" s="54"/>
      <c r="NNH230" s="54"/>
      <c r="NNI230" s="54"/>
      <c r="NNJ230" s="54"/>
      <c r="NNK230" s="54"/>
      <c r="NNL230" s="54"/>
      <c r="NNM230" s="54"/>
      <c r="NNN230" s="54"/>
      <c r="NNO230" s="54"/>
      <c r="NNP230" s="54"/>
      <c r="NNQ230" s="54"/>
      <c r="NNR230" s="54"/>
      <c r="NNS230" s="54"/>
      <c r="NNT230" s="54"/>
      <c r="NNU230" s="54"/>
      <c r="NNV230" s="54"/>
      <c r="NNW230" s="54"/>
      <c r="NNX230" s="54"/>
      <c r="NNY230" s="54"/>
      <c r="NNZ230" s="54"/>
      <c r="NOA230" s="54"/>
      <c r="NOB230" s="54"/>
      <c r="NOC230" s="54"/>
      <c r="NOD230" s="54"/>
      <c r="NOE230" s="54"/>
      <c r="NOF230" s="54"/>
      <c r="NOG230" s="54"/>
      <c r="NOH230" s="54"/>
      <c r="NOI230" s="54"/>
      <c r="NOJ230" s="54"/>
      <c r="NOK230" s="54"/>
      <c r="NOL230" s="54"/>
      <c r="NOM230" s="54"/>
      <c r="NON230" s="54"/>
      <c r="NOO230" s="54"/>
      <c r="NOP230" s="54"/>
      <c r="NOQ230" s="54"/>
      <c r="NOR230" s="54"/>
      <c r="NOS230" s="54"/>
      <c r="NOT230" s="54"/>
      <c r="NOU230" s="54"/>
      <c r="NOV230" s="54"/>
      <c r="NOW230" s="54"/>
      <c r="NOX230" s="54"/>
      <c r="NOY230" s="54"/>
      <c r="NOZ230" s="54"/>
      <c r="NPA230" s="54"/>
      <c r="NPB230" s="54"/>
      <c r="NPC230" s="54"/>
      <c r="NPD230" s="54"/>
      <c r="NPE230" s="54"/>
      <c r="NPF230" s="54"/>
      <c r="NPG230" s="54"/>
      <c r="NPH230" s="54"/>
      <c r="NPI230" s="54"/>
      <c r="NPJ230" s="54"/>
      <c r="NPK230" s="54"/>
      <c r="NPL230" s="54"/>
      <c r="NPM230" s="54"/>
      <c r="NPN230" s="54"/>
      <c r="NPO230" s="54"/>
      <c r="NPP230" s="54"/>
      <c r="NPQ230" s="54"/>
      <c r="NPR230" s="54"/>
      <c r="NPS230" s="54"/>
      <c r="NPT230" s="54"/>
      <c r="NPU230" s="54"/>
      <c r="NPV230" s="54"/>
      <c r="NPW230" s="54"/>
      <c r="NPX230" s="54"/>
      <c r="NPY230" s="54"/>
      <c r="NPZ230" s="54"/>
      <c r="NQA230" s="54"/>
      <c r="NQB230" s="54"/>
      <c r="NQC230" s="54"/>
      <c r="NQD230" s="54"/>
      <c r="NQE230" s="54"/>
      <c r="NQF230" s="54"/>
      <c r="NQG230" s="54"/>
      <c r="NQH230" s="54"/>
      <c r="NQI230" s="54"/>
      <c r="NQJ230" s="54"/>
      <c r="NQK230" s="54"/>
      <c r="NQL230" s="54"/>
      <c r="NQM230" s="54"/>
      <c r="NQN230" s="54"/>
      <c r="NQO230" s="54"/>
      <c r="NQP230" s="54"/>
      <c r="NQQ230" s="54"/>
      <c r="NQR230" s="54"/>
      <c r="NQS230" s="54"/>
      <c r="NQT230" s="54"/>
      <c r="NQU230" s="54"/>
      <c r="NQV230" s="54"/>
      <c r="NQW230" s="54"/>
      <c r="NQX230" s="54"/>
      <c r="NQY230" s="54"/>
      <c r="NQZ230" s="54"/>
      <c r="NRA230" s="54"/>
      <c r="NRB230" s="54"/>
      <c r="NRC230" s="54"/>
      <c r="NRD230" s="54"/>
      <c r="NRE230" s="54"/>
      <c r="NRF230" s="54"/>
      <c r="NRG230" s="54"/>
      <c r="NRH230" s="54"/>
      <c r="NRI230" s="54"/>
      <c r="NRJ230" s="54"/>
      <c r="NRK230" s="54"/>
      <c r="NRL230" s="54"/>
      <c r="NRM230" s="54"/>
      <c r="NRN230" s="54"/>
      <c r="NRO230" s="54"/>
      <c r="NRP230" s="54"/>
      <c r="NRQ230" s="54"/>
      <c r="NRR230" s="54"/>
      <c r="NRS230" s="54"/>
      <c r="NRT230" s="54"/>
      <c r="NRU230" s="54"/>
      <c r="NRV230" s="54"/>
      <c r="NRW230" s="54"/>
      <c r="NRX230" s="54"/>
      <c r="NRY230" s="54"/>
      <c r="NRZ230" s="54"/>
      <c r="NSA230" s="54"/>
      <c r="NSB230" s="54"/>
      <c r="NSC230" s="54"/>
      <c r="NSD230" s="54"/>
      <c r="NSE230" s="54"/>
      <c r="NSF230" s="54"/>
      <c r="NSG230" s="54"/>
      <c r="NSH230" s="54"/>
      <c r="NSI230" s="54"/>
      <c r="NSJ230" s="54"/>
      <c r="NSK230" s="54"/>
      <c r="NSL230" s="54"/>
      <c r="NSM230" s="54"/>
      <c r="NSN230" s="54"/>
      <c r="NSO230" s="54"/>
      <c r="NSP230" s="54"/>
      <c r="NSQ230" s="54"/>
      <c r="NSR230" s="54"/>
      <c r="NSS230" s="54"/>
      <c r="NST230" s="54"/>
      <c r="NSU230" s="54"/>
      <c r="NSV230" s="54"/>
      <c r="NSW230" s="54"/>
      <c r="NSX230" s="54"/>
      <c r="NSY230" s="54"/>
      <c r="NSZ230" s="54"/>
      <c r="NTA230" s="54"/>
      <c r="NTB230" s="54"/>
      <c r="NTC230" s="54"/>
      <c r="NTD230" s="54"/>
      <c r="NTE230" s="54"/>
      <c r="NTF230" s="54"/>
      <c r="NTG230" s="54"/>
      <c r="NTH230" s="54"/>
      <c r="NTI230" s="54"/>
      <c r="NTJ230" s="54"/>
      <c r="NTK230" s="54"/>
      <c r="NTL230" s="54"/>
      <c r="NTM230" s="54"/>
      <c r="NTN230" s="54"/>
      <c r="NTO230" s="54"/>
      <c r="NTP230" s="54"/>
      <c r="NTQ230" s="54"/>
      <c r="NTR230" s="54"/>
      <c r="NTS230" s="54"/>
      <c r="NTT230" s="54"/>
      <c r="NTU230" s="54"/>
      <c r="NTV230" s="54"/>
      <c r="NTW230" s="54"/>
      <c r="NTX230" s="54"/>
      <c r="NTY230" s="54"/>
      <c r="NTZ230" s="54"/>
      <c r="NUA230" s="54"/>
      <c r="NUB230" s="54"/>
      <c r="NUC230" s="54"/>
      <c r="NUD230" s="54"/>
      <c r="NUE230" s="54"/>
      <c r="NUF230" s="54"/>
      <c r="NUG230" s="54"/>
      <c r="NUH230" s="54"/>
      <c r="NUI230" s="54"/>
      <c r="NUJ230" s="54"/>
      <c r="NUK230" s="54"/>
      <c r="NUL230" s="54"/>
      <c r="NUM230" s="54"/>
      <c r="NUN230" s="54"/>
      <c r="NUO230" s="54"/>
      <c r="NUP230" s="54"/>
      <c r="NUQ230" s="54"/>
      <c r="NUR230" s="54"/>
      <c r="NUS230" s="54"/>
      <c r="NUT230" s="54"/>
      <c r="NUU230" s="54"/>
      <c r="NUV230" s="54"/>
      <c r="NUW230" s="54"/>
      <c r="NUX230" s="54"/>
      <c r="NUY230" s="54"/>
      <c r="NUZ230" s="54"/>
      <c r="NVA230" s="54"/>
      <c r="NVB230" s="54"/>
      <c r="NVC230" s="54"/>
      <c r="NVD230" s="54"/>
      <c r="NVE230" s="54"/>
      <c r="NVF230" s="54"/>
      <c r="NVG230" s="54"/>
      <c r="NVH230" s="54"/>
      <c r="NVI230" s="54"/>
      <c r="NVJ230" s="54"/>
      <c r="NVK230" s="54"/>
      <c r="NVL230" s="54"/>
      <c r="NVM230" s="54"/>
      <c r="NVN230" s="54"/>
      <c r="NVO230" s="54"/>
      <c r="NVP230" s="54"/>
      <c r="NVQ230" s="54"/>
      <c r="NVR230" s="54"/>
      <c r="NVS230" s="54"/>
      <c r="NVT230" s="54"/>
      <c r="NVU230" s="54"/>
      <c r="NVV230" s="54"/>
      <c r="NVW230" s="54"/>
      <c r="NVX230" s="54"/>
      <c r="NVY230" s="54"/>
      <c r="NVZ230" s="54"/>
      <c r="NWA230" s="54"/>
      <c r="NWB230" s="54"/>
      <c r="NWC230" s="54"/>
      <c r="NWD230" s="54"/>
      <c r="NWE230" s="54"/>
      <c r="NWF230" s="54"/>
      <c r="NWG230" s="54"/>
      <c r="NWH230" s="54"/>
      <c r="NWI230" s="54"/>
      <c r="NWJ230" s="54"/>
      <c r="NWK230" s="54"/>
      <c r="NWL230" s="54"/>
      <c r="NWM230" s="54"/>
      <c r="NWN230" s="54"/>
      <c r="NWO230" s="54"/>
      <c r="NWP230" s="54"/>
      <c r="NWQ230" s="54"/>
      <c r="NWR230" s="54"/>
      <c r="NWS230" s="54"/>
      <c r="NWT230" s="54"/>
      <c r="NWU230" s="54"/>
      <c r="NWV230" s="54"/>
      <c r="NWW230" s="54"/>
      <c r="NWX230" s="54"/>
      <c r="NWY230" s="54"/>
      <c r="NWZ230" s="54"/>
      <c r="NXA230" s="54"/>
      <c r="NXB230" s="54"/>
      <c r="NXC230" s="54"/>
      <c r="NXD230" s="54"/>
      <c r="NXE230" s="54"/>
      <c r="NXF230" s="54"/>
      <c r="NXG230" s="54"/>
      <c r="NXH230" s="54"/>
      <c r="NXI230" s="54"/>
      <c r="NXJ230" s="54"/>
      <c r="NXK230" s="54"/>
      <c r="NXL230" s="54"/>
      <c r="NXM230" s="54"/>
      <c r="NXN230" s="54"/>
      <c r="NXO230" s="54"/>
      <c r="NXP230" s="54"/>
      <c r="NXQ230" s="54"/>
      <c r="NXR230" s="54"/>
      <c r="NXS230" s="54"/>
      <c r="NXT230" s="54"/>
      <c r="NXU230" s="54"/>
      <c r="NXV230" s="54"/>
      <c r="NXW230" s="54"/>
      <c r="NXX230" s="54"/>
      <c r="NXY230" s="54"/>
      <c r="NXZ230" s="54"/>
      <c r="NYA230" s="54"/>
      <c r="NYB230" s="54"/>
      <c r="NYC230" s="54"/>
      <c r="NYD230" s="54"/>
      <c r="NYE230" s="54"/>
      <c r="NYF230" s="54"/>
      <c r="NYG230" s="54"/>
      <c r="NYH230" s="54"/>
      <c r="NYI230" s="54"/>
      <c r="NYJ230" s="54"/>
      <c r="NYK230" s="54"/>
      <c r="NYL230" s="54"/>
      <c r="NYM230" s="54"/>
      <c r="NYN230" s="54"/>
      <c r="NYO230" s="54"/>
      <c r="NYP230" s="54"/>
      <c r="NYQ230" s="54"/>
      <c r="NYR230" s="54"/>
      <c r="NYS230" s="54"/>
      <c r="NYT230" s="54"/>
      <c r="NYU230" s="54"/>
      <c r="NYV230" s="54"/>
      <c r="NYW230" s="54"/>
      <c r="NYX230" s="54"/>
      <c r="NYY230" s="54"/>
      <c r="NYZ230" s="54"/>
      <c r="NZA230" s="54"/>
      <c r="NZB230" s="54"/>
      <c r="NZC230" s="54"/>
      <c r="NZD230" s="54"/>
      <c r="NZE230" s="54"/>
      <c r="NZF230" s="54"/>
      <c r="NZG230" s="54"/>
      <c r="NZH230" s="54"/>
      <c r="NZI230" s="54"/>
      <c r="NZJ230" s="54"/>
      <c r="NZK230" s="54"/>
      <c r="NZL230" s="54"/>
      <c r="NZM230" s="54"/>
      <c r="NZN230" s="54"/>
      <c r="NZO230" s="54"/>
      <c r="NZP230" s="54"/>
      <c r="NZQ230" s="54"/>
      <c r="NZR230" s="54"/>
      <c r="NZS230" s="54"/>
      <c r="NZT230" s="54"/>
      <c r="NZU230" s="54"/>
      <c r="NZV230" s="54"/>
      <c r="NZW230" s="54"/>
      <c r="NZX230" s="54"/>
      <c r="NZY230" s="54"/>
      <c r="NZZ230" s="54"/>
      <c r="OAA230" s="54"/>
      <c r="OAB230" s="54"/>
      <c r="OAC230" s="54"/>
      <c r="OAD230" s="54"/>
      <c r="OAE230" s="54"/>
      <c r="OAF230" s="54"/>
      <c r="OAG230" s="54"/>
      <c r="OAH230" s="54"/>
      <c r="OAI230" s="54"/>
      <c r="OAJ230" s="54"/>
      <c r="OAK230" s="54"/>
      <c r="OAL230" s="54"/>
      <c r="OAM230" s="54"/>
      <c r="OAN230" s="54"/>
      <c r="OAO230" s="54"/>
      <c r="OAP230" s="54"/>
      <c r="OAQ230" s="54"/>
      <c r="OAR230" s="54"/>
      <c r="OAS230" s="54"/>
      <c r="OAT230" s="54"/>
      <c r="OAU230" s="54"/>
      <c r="OAV230" s="54"/>
      <c r="OAW230" s="54"/>
      <c r="OAX230" s="54"/>
      <c r="OAY230" s="54"/>
      <c r="OAZ230" s="54"/>
      <c r="OBA230" s="54"/>
      <c r="OBB230" s="54"/>
      <c r="OBC230" s="54"/>
      <c r="OBD230" s="54"/>
      <c r="OBE230" s="54"/>
      <c r="OBF230" s="54"/>
      <c r="OBG230" s="54"/>
      <c r="OBH230" s="54"/>
      <c r="OBI230" s="54"/>
      <c r="OBJ230" s="54"/>
      <c r="OBK230" s="54"/>
      <c r="OBL230" s="54"/>
      <c r="OBM230" s="54"/>
      <c r="OBN230" s="54"/>
      <c r="OBO230" s="54"/>
      <c r="OBP230" s="54"/>
      <c r="OBQ230" s="54"/>
      <c r="OBR230" s="54"/>
      <c r="OBS230" s="54"/>
      <c r="OBT230" s="54"/>
      <c r="OBU230" s="54"/>
      <c r="OBV230" s="54"/>
      <c r="OBW230" s="54"/>
      <c r="OBX230" s="54"/>
      <c r="OBY230" s="54"/>
      <c r="OBZ230" s="54"/>
      <c r="OCA230" s="54"/>
      <c r="OCB230" s="54"/>
      <c r="OCC230" s="54"/>
      <c r="OCD230" s="54"/>
      <c r="OCE230" s="54"/>
      <c r="OCF230" s="54"/>
      <c r="OCG230" s="54"/>
      <c r="OCH230" s="54"/>
      <c r="OCI230" s="54"/>
      <c r="OCJ230" s="54"/>
      <c r="OCK230" s="54"/>
      <c r="OCL230" s="54"/>
      <c r="OCM230" s="54"/>
      <c r="OCN230" s="54"/>
      <c r="OCO230" s="54"/>
      <c r="OCP230" s="54"/>
      <c r="OCQ230" s="54"/>
      <c r="OCR230" s="54"/>
      <c r="OCS230" s="54"/>
      <c r="OCT230" s="54"/>
      <c r="OCU230" s="54"/>
      <c r="OCV230" s="54"/>
      <c r="OCW230" s="54"/>
      <c r="OCX230" s="54"/>
      <c r="OCY230" s="54"/>
      <c r="OCZ230" s="54"/>
      <c r="ODA230" s="54"/>
      <c r="ODB230" s="54"/>
      <c r="ODC230" s="54"/>
      <c r="ODD230" s="54"/>
      <c r="ODE230" s="54"/>
      <c r="ODF230" s="54"/>
      <c r="ODG230" s="54"/>
      <c r="ODH230" s="54"/>
      <c r="ODI230" s="54"/>
      <c r="ODJ230" s="54"/>
      <c r="ODK230" s="54"/>
      <c r="ODL230" s="54"/>
      <c r="ODM230" s="54"/>
      <c r="ODN230" s="54"/>
      <c r="ODO230" s="54"/>
      <c r="ODP230" s="54"/>
      <c r="ODQ230" s="54"/>
      <c r="ODR230" s="54"/>
      <c r="ODS230" s="54"/>
      <c r="ODT230" s="54"/>
      <c r="ODU230" s="54"/>
      <c r="ODV230" s="54"/>
      <c r="ODW230" s="54"/>
      <c r="ODX230" s="54"/>
      <c r="ODY230" s="54"/>
      <c r="ODZ230" s="54"/>
      <c r="OEA230" s="54"/>
      <c r="OEB230" s="54"/>
      <c r="OEC230" s="54"/>
      <c r="OED230" s="54"/>
      <c r="OEE230" s="54"/>
      <c r="OEF230" s="54"/>
      <c r="OEG230" s="54"/>
      <c r="OEH230" s="54"/>
      <c r="OEI230" s="54"/>
      <c r="OEJ230" s="54"/>
      <c r="OEK230" s="54"/>
      <c r="OEL230" s="54"/>
      <c r="OEM230" s="54"/>
      <c r="OEN230" s="54"/>
      <c r="OEO230" s="54"/>
      <c r="OEP230" s="54"/>
      <c r="OEQ230" s="54"/>
      <c r="OER230" s="54"/>
      <c r="OES230" s="54"/>
      <c r="OET230" s="54"/>
      <c r="OEU230" s="54"/>
      <c r="OEV230" s="54"/>
      <c r="OEW230" s="54"/>
      <c r="OEX230" s="54"/>
      <c r="OEY230" s="54"/>
      <c r="OEZ230" s="54"/>
      <c r="OFA230" s="54"/>
      <c r="OFB230" s="54"/>
      <c r="OFC230" s="54"/>
      <c r="OFD230" s="54"/>
      <c r="OFE230" s="54"/>
      <c r="OFF230" s="54"/>
      <c r="OFG230" s="54"/>
      <c r="OFH230" s="54"/>
      <c r="OFI230" s="54"/>
      <c r="OFJ230" s="54"/>
      <c r="OFK230" s="54"/>
      <c r="OFL230" s="54"/>
      <c r="OFM230" s="54"/>
      <c r="OFN230" s="54"/>
      <c r="OFO230" s="54"/>
      <c r="OFP230" s="54"/>
      <c r="OFQ230" s="54"/>
      <c r="OFR230" s="54"/>
      <c r="OFS230" s="54"/>
      <c r="OFT230" s="54"/>
      <c r="OFU230" s="54"/>
      <c r="OFV230" s="54"/>
      <c r="OFW230" s="54"/>
      <c r="OFX230" s="54"/>
      <c r="OFY230" s="54"/>
      <c r="OFZ230" s="54"/>
      <c r="OGA230" s="54"/>
      <c r="OGB230" s="54"/>
      <c r="OGC230" s="54"/>
      <c r="OGD230" s="54"/>
      <c r="OGE230" s="54"/>
      <c r="OGF230" s="54"/>
      <c r="OGG230" s="54"/>
      <c r="OGH230" s="54"/>
      <c r="OGI230" s="54"/>
      <c r="OGJ230" s="54"/>
      <c r="OGK230" s="54"/>
      <c r="OGL230" s="54"/>
      <c r="OGM230" s="54"/>
      <c r="OGN230" s="54"/>
      <c r="OGO230" s="54"/>
      <c r="OGP230" s="54"/>
      <c r="OGQ230" s="54"/>
      <c r="OGR230" s="54"/>
      <c r="OGS230" s="54"/>
      <c r="OGT230" s="54"/>
      <c r="OGU230" s="54"/>
      <c r="OGV230" s="54"/>
      <c r="OGW230" s="54"/>
      <c r="OGX230" s="54"/>
      <c r="OGY230" s="54"/>
      <c r="OGZ230" s="54"/>
      <c r="OHA230" s="54"/>
      <c r="OHB230" s="54"/>
      <c r="OHC230" s="54"/>
      <c r="OHD230" s="54"/>
      <c r="OHE230" s="54"/>
      <c r="OHF230" s="54"/>
      <c r="OHG230" s="54"/>
      <c r="OHH230" s="54"/>
      <c r="OHI230" s="54"/>
      <c r="OHJ230" s="54"/>
      <c r="OHK230" s="54"/>
      <c r="OHL230" s="54"/>
      <c r="OHM230" s="54"/>
      <c r="OHN230" s="54"/>
      <c r="OHO230" s="54"/>
      <c r="OHP230" s="54"/>
      <c r="OHQ230" s="54"/>
      <c r="OHR230" s="54"/>
      <c r="OHS230" s="54"/>
      <c r="OHT230" s="54"/>
      <c r="OHU230" s="54"/>
      <c r="OHV230" s="54"/>
      <c r="OHW230" s="54"/>
      <c r="OHX230" s="54"/>
      <c r="OHY230" s="54"/>
      <c r="OHZ230" s="54"/>
      <c r="OIA230" s="54"/>
      <c r="OIB230" s="54"/>
      <c r="OIC230" s="54"/>
      <c r="OID230" s="54"/>
      <c r="OIE230" s="54"/>
      <c r="OIF230" s="54"/>
      <c r="OIG230" s="54"/>
      <c r="OIH230" s="54"/>
      <c r="OII230" s="54"/>
      <c r="OIJ230" s="54"/>
      <c r="OIK230" s="54"/>
      <c r="OIL230" s="54"/>
      <c r="OIM230" s="54"/>
      <c r="OIN230" s="54"/>
      <c r="OIO230" s="54"/>
      <c r="OIP230" s="54"/>
      <c r="OIQ230" s="54"/>
      <c r="OIR230" s="54"/>
      <c r="OIS230" s="54"/>
      <c r="OIT230" s="54"/>
      <c r="OIU230" s="54"/>
      <c r="OIV230" s="54"/>
      <c r="OIW230" s="54"/>
      <c r="OIX230" s="54"/>
      <c r="OIY230" s="54"/>
      <c r="OIZ230" s="54"/>
      <c r="OJA230" s="54"/>
      <c r="OJB230" s="54"/>
      <c r="OJC230" s="54"/>
      <c r="OJD230" s="54"/>
      <c r="OJE230" s="54"/>
      <c r="OJF230" s="54"/>
      <c r="OJG230" s="54"/>
      <c r="OJH230" s="54"/>
      <c r="OJI230" s="54"/>
      <c r="OJJ230" s="54"/>
      <c r="OJK230" s="54"/>
      <c r="OJL230" s="54"/>
      <c r="OJM230" s="54"/>
      <c r="OJN230" s="54"/>
      <c r="OJO230" s="54"/>
      <c r="OJP230" s="54"/>
      <c r="OJQ230" s="54"/>
      <c r="OJR230" s="54"/>
      <c r="OJS230" s="54"/>
      <c r="OJT230" s="54"/>
      <c r="OJU230" s="54"/>
      <c r="OJV230" s="54"/>
      <c r="OJW230" s="54"/>
      <c r="OJX230" s="54"/>
      <c r="OJY230" s="54"/>
      <c r="OJZ230" s="54"/>
      <c r="OKA230" s="54"/>
      <c r="OKB230" s="54"/>
      <c r="OKC230" s="54"/>
      <c r="OKD230" s="54"/>
      <c r="OKE230" s="54"/>
      <c r="OKF230" s="54"/>
      <c r="OKG230" s="54"/>
      <c r="OKH230" s="54"/>
      <c r="OKI230" s="54"/>
      <c r="OKJ230" s="54"/>
      <c r="OKK230" s="54"/>
      <c r="OKL230" s="54"/>
      <c r="OKM230" s="54"/>
      <c r="OKN230" s="54"/>
      <c r="OKO230" s="54"/>
      <c r="OKP230" s="54"/>
      <c r="OKQ230" s="54"/>
      <c r="OKR230" s="54"/>
      <c r="OKS230" s="54"/>
      <c r="OKT230" s="54"/>
      <c r="OKU230" s="54"/>
      <c r="OKV230" s="54"/>
      <c r="OKW230" s="54"/>
      <c r="OKX230" s="54"/>
      <c r="OKY230" s="54"/>
      <c r="OKZ230" s="54"/>
      <c r="OLA230" s="54"/>
      <c r="OLB230" s="54"/>
      <c r="OLC230" s="54"/>
      <c r="OLD230" s="54"/>
      <c r="OLE230" s="54"/>
      <c r="OLF230" s="54"/>
      <c r="OLG230" s="54"/>
      <c r="OLH230" s="54"/>
      <c r="OLI230" s="54"/>
      <c r="OLJ230" s="54"/>
      <c r="OLK230" s="54"/>
      <c r="OLL230" s="54"/>
      <c r="OLM230" s="54"/>
      <c r="OLN230" s="54"/>
      <c r="OLO230" s="54"/>
      <c r="OLP230" s="54"/>
      <c r="OLQ230" s="54"/>
      <c r="OLR230" s="54"/>
      <c r="OLS230" s="54"/>
      <c r="OLT230" s="54"/>
      <c r="OLU230" s="54"/>
      <c r="OLV230" s="54"/>
      <c r="OLW230" s="54"/>
      <c r="OLX230" s="54"/>
      <c r="OLY230" s="54"/>
      <c r="OLZ230" s="54"/>
      <c r="OMA230" s="54"/>
      <c r="OMB230" s="54"/>
      <c r="OMC230" s="54"/>
      <c r="OMD230" s="54"/>
      <c r="OME230" s="54"/>
      <c r="OMF230" s="54"/>
      <c r="OMG230" s="54"/>
      <c r="OMH230" s="54"/>
      <c r="OMI230" s="54"/>
      <c r="OMJ230" s="54"/>
      <c r="OMK230" s="54"/>
      <c r="OML230" s="54"/>
      <c r="OMM230" s="54"/>
      <c r="OMN230" s="54"/>
      <c r="OMO230" s="54"/>
      <c r="OMP230" s="54"/>
      <c r="OMQ230" s="54"/>
      <c r="OMR230" s="54"/>
      <c r="OMS230" s="54"/>
      <c r="OMT230" s="54"/>
      <c r="OMU230" s="54"/>
      <c r="OMV230" s="54"/>
      <c r="OMW230" s="54"/>
      <c r="OMX230" s="54"/>
      <c r="OMY230" s="54"/>
      <c r="OMZ230" s="54"/>
      <c r="ONA230" s="54"/>
      <c r="ONB230" s="54"/>
      <c r="ONC230" s="54"/>
      <c r="OND230" s="54"/>
      <c r="ONE230" s="54"/>
      <c r="ONF230" s="54"/>
      <c r="ONG230" s="54"/>
      <c r="ONH230" s="54"/>
      <c r="ONI230" s="54"/>
      <c r="ONJ230" s="54"/>
      <c r="ONK230" s="54"/>
      <c r="ONL230" s="54"/>
      <c r="ONM230" s="54"/>
      <c r="ONN230" s="54"/>
      <c r="ONO230" s="54"/>
      <c r="ONP230" s="54"/>
      <c r="ONQ230" s="54"/>
      <c r="ONR230" s="54"/>
      <c r="ONS230" s="54"/>
      <c r="ONT230" s="54"/>
      <c r="ONU230" s="54"/>
      <c r="ONV230" s="54"/>
      <c r="ONW230" s="54"/>
      <c r="ONX230" s="54"/>
      <c r="ONY230" s="54"/>
      <c r="ONZ230" s="54"/>
      <c r="OOA230" s="54"/>
      <c r="OOB230" s="54"/>
      <c r="OOC230" s="54"/>
      <c r="OOD230" s="54"/>
      <c r="OOE230" s="54"/>
      <c r="OOF230" s="54"/>
      <c r="OOG230" s="54"/>
      <c r="OOH230" s="54"/>
      <c r="OOI230" s="54"/>
      <c r="OOJ230" s="54"/>
      <c r="OOK230" s="54"/>
      <c r="OOL230" s="54"/>
      <c r="OOM230" s="54"/>
      <c r="OON230" s="54"/>
      <c r="OOO230" s="54"/>
      <c r="OOP230" s="54"/>
      <c r="OOQ230" s="54"/>
      <c r="OOR230" s="54"/>
      <c r="OOS230" s="54"/>
      <c r="OOT230" s="54"/>
      <c r="OOU230" s="54"/>
      <c r="OOV230" s="54"/>
      <c r="OOW230" s="54"/>
      <c r="OOX230" s="54"/>
      <c r="OOY230" s="54"/>
      <c r="OOZ230" s="54"/>
      <c r="OPA230" s="54"/>
      <c r="OPB230" s="54"/>
      <c r="OPC230" s="54"/>
      <c r="OPD230" s="54"/>
      <c r="OPE230" s="54"/>
      <c r="OPF230" s="54"/>
      <c r="OPG230" s="54"/>
      <c r="OPH230" s="54"/>
      <c r="OPI230" s="54"/>
      <c r="OPJ230" s="54"/>
      <c r="OPK230" s="54"/>
      <c r="OPL230" s="54"/>
      <c r="OPM230" s="54"/>
      <c r="OPN230" s="54"/>
      <c r="OPO230" s="54"/>
      <c r="OPP230" s="54"/>
      <c r="OPQ230" s="54"/>
      <c r="OPR230" s="54"/>
      <c r="OPS230" s="54"/>
      <c r="OPT230" s="54"/>
      <c r="OPU230" s="54"/>
      <c r="OPV230" s="54"/>
      <c r="OPW230" s="54"/>
      <c r="OPX230" s="54"/>
      <c r="OPY230" s="54"/>
      <c r="OPZ230" s="54"/>
      <c r="OQA230" s="54"/>
      <c r="OQB230" s="54"/>
      <c r="OQC230" s="54"/>
      <c r="OQD230" s="54"/>
      <c r="OQE230" s="54"/>
      <c r="OQF230" s="54"/>
      <c r="OQG230" s="54"/>
      <c r="OQH230" s="54"/>
      <c r="OQI230" s="54"/>
      <c r="OQJ230" s="54"/>
      <c r="OQK230" s="54"/>
      <c r="OQL230" s="54"/>
      <c r="OQM230" s="54"/>
      <c r="OQN230" s="54"/>
      <c r="OQO230" s="54"/>
      <c r="OQP230" s="54"/>
      <c r="OQQ230" s="54"/>
      <c r="OQR230" s="54"/>
      <c r="OQS230" s="54"/>
      <c r="OQT230" s="54"/>
      <c r="OQU230" s="54"/>
      <c r="OQV230" s="54"/>
      <c r="OQW230" s="54"/>
      <c r="OQX230" s="54"/>
      <c r="OQY230" s="54"/>
      <c r="OQZ230" s="54"/>
      <c r="ORA230" s="54"/>
      <c r="ORB230" s="54"/>
      <c r="ORC230" s="54"/>
      <c r="ORD230" s="54"/>
      <c r="ORE230" s="54"/>
      <c r="ORF230" s="54"/>
      <c r="ORG230" s="54"/>
      <c r="ORH230" s="54"/>
      <c r="ORI230" s="54"/>
      <c r="ORJ230" s="54"/>
      <c r="ORK230" s="54"/>
      <c r="ORL230" s="54"/>
      <c r="ORM230" s="54"/>
      <c r="ORN230" s="54"/>
      <c r="ORO230" s="54"/>
      <c r="ORP230" s="54"/>
      <c r="ORQ230" s="54"/>
      <c r="ORR230" s="54"/>
      <c r="ORS230" s="54"/>
      <c r="ORT230" s="54"/>
      <c r="ORU230" s="54"/>
      <c r="ORV230" s="54"/>
      <c r="ORW230" s="54"/>
      <c r="ORX230" s="54"/>
      <c r="ORY230" s="54"/>
      <c r="ORZ230" s="54"/>
      <c r="OSA230" s="54"/>
      <c r="OSB230" s="54"/>
      <c r="OSC230" s="54"/>
      <c r="OSD230" s="54"/>
      <c r="OSE230" s="54"/>
      <c r="OSF230" s="54"/>
      <c r="OSG230" s="54"/>
      <c r="OSH230" s="54"/>
      <c r="OSI230" s="54"/>
      <c r="OSJ230" s="54"/>
      <c r="OSK230" s="54"/>
      <c r="OSL230" s="54"/>
      <c r="OSM230" s="54"/>
      <c r="OSN230" s="54"/>
      <c r="OSO230" s="54"/>
      <c r="OSP230" s="54"/>
      <c r="OSQ230" s="54"/>
      <c r="OSR230" s="54"/>
      <c r="OSS230" s="54"/>
      <c r="OST230" s="54"/>
      <c r="OSU230" s="54"/>
      <c r="OSV230" s="54"/>
      <c r="OSW230" s="54"/>
      <c r="OSX230" s="54"/>
      <c r="OSY230" s="54"/>
      <c r="OSZ230" s="54"/>
      <c r="OTA230" s="54"/>
      <c r="OTB230" s="54"/>
      <c r="OTC230" s="54"/>
      <c r="OTD230" s="54"/>
      <c r="OTE230" s="54"/>
      <c r="OTF230" s="54"/>
      <c r="OTG230" s="54"/>
      <c r="OTH230" s="54"/>
      <c r="OTI230" s="54"/>
      <c r="OTJ230" s="54"/>
      <c r="OTK230" s="54"/>
      <c r="OTL230" s="54"/>
      <c r="OTM230" s="54"/>
      <c r="OTN230" s="54"/>
      <c r="OTO230" s="54"/>
      <c r="OTP230" s="54"/>
      <c r="OTQ230" s="54"/>
      <c r="OTR230" s="54"/>
      <c r="OTS230" s="54"/>
      <c r="OTT230" s="54"/>
      <c r="OTU230" s="54"/>
      <c r="OTV230" s="54"/>
      <c r="OTW230" s="54"/>
      <c r="OTX230" s="54"/>
      <c r="OTY230" s="54"/>
      <c r="OTZ230" s="54"/>
      <c r="OUA230" s="54"/>
      <c r="OUB230" s="54"/>
      <c r="OUC230" s="54"/>
      <c r="OUD230" s="54"/>
      <c r="OUE230" s="54"/>
      <c r="OUF230" s="54"/>
      <c r="OUG230" s="54"/>
      <c r="OUH230" s="54"/>
      <c r="OUI230" s="54"/>
      <c r="OUJ230" s="54"/>
      <c r="OUK230" s="54"/>
      <c r="OUL230" s="54"/>
      <c r="OUM230" s="54"/>
      <c r="OUN230" s="54"/>
      <c r="OUO230" s="54"/>
      <c r="OUP230" s="54"/>
      <c r="OUQ230" s="54"/>
      <c r="OUR230" s="54"/>
      <c r="OUS230" s="54"/>
      <c r="OUT230" s="54"/>
      <c r="OUU230" s="54"/>
      <c r="OUV230" s="54"/>
      <c r="OUW230" s="54"/>
      <c r="OUX230" s="54"/>
      <c r="OUY230" s="54"/>
      <c r="OUZ230" s="54"/>
      <c r="OVA230" s="54"/>
      <c r="OVB230" s="54"/>
      <c r="OVC230" s="54"/>
      <c r="OVD230" s="54"/>
      <c r="OVE230" s="54"/>
      <c r="OVF230" s="54"/>
      <c r="OVG230" s="54"/>
      <c r="OVH230" s="54"/>
      <c r="OVI230" s="54"/>
      <c r="OVJ230" s="54"/>
      <c r="OVK230" s="54"/>
      <c r="OVL230" s="54"/>
      <c r="OVM230" s="54"/>
      <c r="OVN230" s="54"/>
      <c r="OVO230" s="54"/>
      <c r="OVP230" s="54"/>
      <c r="OVQ230" s="54"/>
      <c r="OVR230" s="54"/>
      <c r="OVS230" s="54"/>
      <c r="OVT230" s="54"/>
      <c r="OVU230" s="54"/>
      <c r="OVV230" s="54"/>
      <c r="OVW230" s="54"/>
      <c r="OVX230" s="54"/>
      <c r="OVY230" s="54"/>
      <c r="OVZ230" s="54"/>
      <c r="OWA230" s="54"/>
      <c r="OWB230" s="54"/>
      <c r="OWC230" s="54"/>
      <c r="OWD230" s="54"/>
      <c r="OWE230" s="54"/>
      <c r="OWF230" s="54"/>
      <c r="OWG230" s="54"/>
      <c r="OWH230" s="54"/>
      <c r="OWI230" s="54"/>
      <c r="OWJ230" s="54"/>
      <c r="OWK230" s="54"/>
      <c r="OWL230" s="54"/>
      <c r="OWM230" s="54"/>
      <c r="OWN230" s="54"/>
      <c r="OWO230" s="54"/>
      <c r="OWP230" s="54"/>
      <c r="OWQ230" s="54"/>
      <c r="OWR230" s="54"/>
      <c r="OWS230" s="54"/>
      <c r="OWT230" s="54"/>
      <c r="OWU230" s="54"/>
      <c r="OWV230" s="54"/>
      <c r="OWW230" s="54"/>
      <c r="OWX230" s="54"/>
      <c r="OWY230" s="54"/>
      <c r="OWZ230" s="54"/>
      <c r="OXA230" s="54"/>
      <c r="OXB230" s="54"/>
      <c r="OXC230" s="54"/>
      <c r="OXD230" s="54"/>
      <c r="OXE230" s="54"/>
      <c r="OXF230" s="54"/>
      <c r="OXG230" s="54"/>
      <c r="OXH230" s="54"/>
      <c r="OXI230" s="54"/>
      <c r="OXJ230" s="54"/>
      <c r="OXK230" s="54"/>
      <c r="OXL230" s="54"/>
      <c r="OXM230" s="54"/>
      <c r="OXN230" s="54"/>
      <c r="OXO230" s="54"/>
      <c r="OXP230" s="54"/>
      <c r="OXQ230" s="54"/>
      <c r="OXR230" s="54"/>
      <c r="OXS230" s="54"/>
      <c r="OXT230" s="54"/>
      <c r="OXU230" s="54"/>
      <c r="OXV230" s="54"/>
      <c r="OXW230" s="54"/>
      <c r="OXX230" s="54"/>
      <c r="OXY230" s="54"/>
      <c r="OXZ230" s="54"/>
      <c r="OYA230" s="54"/>
      <c r="OYB230" s="54"/>
      <c r="OYC230" s="54"/>
      <c r="OYD230" s="54"/>
      <c r="OYE230" s="54"/>
      <c r="OYF230" s="54"/>
      <c r="OYG230" s="54"/>
      <c r="OYH230" s="54"/>
      <c r="OYI230" s="54"/>
      <c r="OYJ230" s="54"/>
      <c r="OYK230" s="54"/>
      <c r="OYL230" s="54"/>
      <c r="OYM230" s="54"/>
      <c r="OYN230" s="54"/>
      <c r="OYO230" s="54"/>
      <c r="OYP230" s="54"/>
      <c r="OYQ230" s="54"/>
      <c r="OYR230" s="54"/>
      <c r="OYS230" s="54"/>
      <c r="OYT230" s="54"/>
      <c r="OYU230" s="54"/>
      <c r="OYV230" s="54"/>
      <c r="OYW230" s="54"/>
      <c r="OYX230" s="54"/>
      <c r="OYY230" s="54"/>
      <c r="OYZ230" s="54"/>
      <c r="OZA230" s="54"/>
      <c r="OZB230" s="54"/>
      <c r="OZC230" s="54"/>
      <c r="OZD230" s="54"/>
      <c r="OZE230" s="54"/>
      <c r="OZF230" s="54"/>
      <c r="OZG230" s="54"/>
      <c r="OZH230" s="54"/>
      <c r="OZI230" s="54"/>
      <c r="OZJ230" s="54"/>
      <c r="OZK230" s="54"/>
      <c r="OZL230" s="54"/>
      <c r="OZM230" s="54"/>
      <c r="OZN230" s="54"/>
      <c r="OZO230" s="54"/>
      <c r="OZP230" s="54"/>
      <c r="OZQ230" s="54"/>
      <c r="OZR230" s="54"/>
      <c r="OZS230" s="54"/>
      <c r="OZT230" s="54"/>
      <c r="OZU230" s="54"/>
      <c r="OZV230" s="54"/>
      <c r="OZW230" s="54"/>
      <c r="OZX230" s="54"/>
      <c r="OZY230" s="54"/>
      <c r="OZZ230" s="54"/>
      <c r="PAA230" s="54"/>
      <c r="PAB230" s="54"/>
      <c r="PAC230" s="54"/>
      <c r="PAD230" s="54"/>
      <c r="PAE230" s="54"/>
      <c r="PAF230" s="54"/>
      <c r="PAG230" s="54"/>
      <c r="PAH230" s="54"/>
      <c r="PAI230" s="54"/>
      <c r="PAJ230" s="54"/>
      <c r="PAK230" s="54"/>
      <c r="PAL230" s="54"/>
      <c r="PAM230" s="54"/>
      <c r="PAN230" s="54"/>
      <c r="PAO230" s="54"/>
      <c r="PAP230" s="54"/>
      <c r="PAQ230" s="54"/>
      <c r="PAR230" s="54"/>
      <c r="PAS230" s="54"/>
      <c r="PAT230" s="54"/>
      <c r="PAU230" s="54"/>
      <c r="PAV230" s="54"/>
      <c r="PAW230" s="54"/>
      <c r="PAX230" s="54"/>
      <c r="PAY230" s="54"/>
      <c r="PAZ230" s="54"/>
      <c r="PBA230" s="54"/>
      <c r="PBB230" s="54"/>
      <c r="PBC230" s="54"/>
      <c r="PBD230" s="54"/>
      <c r="PBE230" s="54"/>
      <c r="PBF230" s="54"/>
      <c r="PBG230" s="54"/>
      <c r="PBH230" s="54"/>
      <c r="PBI230" s="54"/>
      <c r="PBJ230" s="54"/>
      <c r="PBK230" s="54"/>
      <c r="PBL230" s="54"/>
      <c r="PBM230" s="54"/>
      <c r="PBN230" s="54"/>
      <c r="PBO230" s="54"/>
      <c r="PBP230" s="54"/>
      <c r="PBQ230" s="54"/>
      <c r="PBR230" s="54"/>
      <c r="PBS230" s="54"/>
      <c r="PBT230" s="54"/>
      <c r="PBU230" s="54"/>
      <c r="PBV230" s="54"/>
      <c r="PBW230" s="54"/>
      <c r="PBX230" s="54"/>
      <c r="PBY230" s="54"/>
      <c r="PBZ230" s="54"/>
      <c r="PCA230" s="54"/>
      <c r="PCB230" s="54"/>
      <c r="PCC230" s="54"/>
      <c r="PCD230" s="54"/>
      <c r="PCE230" s="54"/>
      <c r="PCF230" s="54"/>
      <c r="PCG230" s="54"/>
      <c r="PCH230" s="54"/>
      <c r="PCI230" s="54"/>
      <c r="PCJ230" s="54"/>
      <c r="PCK230" s="54"/>
      <c r="PCL230" s="54"/>
      <c r="PCM230" s="54"/>
      <c r="PCN230" s="54"/>
      <c r="PCO230" s="54"/>
      <c r="PCP230" s="54"/>
      <c r="PCQ230" s="54"/>
      <c r="PCR230" s="54"/>
      <c r="PCS230" s="54"/>
      <c r="PCT230" s="54"/>
      <c r="PCU230" s="54"/>
      <c r="PCV230" s="54"/>
      <c r="PCW230" s="54"/>
      <c r="PCX230" s="54"/>
      <c r="PCY230" s="54"/>
      <c r="PCZ230" s="54"/>
      <c r="PDA230" s="54"/>
      <c r="PDB230" s="54"/>
      <c r="PDC230" s="54"/>
      <c r="PDD230" s="54"/>
      <c r="PDE230" s="54"/>
      <c r="PDF230" s="54"/>
      <c r="PDG230" s="54"/>
      <c r="PDH230" s="54"/>
      <c r="PDI230" s="54"/>
      <c r="PDJ230" s="54"/>
      <c r="PDK230" s="54"/>
      <c r="PDL230" s="54"/>
      <c r="PDM230" s="54"/>
      <c r="PDN230" s="54"/>
      <c r="PDO230" s="54"/>
      <c r="PDP230" s="54"/>
      <c r="PDQ230" s="54"/>
      <c r="PDR230" s="54"/>
      <c r="PDS230" s="54"/>
      <c r="PDT230" s="54"/>
      <c r="PDU230" s="54"/>
      <c r="PDV230" s="54"/>
      <c r="PDW230" s="54"/>
      <c r="PDX230" s="54"/>
      <c r="PDY230" s="54"/>
      <c r="PDZ230" s="54"/>
      <c r="PEA230" s="54"/>
      <c r="PEB230" s="54"/>
      <c r="PEC230" s="54"/>
      <c r="PED230" s="54"/>
      <c r="PEE230" s="54"/>
      <c r="PEF230" s="54"/>
      <c r="PEG230" s="54"/>
      <c r="PEH230" s="54"/>
      <c r="PEI230" s="54"/>
      <c r="PEJ230" s="54"/>
      <c r="PEK230" s="54"/>
      <c r="PEL230" s="54"/>
      <c r="PEM230" s="54"/>
      <c r="PEN230" s="54"/>
      <c r="PEO230" s="54"/>
      <c r="PEP230" s="54"/>
      <c r="PEQ230" s="54"/>
      <c r="PER230" s="54"/>
      <c r="PES230" s="54"/>
      <c r="PET230" s="54"/>
      <c r="PEU230" s="54"/>
      <c r="PEV230" s="54"/>
      <c r="PEW230" s="54"/>
      <c r="PEX230" s="54"/>
      <c r="PEY230" s="54"/>
      <c r="PEZ230" s="54"/>
      <c r="PFA230" s="54"/>
      <c r="PFB230" s="54"/>
      <c r="PFC230" s="54"/>
      <c r="PFD230" s="54"/>
      <c r="PFE230" s="54"/>
      <c r="PFF230" s="54"/>
      <c r="PFG230" s="54"/>
      <c r="PFH230" s="54"/>
      <c r="PFI230" s="54"/>
      <c r="PFJ230" s="54"/>
      <c r="PFK230" s="54"/>
      <c r="PFL230" s="54"/>
      <c r="PFM230" s="54"/>
      <c r="PFN230" s="54"/>
      <c r="PFO230" s="54"/>
      <c r="PFP230" s="54"/>
      <c r="PFQ230" s="54"/>
      <c r="PFR230" s="54"/>
      <c r="PFS230" s="54"/>
      <c r="PFT230" s="54"/>
      <c r="PFU230" s="54"/>
      <c r="PFV230" s="54"/>
      <c r="PFW230" s="54"/>
      <c r="PFX230" s="54"/>
      <c r="PFY230" s="54"/>
      <c r="PFZ230" s="54"/>
      <c r="PGA230" s="54"/>
      <c r="PGB230" s="54"/>
      <c r="PGC230" s="54"/>
      <c r="PGD230" s="54"/>
      <c r="PGE230" s="54"/>
      <c r="PGF230" s="54"/>
      <c r="PGG230" s="54"/>
      <c r="PGH230" s="54"/>
      <c r="PGI230" s="54"/>
      <c r="PGJ230" s="54"/>
      <c r="PGK230" s="54"/>
      <c r="PGL230" s="54"/>
      <c r="PGM230" s="54"/>
      <c r="PGN230" s="54"/>
      <c r="PGO230" s="54"/>
      <c r="PGP230" s="54"/>
      <c r="PGQ230" s="54"/>
      <c r="PGR230" s="54"/>
      <c r="PGS230" s="54"/>
      <c r="PGT230" s="54"/>
      <c r="PGU230" s="54"/>
      <c r="PGV230" s="54"/>
      <c r="PGW230" s="54"/>
      <c r="PGX230" s="54"/>
      <c r="PGY230" s="54"/>
      <c r="PGZ230" s="54"/>
      <c r="PHA230" s="54"/>
      <c r="PHB230" s="54"/>
      <c r="PHC230" s="54"/>
      <c r="PHD230" s="54"/>
      <c r="PHE230" s="54"/>
      <c r="PHF230" s="54"/>
      <c r="PHG230" s="54"/>
      <c r="PHH230" s="54"/>
      <c r="PHI230" s="54"/>
      <c r="PHJ230" s="54"/>
      <c r="PHK230" s="54"/>
      <c r="PHL230" s="54"/>
      <c r="PHM230" s="54"/>
      <c r="PHN230" s="54"/>
      <c r="PHO230" s="54"/>
      <c r="PHP230" s="54"/>
      <c r="PHQ230" s="54"/>
      <c r="PHR230" s="54"/>
      <c r="PHS230" s="54"/>
      <c r="PHT230" s="54"/>
      <c r="PHU230" s="54"/>
      <c r="PHV230" s="54"/>
      <c r="PHW230" s="54"/>
      <c r="PHX230" s="54"/>
      <c r="PHY230" s="54"/>
      <c r="PHZ230" s="54"/>
      <c r="PIA230" s="54"/>
      <c r="PIB230" s="54"/>
      <c r="PIC230" s="54"/>
      <c r="PID230" s="54"/>
      <c r="PIE230" s="54"/>
      <c r="PIF230" s="54"/>
      <c r="PIG230" s="54"/>
      <c r="PIH230" s="54"/>
      <c r="PII230" s="54"/>
      <c r="PIJ230" s="54"/>
      <c r="PIK230" s="54"/>
      <c r="PIL230" s="54"/>
      <c r="PIM230" s="54"/>
      <c r="PIN230" s="54"/>
      <c r="PIO230" s="54"/>
      <c r="PIP230" s="54"/>
      <c r="PIQ230" s="54"/>
      <c r="PIR230" s="54"/>
      <c r="PIS230" s="54"/>
      <c r="PIT230" s="54"/>
      <c r="PIU230" s="54"/>
      <c r="PIV230" s="54"/>
      <c r="PIW230" s="54"/>
      <c r="PIX230" s="54"/>
      <c r="PIY230" s="54"/>
      <c r="PIZ230" s="54"/>
      <c r="PJA230" s="54"/>
      <c r="PJB230" s="54"/>
      <c r="PJC230" s="54"/>
      <c r="PJD230" s="54"/>
      <c r="PJE230" s="54"/>
      <c r="PJF230" s="54"/>
      <c r="PJG230" s="54"/>
      <c r="PJH230" s="54"/>
      <c r="PJI230" s="54"/>
      <c r="PJJ230" s="54"/>
      <c r="PJK230" s="54"/>
      <c r="PJL230" s="54"/>
      <c r="PJM230" s="54"/>
      <c r="PJN230" s="54"/>
      <c r="PJO230" s="54"/>
      <c r="PJP230" s="54"/>
      <c r="PJQ230" s="54"/>
      <c r="PJR230" s="54"/>
      <c r="PJS230" s="54"/>
      <c r="PJT230" s="54"/>
      <c r="PJU230" s="54"/>
      <c r="PJV230" s="54"/>
      <c r="PJW230" s="54"/>
      <c r="PJX230" s="54"/>
      <c r="PJY230" s="54"/>
      <c r="PJZ230" s="54"/>
      <c r="PKA230" s="54"/>
      <c r="PKB230" s="54"/>
      <c r="PKC230" s="54"/>
      <c r="PKD230" s="54"/>
      <c r="PKE230" s="54"/>
      <c r="PKF230" s="54"/>
      <c r="PKG230" s="54"/>
      <c r="PKH230" s="54"/>
      <c r="PKI230" s="54"/>
      <c r="PKJ230" s="54"/>
      <c r="PKK230" s="54"/>
      <c r="PKL230" s="54"/>
      <c r="PKM230" s="54"/>
      <c r="PKN230" s="54"/>
      <c r="PKO230" s="54"/>
      <c r="PKP230" s="54"/>
      <c r="PKQ230" s="54"/>
      <c r="PKR230" s="54"/>
      <c r="PKS230" s="54"/>
      <c r="PKT230" s="54"/>
      <c r="PKU230" s="54"/>
      <c r="PKV230" s="54"/>
      <c r="PKW230" s="54"/>
      <c r="PKX230" s="54"/>
      <c r="PKY230" s="54"/>
      <c r="PKZ230" s="54"/>
      <c r="PLA230" s="54"/>
      <c r="PLB230" s="54"/>
      <c r="PLC230" s="54"/>
      <c r="PLD230" s="54"/>
      <c r="PLE230" s="54"/>
      <c r="PLF230" s="54"/>
      <c r="PLG230" s="54"/>
      <c r="PLH230" s="54"/>
      <c r="PLI230" s="54"/>
      <c r="PLJ230" s="54"/>
      <c r="PLK230" s="54"/>
      <c r="PLL230" s="54"/>
      <c r="PLM230" s="54"/>
      <c r="PLN230" s="54"/>
      <c r="PLO230" s="54"/>
      <c r="PLP230" s="54"/>
      <c r="PLQ230" s="54"/>
      <c r="PLR230" s="54"/>
      <c r="PLS230" s="54"/>
      <c r="PLT230" s="54"/>
      <c r="PLU230" s="54"/>
      <c r="PLV230" s="54"/>
      <c r="PLW230" s="54"/>
      <c r="PLX230" s="54"/>
      <c r="PLY230" s="54"/>
      <c r="PLZ230" s="54"/>
      <c r="PMA230" s="54"/>
      <c r="PMB230" s="54"/>
      <c r="PMC230" s="54"/>
      <c r="PMD230" s="54"/>
      <c r="PME230" s="54"/>
      <c r="PMF230" s="54"/>
      <c r="PMG230" s="54"/>
      <c r="PMH230" s="54"/>
      <c r="PMI230" s="54"/>
      <c r="PMJ230" s="54"/>
      <c r="PMK230" s="54"/>
      <c r="PML230" s="54"/>
      <c r="PMM230" s="54"/>
      <c r="PMN230" s="54"/>
      <c r="PMO230" s="54"/>
      <c r="PMP230" s="54"/>
      <c r="PMQ230" s="54"/>
      <c r="PMR230" s="54"/>
      <c r="PMS230" s="54"/>
      <c r="PMT230" s="54"/>
      <c r="PMU230" s="54"/>
      <c r="PMV230" s="54"/>
      <c r="PMW230" s="54"/>
      <c r="PMX230" s="54"/>
      <c r="PMY230" s="54"/>
      <c r="PMZ230" s="54"/>
      <c r="PNA230" s="54"/>
      <c r="PNB230" s="54"/>
      <c r="PNC230" s="54"/>
      <c r="PND230" s="54"/>
      <c r="PNE230" s="54"/>
      <c r="PNF230" s="54"/>
      <c r="PNG230" s="54"/>
      <c r="PNH230" s="54"/>
      <c r="PNI230" s="54"/>
      <c r="PNJ230" s="54"/>
      <c r="PNK230" s="54"/>
      <c r="PNL230" s="54"/>
      <c r="PNM230" s="54"/>
      <c r="PNN230" s="54"/>
      <c r="PNO230" s="54"/>
      <c r="PNP230" s="54"/>
      <c r="PNQ230" s="54"/>
      <c r="PNR230" s="54"/>
      <c r="PNS230" s="54"/>
      <c r="PNT230" s="54"/>
      <c r="PNU230" s="54"/>
      <c r="PNV230" s="54"/>
      <c r="PNW230" s="54"/>
      <c r="PNX230" s="54"/>
      <c r="PNY230" s="54"/>
      <c r="PNZ230" s="54"/>
      <c r="POA230" s="54"/>
      <c r="POB230" s="54"/>
      <c r="POC230" s="54"/>
      <c r="POD230" s="54"/>
      <c r="POE230" s="54"/>
      <c r="POF230" s="54"/>
      <c r="POG230" s="54"/>
      <c r="POH230" s="54"/>
      <c r="POI230" s="54"/>
      <c r="POJ230" s="54"/>
      <c r="POK230" s="54"/>
      <c r="POL230" s="54"/>
      <c r="POM230" s="54"/>
      <c r="PON230" s="54"/>
      <c r="POO230" s="54"/>
      <c r="POP230" s="54"/>
      <c r="POQ230" s="54"/>
      <c r="POR230" s="54"/>
      <c r="POS230" s="54"/>
      <c r="POT230" s="54"/>
      <c r="POU230" s="54"/>
      <c r="POV230" s="54"/>
      <c r="POW230" s="54"/>
      <c r="POX230" s="54"/>
      <c r="POY230" s="54"/>
      <c r="POZ230" s="54"/>
      <c r="PPA230" s="54"/>
      <c r="PPB230" s="54"/>
      <c r="PPC230" s="54"/>
      <c r="PPD230" s="54"/>
      <c r="PPE230" s="54"/>
      <c r="PPF230" s="54"/>
      <c r="PPG230" s="54"/>
      <c r="PPH230" s="54"/>
      <c r="PPI230" s="54"/>
      <c r="PPJ230" s="54"/>
      <c r="PPK230" s="54"/>
      <c r="PPL230" s="54"/>
      <c r="PPM230" s="54"/>
      <c r="PPN230" s="54"/>
      <c r="PPO230" s="54"/>
      <c r="PPP230" s="54"/>
      <c r="PPQ230" s="54"/>
      <c r="PPR230" s="54"/>
      <c r="PPS230" s="54"/>
      <c r="PPT230" s="54"/>
      <c r="PPU230" s="54"/>
      <c r="PPV230" s="54"/>
      <c r="PPW230" s="54"/>
      <c r="PPX230" s="54"/>
      <c r="PPY230" s="54"/>
      <c r="PPZ230" s="54"/>
      <c r="PQA230" s="54"/>
      <c r="PQB230" s="54"/>
      <c r="PQC230" s="54"/>
      <c r="PQD230" s="54"/>
      <c r="PQE230" s="54"/>
      <c r="PQF230" s="54"/>
      <c r="PQG230" s="54"/>
      <c r="PQH230" s="54"/>
      <c r="PQI230" s="54"/>
      <c r="PQJ230" s="54"/>
      <c r="PQK230" s="54"/>
      <c r="PQL230" s="54"/>
      <c r="PQM230" s="54"/>
      <c r="PQN230" s="54"/>
      <c r="PQO230" s="54"/>
      <c r="PQP230" s="54"/>
      <c r="PQQ230" s="54"/>
      <c r="PQR230" s="54"/>
      <c r="PQS230" s="54"/>
      <c r="PQT230" s="54"/>
      <c r="PQU230" s="54"/>
      <c r="PQV230" s="54"/>
      <c r="PQW230" s="54"/>
      <c r="PQX230" s="54"/>
      <c r="PQY230" s="54"/>
      <c r="PQZ230" s="54"/>
      <c r="PRA230" s="54"/>
      <c r="PRB230" s="54"/>
      <c r="PRC230" s="54"/>
      <c r="PRD230" s="54"/>
      <c r="PRE230" s="54"/>
      <c r="PRF230" s="54"/>
      <c r="PRG230" s="54"/>
      <c r="PRH230" s="54"/>
      <c r="PRI230" s="54"/>
      <c r="PRJ230" s="54"/>
      <c r="PRK230" s="54"/>
      <c r="PRL230" s="54"/>
      <c r="PRM230" s="54"/>
      <c r="PRN230" s="54"/>
      <c r="PRO230" s="54"/>
      <c r="PRP230" s="54"/>
      <c r="PRQ230" s="54"/>
      <c r="PRR230" s="54"/>
      <c r="PRS230" s="54"/>
      <c r="PRT230" s="54"/>
      <c r="PRU230" s="54"/>
      <c r="PRV230" s="54"/>
      <c r="PRW230" s="54"/>
      <c r="PRX230" s="54"/>
      <c r="PRY230" s="54"/>
      <c r="PRZ230" s="54"/>
      <c r="PSA230" s="54"/>
      <c r="PSB230" s="54"/>
      <c r="PSC230" s="54"/>
      <c r="PSD230" s="54"/>
      <c r="PSE230" s="54"/>
      <c r="PSF230" s="54"/>
      <c r="PSG230" s="54"/>
      <c r="PSH230" s="54"/>
      <c r="PSI230" s="54"/>
      <c r="PSJ230" s="54"/>
      <c r="PSK230" s="54"/>
      <c r="PSL230" s="54"/>
      <c r="PSM230" s="54"/>
      <c r="PSN230" s="54"/>
      <c r="PSO230" s="54"/>
      <c r="PSP230" s="54"/>
      <c r="PSQ230" s="54"/>
      <c r="PSR230" s="54"/>
      <c r="PSS230" s="54"/>
      <c r="PST230" s="54"/>
      <c r="PSU230" s="54"/>
      <c r="PSV230" s="54"/>
      <c r="PSW230" s="54"/>
      <c r="PSX230" s="54"/>
      <c r="PSY230" s="54"/>
      <c r="PSZ230" s="54"/>
      <c r="PTA230" s="54"/>
      <c r="PTB230" s="54"/>
      <c r="PTC230" s="54"/>
      <c r="PTD230" s="54"/>
      <c r="PTE230" s="54"/>
      <c r="PTF230" s="54"/>
      <c r="PTG230" s="54"/>
      <c r="PTH230" s="54"/>
      <c r="PTI230" s="54"/>
      <c r="PTJ230" s="54"/>
      <c r="PTK230" s="54"/>
      <c r="PTL230" s="54"/>
      <c r="PTM230" s="54"/>
      <c r="PTN230" s="54"/>
      <c r="PTO230" s="54"/>
      <c r="PTP230" s="54"/>
      <c r="PTQ230" s="54"/>
      <c r="PTR230" s="54"/>
      <c r="PTS230" s="54"/>
      <c r="PTT230" s="54"/>
      <c r="PTU230" s="54"/>
      <c r="PTV230" s="54"/>
      <c r="PTW230" s="54"/>
      <c r="PTX230" s="54"/>
      <c r="PTY230" s="54"/>
      <c r="PTZ230" s="54"/>
      <c r="PUA230" s="54"/>
      <c r="PUB230" s="54"/>
      <c r="PUC230" s="54"/>
      <c r="PUD230" s="54"/>
      <c r="PUE230" s="54"/>
      <c r="PUF230" s="54"/>
      <c r="PUG230" s="54"/>
      <c r="PUH230" s="54"/>
      <c r="PUI230" s="54"/>
      <c r="PUJ230" s="54"/>
      <c r="PUK230" s="54"/>
      <c r="PUL230" s="54"/>
      <c r="PUM230" s="54"/>
      <c r="PUN230" s="54"/>
      <c r="PUO230" s="54"/>
      <c r="PUP230" s="54"/>
      <c r="PUQ230" s="54"/>
      <c r="PUR230" s="54"/>
      <c r="PUS230" s="54"/>
      <c r="PUT230" s="54"/>
      <c r="PUU230" s="54"/>
      <c r="PUV230" s="54"/>
      <c r="PUW230" s="54"/>
      <c r="PUX230" s="54"/>
      <c r="PUY230" s="54"/>
      <c r="PUZ230" s="54"/>
      <c r="PVA230" s="54"/>
      <c r="PVB230" s="54"/>
      <c r="PVC230" s="54"/>
      <c r="PVD230" s="54"/>
      <c r="PVE230" s="54"/>
      <c r="PVF230" s="54"/>
      <c r="PVG230" s="54"/>
      <c r="PVH230" s="54"/>
      <c r="PVI230" s="54"/>
      <c r="PVJ230" s="54"/>
      <c r="PVK230" s="54"/>
      <c r="PVL230" s="54"/>
      <c r="PVM230" s="54"/>
      <c r="PVN230" s="54"/>
      <c r="PVO230" s="54"/>
      <c r="PVP230" s="54"/>
      <c r="PVQ230" s="54"/>
      <c r="PVR230" s="54"/>
      <c r="PVS230" s="54"/>
      <c r="PVT230" s="54"/>
      <c r="PVU230" s="54"/>
      <c r="PVV230" s="54"/>
      <c r="PVW230" s="54"/>
      <c r="PVX230" s="54"/>
      <c r="PVY230" s="54"/>
      <c r="PVZ230" s="54"/>
      <c r="PWA230" s="54"/>
      <c r="PWB230" s="54"/>
      <c r="PWC230" s="54"/>
      <c r="PWD230" s="54"/>
      <c r="PWE230" s="54"/>
      <c r="PWF230" s="54"/>
      <c r="PWG230" s="54"/>
      <c r="PWH230" s="54"/>
      <c r="PWI230" s="54"/>
      <c r="PWJ230" s="54"/>
      <c r="PWK230" s="54"/>
      <c r="PWL230" s="54"/>
      <c r="PWM230" s="54"/>
      <c r="PWN230" s="54"/>
      <c r="PWO230" s="54"/>
      <c r="PWP230" s="54"/>
      <c r="PWQ230" s="54"/>
      <c r="PWR230" s="54"/>
      <c r="PWS230" s="54"/>
      <c r="PWT230" s="54"/>
      <c r="PWU230" s="54"/>
      <c r="PWV230" s="54"/>
      <c r="PWW230" s="54"/>
      <c r="PWX230" s="54"/>
      <c r="PWY230" s="54"/>
      <c r="PWZ230" s="54"/>
      <c r="PXA230" s="54"/>
      <c r="PXB230" s="54"/>
      <c r="PXC230" s="54"/>
      <c r="PXD230" s="54"/>
      <c r="PXE230" s="54"/>
      <c r="PXF230" s="54"/>
      <c r="PXG230" s="54"/>
      <c r="PXH230" s="54"/>
      <c r="PXI230" s="54"/>
      <c r="PXJ230" s="54"/>
      <c r="PXK230" s="54"/>
      <c r="PXL230" s="54"/>
      <c r="PXM230" s="54"/>
      <c r="PXN230" s="54"/>
      <c r="PXO230" s="54"/>
      <c r="PXP230" s="54"/>
      <c r="PXQ230" s="54"/>
      <c r="PXR230" s="54"/>
      <c r="PXS230" s="54"/>
      <c r="PXT230" s="54"/>
      <c r="PXU230" s="54"/>
      <c r="PXV230" s="54"/>
      <c r="PXW230" s="54"/>
      <c r="PXX230" s="54"/>
      <c r="PXY230" s="54"/>
      <c r="PXZ230" s="54"/>
      <c r="PYA230" s="54"/>
      <c r="PYB230" s="54"/>
      <c r="PYC230" s="54"/>
      <c r="PYD230" s="54"/>
      <c r="PYE230" s="54"/>
      <c r="PYF230" s="54"/>
      <c r="PYG230" s="54"/>
      <c r="PYH230" s="54"/>
      <c r="PYI230" s="54"/>
      <c r="PYJ230" s="54"/>
      <c r="PYK230" s="54"/>
      <c r="PYL230" s="54"/>
      <c r="PYM230" s="54"/>
      <c r="PYN230" s="54"/>
      <c r="PYO230" s="54"/>
      <c r="PYP230" s="54"/>
      <c r="PYQ230" s="54"/>
      <c r="PYR230" s="54"/>
      <c r="PYS230" s="54"/>
      <c r="PYT230" s="54"/>
      <c r="PYU230" s="54"/>
      <c r="PYV230" s="54"/>
      <c r="PYW230" s="54"/>
      <c r="PYX230" s="54"/>
      <c r="PYY230" s="54"/>
      <c r="PYZ230" s="54"/>
      <c r="PZA230" s="54"/>
      <c r="PZB230" s="54"/>
      <c r="PZC230" s="54"/>
      <c r="PZD230" s="54"/>
      <c r="PZE230" s="54"/>
      <c r="PZF230" s="54"/>
      <c r="PZG230" s="54"/>
      <c r="PZH230" s="54"/>
      <c r="PZI230" s="54"/>
      <c r="PZJ230" s="54"/>
      <c r="PZK230" s="54"/>
      <c r="PZL230" s="54"/>
      <c r="PZM230" s="54"/>
      <c r="PZN230" s="54"/>
      <c r="PZO230" s="54"/>
      <c r="PZP230" s="54"/>
      <c r="PZQ230" s="54"/>
      <c r="PZR230" s="54"/>
      <c r="PZS230" s="54"/>
      <c r="PZT230" s="54"/>
      <c r="PZU230" s="54"/>
      <c r="PZV230" s="54"/>
      <c r="PZW230" s="54"/>
      <c r="PZX230" s="54"/>
      <c r="PZY230" s="54"/>
      <c r="PZZ230" s="54"/>
      <c r="QAA230" s="54"/>
      <c r="QAB230" s="54"/>
      <c r="QAC230" s="54"/>
      <c r="QAD230" s="54"/>
      <c r="QAE230" s="54"/>
      <c r="QAF230" s="54"/>
      <c r="QAG230" s="54"/>
      <c r="QAH230" s="54"/>
      <c r="QAI230" s="54"/>
      <c r="QAJ230" s="54"/>
      <c r="QAK230" s="54"/>
      <c r="QAL230" s="54"/>
      <c r="QAM230" s="54"/>
      <c r="QAN230" s="54"/>
      <c r="QAO230" s="54"/>
      <c r="QAP230" s="54"/>
      <c r="QAQ230" s="54"/>
      <c r="QAR230" s="54"/>
      <c r="QAS230" s="54"/>
      <c r="QAT230" s="54"/>
      <c r="QAU230" s="54"/>
      <c r="QAV230" s="54"/>
      <c r="QAW230" s="54"/>
      <c r="QAX230" s="54"/>
      <c r="QAY230" s="54"/>
      <c r="QAZ230" s="54"/>
      <c r="QBA230" s="54"/>
      <c r="QBB230" s="54"/>
      <c r="QBC230" s="54"/>
      <c r="QBD230" s="54"/>
      <c r="QBE230" s="54"/>
      <c r="QBF230" s="54"/>
      <c r="QBG230" s="54"/>
      <c r="QBH230" s="54"/>
      <c r="QBI230" s="54"/>
      <c r="QBJ230" s="54"/>
      <c r="QBK230" s="54"/>
      <c r="QBL230" s="54"/>
      <c r="QBM230" s="54"/>
      <c r="QBN230" s="54"/>
      <c r="QBO230" s="54"/>
      <c r="QBP230" s="54"/>
      <c r="QBQ230" s="54"/>
      <c r="QBR230" s="54"/>
      <c r="QBS230" s="54"/>
      <c r="QBT230" s="54"/>
      <c r="QBU230" s="54"/>
      <c r="QBV230" s="54"/>
      <c r="QBW230" s="54"/>
      <c r="QBX230" s="54"/>
      <c r="QBY230" s="54"/>
      <c r="QBZ230" s="54"/>
      <c r="QCA230" s="54"/>
      <c r="QCB230" s="54"/>
      <c r="QCC230" s="54"/>
      <c r="QCD230" s="54"/>
      <c r="QCE230" s="54"/>
      <c r="QCF230" s="54"/>
      <c r="QCG230" s="54"/>
      <c r="QCH230" s="54"/>
      <c r="QCI230" s="54"/>
      <c r="QCJ230" s="54"/>
      <c r="QCK230" s="54"/>
      <c r="QCL230" s="54"/>
      <c r="QCM230" s="54"/>
      <c r="QCN230" s="54"/>
      <c r="QCO230" s="54"/>
      <c r="QCP230" s="54"/>
      <c r="QCQ230" s="54"/>
      <c r="QCR230" s="54"/>
      <c r="QCS230" s="54"/>
      <c r="QCT230" s="54"/>
      <c r="QCU230" s="54"/>
      <c r="QCV230" s="54"/>
      <c r="QCW230" s="54"/>
      <c r="QCX230" s="54"/>
      <c r="QCY230" s="54"/>
      <c r="QCZ230" s="54"/>
      <c r="QDA230" s="54"/>
      <c r="QDB230" s="54"/>
      <c r="QDC230" s="54"/>
      <c r="QDD230" s="54"/>
      <c r="QDE230" s="54"/>
      <c r="QDF230" s="54"/>
      <c r="QDG230" s="54"/>
      <c r="QDH230" s="54"/>
      <c r="QDI230" s="54"/>
      <c r="QDJ230" s="54"/>
      <c r="QDK230" s="54"/>
      <c r="QDL230" s="54"/>
      <c r="QDM230" s="54"/>
      <c r="QDN230" s="54"/>
      <c r="QDO230" s="54"/>
      <c r="QDP230" s="54"/>
      <c r="QDQ230" s="54"/>
      <c r="QDR230" s="54"/>
      <c r="QDS230" s="54"/>
      <c r="QDT230" s="54"/>
      <c r="QDU230" s="54"/>
      <c r="QDV230" s="54"/>
      <c r="QDW230" s="54"/>
      <c r="QDX230" s="54"/>
      <c r="QDY230" s="54"/>
      <c r="QDZ230" s="54"/>
      <c r="QEA230" s="54"/>
      <c r="QEB230" s="54"/>
      <c r="QEC230" s="54"/>
      <c r="QED230" s="54"/>
      <c r="QEE230" s="54"/>
      <c r="QEF230" s="54"/>
      <c r="QEG230" s="54"/>
      <c r="QEH230" s="54"/>
      <c r="QEI230" s="54"/>
      <c r="QEJ230" s="54"/>
      <c r="QEK230" s="54"/>
      <c r="QEL230" s="54"/>
      <c r="QEM230" s="54"/>
      <c r="QEN230" s="54"/>
      <c r="QEO230" s="54"/>
      <c r="QEP230" s="54"/>
      <c r="QEQ230" s="54"/>
      <c r="QER230" s="54"/>
      <c r="QES230" s="54"/>
      <c r="QET230" s="54"/>
      <c r="QEU230" s="54"/>
      <c r="QEV230" s="54"/>
      <c r="QEW230" s="54"/>
      <c r="QEX230" s="54"/>
      <c r="QEY230" s="54"/>
      <c r="QEZ230" s="54"/>
      <c r="QFA230" s="54"/>
      <c r="QFB230" s="54"/>
      <c r="QFC230" s="54"/>
      <c r="QFD230" s="54"/>
      <c r="QFE230" s="54"/>
      <c r="QFF230" s="54"/>
      <c r="QFG230" s="54"/>
      <c r="QFH230" s="54"/>
      <c r="QFI230" s="54"/>
      <c r="QFJ230" s="54"/>
      <c r="QFK230" s="54"/>
      <c r="QFL230" s="54"/>
      <c r="QFM230" s="54"/>
      <c r="QFN230" s="54"/>
      <c r="QFO230" s="54"/>
      <c r="QFP230" s="54"/>
      <c r="QFQ230" s="54"/>
      <c r="QFR230" s="54"/>
      <c r="QFS230" s="54"/>
      <c r="QFT230" s="54"/>
      <c r="QFU230" s="54"/>
      <c r="QFV230" s="54"/>
      <c r="QFW230" s="54"/>
      <c r="QFX230" s="54"/>
      <c r="QFY230" s="54"/>
      <c r="QFZ230" s="54"/>
      <c r="QGA230" s="54"/>
      <c r="QGB230" s="54"/>
      <c r="QGC230" s="54"/>
      <c r="QGD230" s="54"/>
      <c r="QGE230" s="54"/>
      <c r="QGF230" s="54"/>
      <c r="QGG230" s="54"/>
      <c r="QGH230" s="54"/>
      <c r="QGI230" s="54"/>
      <c r="QGJ230" s="54"/>
      <c r="QGK230" s="54"/>
      <c r="QGL230" s="54"/>
      <c r="QGM230" s="54"/>
      <c r="QGN230" s="54"/>
      <c r="QGO230" s="54"/>
      <c r="QGP230" s="54"/>
      <c r="QGQ230" s="54"/>
      <c r="QGR230" s="54"/>
      <c r="QGS230" s="54"/>
      <c r="QGT230" s="54"/>
      <c r="QGU230" s="54"/>
      <c r="QGV230" s="54"/>
      <c r="QGW230" s="54"/>
      <c r="QGX230" s="54"/>
      <c r="QGY230" s="54"/>
      <c r="QGZ230" s="54"/>
      <c r="QHA230" s="54"/>
      <c r="QHB230" s="54"/>
      <c r="QHC230" s="54"/>
      <c r="QHD230" s="54"/>
      <c r="QHE230" s="54"/>
      <c r="QHF230" s="54"/>
      <c r="QHG230" s="54"/>
      <c r="QHH230" s="54"/>
      <c r="QHI230" s="54"/>
      <c r="QHJ230" s="54"/>
      <c r="QHK230" s="54"/>
      <c r="QHL230" s="54"/>
      <c r="QHM230" s="54"/>
      <c r="QHN230" s="54"/>
      <c r="QHO230" s="54"/>
      <c r="QHP230" s="54"/>
      <c r="QHQ230" s="54"/>
      <c r="QHR230" s="54"/>
      <c r="QHS230" s="54"/>
      <c r="QHT230" s="54"/>
      <c r="QHU230" s="54"/>
      <c r="QHV230" s="54"/>
      <c r="QHW230" s="54"/>
      <c r="QHX230" s="54"/>
      <c r="QHY230" s="54"/>
      <c r="QHZ230" s="54"/>
      <c r="QIA230" s="54"/>
      <c r="QIB230" s="54"/>
      <c r="QIC230" s="54"/>
      <c r="QID230" s="54"/>
      <c r="QIE230" s="54"/>
      <c r="QIF230" s="54"/>
      <c r="QIG230" s="54"/>
      <c r="QIH230" s="54"/>
      <c r="QII230" s="54"/>
      <c r="QIJ230" s="54"/>
      <c r="QIK230" s="54"/>
      <c r="QIL230" s="54"/>
      <c r="QIM230" s="54"/>
      <c r="QIN230" s="54"/>
      <c r="QIO230" s="54"/>
      <c r="QIP230" s="54"/>
      <c r="QIQ230" s="54"/>
      <c r="QIR230" s="54"/>
      <c r="QIS230" s="54"/>
      <c r="QIT230" s="54"/>
      <c r="QIU230" s="54"/>
      <c r="QIV230" s="54"/>
      <c r="QIW230" s="54"/>
      <c r="QIX230" s="54"/>
      <c r="QIY230" s="54"/>
      <c r="QIZ230" s="54"/>
      <c r="QJA230" s="54"/>
      <c r="QJB230" s="54"/>
      <c r="QJC230" s="54"/>
      <c r="QJD230" s="54"/>
      <c r="QJE230" s="54"/>
      <c r="QJF230" s="54"/>
      <c r="QJG230" s="54"/>
      <c r="QJH230" s="54"/>
      <c r="QJI230" s="54"/>
      <c r="QJJ230" s="54"/>
      <c r="QJK230" s="54"/>
      <c r="QJL230" s="54"/>
      <c r="QJM230" s="54"/>
      <c r="QJN230" s="54"/>
      <c r="QJO230" s="54"/>
      <c r="QJP230" s="54"/>
      <c r="QJQ230" s="54"/>
      <c r="QJR230" s="54"/>
      <c r="QJS230" s="54"/>
      <c r="QJT230" s="54"/>
      <c r="QJU230" s="54"/>
      <c r="QJV230" s="54"/>
      <c r="QJW230" s="54"/>
      <c r="QJX230" s="54"/>
      <c r="QJY230" s="54"/>
      <c r="QJZ230" s="54"/>
      <c r="QKA230" s="54"/>
      <c r="QKB230" s="54"/>
      <c r="QKC230" s="54"/>
      <c r="QKD230" s="54"/>
      <c r="QKE230" s="54"/>
      <c r="QKF230" s="54"/>
      <c r="QKG230" s="54"/>
      <c r="QKH230" s="54"/>
      <c r="QKI230" s="54"/>
      <c r="QKJ230" s="54"/>
      <c r="QKK230" s="54"/>
      <c r="QKL230" s="54"/>
      <c r="QKM230" s="54"/>
      <c r="QKN230" s="54"/>
      <c r="QKO230" s="54"/>
      <c r="QKP230" s="54"/>
      <c r="QKQ230" s="54"/>
      <c r="QKR230" s="54"/>
      <c r="QKS230" s="54"/>
      <c r="QKT230" s="54"/>
      <c r="QKU230" s="54"/>
      <c r="QKV230" s="54"/>
      <c r="QKW230" s="54"/>
      <c r="QKX230" s="54"/>
      <c r="QKY230" s="54"/>
      <c r="QKZ230" s="54"/>
      <c r="QLA230" s="54"/>
      <c r="QLB230" s="54"/>
      <c r="QLC230" s="54"/>
      <c r="QLD230" s="54"/>
      <c r="QLE230" s="54"/>
      <c r="QLF230" s="54"/>
      <c r="QLG230" s="54"/>
      <c r="QLH230" s="54"/>
      <c r="QLI230" s="54"/>
      <c r="QLJ230" s="54"/>
      <c r="QLK230" s="54"/>
      <c r="QLL230" s="54"/>
      <c r="QLM230" s="54"/>
      <c r="QLN230" s="54"/>
      <c r="QLO230" s="54"/>
      <c r="QLP230" s="54"/>
      <c r="QLQ230" s="54"/>
      <c r="QLR230" s="54"/>
      <c r="QLS230" s="54"/>
      <c r="QLT230" s="54"/>
      <c r="QLU230" s="54"/>
      <c r="QLV230" s="54"/>
      <c r="QLW230" s="54"/>
      <c r="QLX230" s="54"/>
      <c r="QLY230" s="54"/>
      <c r="QLZ230" s="54"/>
      <c r="QMA230" s="54"/>
      <c r="QMB230" s="54"/>
      <c r="QMC230" s="54"/>
      <c r="QMD230" s="54"/>
      <c r="QME230" s="54"/>
      <c r="QMF230" s="54"/>
      <c r="QMG230" s="54"/>
      <c r="QMH230" s="54"/>
      <c r="QMI230" s="54"/>
      <c r="QMJ230" s="54"/>
      <c r="QMK230" s="54"/>
      <c r="QML230" s="54"/>
      <c r="QMM230" s="54"/>
      <c r="QMN230" s="54"/>
      <c r="QMO230" s="54"/>
      <c r="QMP230" s="54"/>
      <c r="QMQ230" s="54"/>
      <c r="QMR230" s="54"/>
      <c r="QMS230" s="54"/>
      <c r="QMT230" s="54"/>
      <c r="QMU230" s="54"/>
      <c r="QMV230" s="54"/>
      <c r="QMW230" s="54"/>
      <c r="QMX230" s="54"/>
      <c r="QMY230" s="54"/>
      <c r="QMZ230" s="54"/>
      <c r="QNA230" s="54"/>
      <c r="QNB230" s="54"/>
      <c r="QNC230" s="54"/>
      <c r="QND230" s="54"/>
      <c r="QNE230" s="54"/>
      <c r="QNF230" s="54"/>
      <c r="QNG230" s="54"/>
      <c r="QNH230" s="54"/>
      <c r="QNI230" s="54"/>
      <c r="QNJ230" s="54"/>
      <c r="QNK230" s="54"/>
      <c r="QNL230" s="54"/>
      <c r="QNM230" s="54"/>
      <c r="QNN230" s="54"/>
      <c r="QNO230" s="54"/>
      <c r="QNP230" s="54"/>
      <c r="QNQ230" s="54"/>
      <c r="QNR230" s="54"/>
      <c r="QNS230" s="54"/>
      <c r="QNT230" s="54"/>
      <c r="QNU230" s="54"/>
      <c r="QNV230" s="54"/>
      <c r="QNW230" s="54"/>
      <c r="QNX230" s="54"/>
      <c r="QNY230" s="54"/>
      <c r="QNZ230" s="54"/>
      <c r="QOA230" s="54"/>
      <c r="QOB230" s="54"/>
      <c r="QOC230" s="54"/>
      <c r="QOD230" s="54"/>
      <c r="QOE230" s="54"/>
      <c r="QOF230" s="54"/>
      <c r="QOG230" s="54"/>
      <c r="QOH230" s="54"/>
      <c r="QOI230" s="54"/>
      <c r="QOJ230" s="54"/>
      <c r="QOK230" s="54"/>
      <c r="QOL230" s="54"/>
      <c r="QOM230" s="54"/>
      <c r="QON230" s="54"/>
      <c r="QOO230" s="54"/>
      <c r="QOP230" s="54"/>
      <c r="QOQ230" s="54"/>
      <c r="QOR230" s="54"/>
      <c r="QOS230" s="54"/>
      <c r="QOT230" s="54"/>
      <c r="QOU230" s="54"/>
      <c r="QOV230" s="54"/>
      <c r="QOW230" s="54"/>
      <c r="QOX230" s="54"/>
      <c r="QOY230" s="54"/>
      <c r="QOZ230" s="54"/>
      <c r="QPA230" s="54"/>
      <c r="QPB230" s="54"/>
      <c r="QPC230" s="54"/>
      <c r="QPD230" s="54"/>
      <c r="QPE230" s="54"/>
      <c r="QPF230" s="54"/>
      <c r="QPG230" s="54"/>
      <c r="QPH230" s="54"/>
      <c r="QPI230" s="54"/>
      <c r="QPJ230" s="54"/>
      <c r="QPK230" s="54"/>
      <c r="QPL230" s="54"/>
      <c r="QPM230" s="54"/>
      <c r="QPN230" s="54"/>
      <c r="QPO230" s="54"/>
      <c r="QPP230" s="54"/>
      <c r="QPQ230" s="54"/>
      <c r="QPR230" s="54"/>
      <c r="QPS230" s="54"/>
      <c r="QPT230" s="54"/>
      <c r="QPU230" s="54"/>
      <c r="QPV230" s="54"/>
      <c r="QPW230" s="54"/>
      <c r="QPX230" s="54"/>
      <c r="QPY230" s="54"/>
      <c r="QPZ230" s="54"/>
      <c r="QQA230" s="54"/>
      <c r="QQB230" s="54"/>
      <c r="QQC230" s="54"/>
      <c r="QQD230" s="54"/>
      <c r="QQE230" s="54"/>
      <c r="QQF230" s="54"/>
      <c r="QQG230" s="54"/>
      <c r="QQH230" s="54"/>
      <c r="QQI230" s="54"/>
      <c r="QQJ230" s="54"/>
      <c r="QQK230" s="54"/>
      <c r="QQL230" s="54"/>
      <c r="QQM230" s="54"/>
      <c r="QQN230" s="54"/>
      <c r="QQO230" s="54"/>
      <c r="QQP230" s="54"/>
      <c r="QQQ230" s="54"/>
      <c r="QQR230" s="54"/>
      <c r="QQS230" s="54"/>
      <c r="QQT230" s="54"/>
      <c r="QQU230" s="54"/>
      <c r="QQV230" s="54"/>
      <c r="QQW230" s="54"/>
      <c r="QQX230" s="54"/>
      <c r="QQY230" s="54"/>
      <c r="QQZ230" s="54"/>
      <c r="QRA230" s="54"/>
      <c r="QRB230" s="54"/>
      <c r="QRC230" s="54"/>
      <c r="QRD230" s="54"/>
      <c r="QRE230" s="54"/>
      <c r="QRF230" s="54"/>
      <c r="QRG230" s="54"/>
      <c r="QRH230" s="54"/>
      <c r="QRI230" s="54"/>
      <c r="QRJ230" s="54"/>
      <c r="QRK230" s="54"/>
      <c r="QRL230" s="54"/>
      <c r="QRM230" s="54"/>
      <c r="QRN230" s="54"/>
      <c r="QRO230" s="54"/>
      <c r="QRP230" s="54"/>
      <c r="QRQ230" s="54"/>
      <c r="QRR230" s="54"/>
      <c r="QRS230" s="54"/>
      <c r="QRT230" s="54"/>
      <c r="QRU230" s="54"/>
      <c r="QRV230" s="54"/>
      <c r="QRW230" s="54"/>
      <c r="QRX230" s="54"/>
      <c r="QRY230" s="54"/>
      <c r="QRZ230" s="54"/>
      <c r="QSA230" s="54"/>
      <c r="QSB230" s="54"/>
      <c r="QSC230" s="54"/>
      <c r="QSD230" s="54"/>
      <c r="QSE230" s="54"/>
      <c r="QSF230" s="54"/>
      <c r="QSG230" s="54"/>
      <c r="QSH230" s="54"/>
      <c r="QSI230" s="54"/>
      <c r="QSJ230" s="54"/>
      <c r="QSK230" s="54"/>
      <c r="QSL230" s="54"/>
      <c r="QSM230" s="54"/>
      <c r="QSN230" s="54"/>
      <c r="QSO230" s="54"/>
      <c r="QSP230" s="54"/>
      <c r="QSQ230" s="54"/>
      <c r="QSR230" s="54"/>
      <c r="QSS230" s="54"/>
      <c r="QST230" s="54"/>
      <c r="QSU230" s="54"/>
      <c r="QSV230" s="54"/>
      <c r="QSW230" s="54"/>
      <c r="QSX230" s="54"/>
      <c r="QSY230" s="54"/>
      <c r="QSZ230" s="54"/>
      <c r="QTA230" s="54"/>
      <c r="QTB230" s="54"/>
      <c r="QTC230" s="54"/>
      <c r="QTD230" s="54"/>
      <c r="QTE230" s="54"/>
      <c r="QTF230" s="54"/>
      <c r="QTG230" s="54"/>
      <c r="QTH230" s="54"/>
      <c r="QTI230" s="54"/>
      <c r="QTJ230" s="54"/>
      <c r="QTK230" s="54"/>
      <c r="QTL230" s="54"/>
      <c r="QTM230" s="54"/>
      <c r="QTN230" s="54"/>
      <c r="QTO230" s="54"/>
      <c r="QTP230" s="54"/>
      <c r="QTQ230" s="54"/>
      <c r="QTR230" s="54"/>
      <c r="QTS230" s="54"/>
      <c r="QTT230" s="54"/>
      <c r="QTU230" s="54"/>
      <c r="QTV230" s="54"/>
      <c r="QTW230" s="54"/>
      <c r="QTX230" s="54"/>
      <c r="QTY230" s="54"/>
      <c r="QTZ230" s="54"/>
      <c r="QUA230" s="54"/>
      <c r="QUB230" s="54"/>
      <c r="QUC230" s="54"/>
      <c r="QUD230" s="54"/>
      <c r="QUE230" s="54"/>
      <c r="QUF230" s="54"/>
      <c r="QUG230" s="54"/>
      <c r="QUH230" s="54"/>
      <c r="QUI230" s="54"/>
      <c r="QUJ230" s="54"/>
      <c r="QUK230" s="54"/>
      <c r="QUL230" s="54"/>
      <c r="QUM230" s="54"/>
      <c r="QUN230" s="54"/>
      <c r="QUO230" s="54"/>
      <c r="QUP230" s="54"/>
      <c r="QUQ230" s="54"/>
      <c r="QUR230" s="54"/>
      <c r="QUS230" s="54"/>
      <c r="QUT230" s="54"/>
      <c r="QUU230" s="54"/>
      <c r="QUV230" s="54"/>
      <c r="QUW230" s="54"/>
      <c r="QUX230" s="54"/>
      <c r="QUY230" s="54"/>
      <c r="QUZ230" s="54"/>
      <c r="QVA230" s="54"/>
      <c r="QVB230" s="54"/>
      <c r="QVC230" s="54"/>
      <c r="QVD230" s="54"/>
      <c r="QVE230" s="54"/>
      <c r="QVF230" s="54"/>
      <c r="QVG230" s="54"/>
      <c r="QVH230" s="54"/>
      <c r="QVI230" s="54"/>
      <c r="QVJ230" s="54"/>
      <c r="QVK230" s="54"/>
      <c r="QVL230" s="54"/>
      <c r="QVM230" s="54"/>
      <c r="QVN230" s="54"/>
      <c r="QVO230" s="54"/>
      <c r="QVP230" s="54"/>
      <c r="QVQ230" s="54"/>
      <c r="QVR230" s="54"/>
      <c r="QVS230" s="54"/>
      <c r="QVT230" s="54"/>
      <c r="QVU230" s="54"/>
      <c r="QVV230" s="54"/>
      <c r="QVW230" s="54"/>
      <c r="QVX230" s="54"/>
      <c r="QVY230" s="54"/>
      <c r="QVZ230" s="54"/>
      <c r="QWA230" s="54"/>
      <c r="QWB230" s="54"/>
      <c r="QWC230" s="54"/>
      <c r="QWD230" s="54"/>
      <c r="QWE230" s="54"/>
      <c r="QWF230" s="54"/>
      <c r="QWG230" s="54"/>
      <c r="QWH230" s="54"/>
      <c r="QWI230" s="54"/>
      <c r="QWJ230" s="54"/>
      <c r="QWK230" s="54"/>
      <c r="QWL230" s="54"/>
      <c r="QWM230" s="54"/>
      <c r="QWN230" s="54"/>
      <c r="QWO230" s="54"/>
      <c r="QWP230" s="54"/>
      <c r="QWQ230" s="54"/>
      <c r="QWR230" s="54"/>
      <c r="QWS230" s="54"/>
      <c r="QWT230" s="54"/>
      <c r="QWU230" s="54"/>
      <c r="QWV230" s="54"/>
      <c r="QWW230" s="54"/>
      <c r="QWX230" s="54"/>
      <c r="QWY230" s="54"/>
      <c r="QWZ230" s="54"/>
      <c r="QXA230" s="54"/>
      <c r="QXB230" s="54"/>
      <c r="QXC230" s="54"/>
      <c r="QXD230" s="54"/>
      <c r="QXE230" s="54"/>
      <c r="QXF230" s="54"/>
      <c r="QXG230" s="54"/>
      <c r="QXH230" s="54"/>
      <c r="QXI230" s="54"/>
      <c r="QXJ230" s="54"/>
      <c r="QXK230" s="54"/>
      <c r="QXL230" s="54"/>
      <c r="QXM230" s="54"/>
      <c r="QXN230" s="54"/>
      <c r="QXO230" s="54"/>
      <c r="QXP230" s="54"/>
      <c r="QXQ230" s="54"/>
      <c r="QXR230" s="54"/>
      <c r="QXS230" s="54"/>
      <c r="QXT230" s="54"/>
      <c r="QXU230" s="54"/>
      <c r="QXV230" s="54"/>
      <c r="QXW230" s="54"/>
      <c r="QXX230" s="54"/>
      <c r="QXY230" s="54"/>
      <c r="QXZ230" s="54"/>
      <c r="QYA230" s="54"/>
      <c r="QYB230" s="54"/>
      <c r="QYC230" s="54"/>
      <c r="QYD230" s="54"/>
      <c r="QYE230" s="54"/>
      <c r="QYF230" s="54"/>
      <c r="QYG230" s="54"/>
      <c r="QYH230" s="54"/>
      <c r="QYI230" s="54"/>
      <c r="QYJ230" s="54"/>
      <c r="QYK230" s="54"/>
      <c r="QYL230" s="54"/>
      <c r="QYM230" s="54"/>
      <c r="QYN230" s="54"/>
      <c r="QYO230" s="54"/>
      <c r="QYP230" s="54"/>
      <c r="QYQ230" s="54"/>
      <c r="QYR230" s="54"/>
      <c r="QYS230" s="54"/>
      <c r="QYT230" s="54"/>
      <c r="QYU230" s="54"/>
      <c r="QYV230" s="54"/>
      <c r="QYW230" s="54"/>
      <c r="QYX230" s="54"/>
      <c r="QYY230" s="54"/>
      <c r="QYZ230" s="54"/>
      <c r="QZA230" s="54"/>
      <c r="QZB230" s="54"/>
      <c r="QZC230" s="54"/>
      <c r="QZD230" s="54"/>
      <c r="QZE230" s="54"/>
      <c r="QZF230" s="54"/>
      <c r="QZG230" s="54"/>
      <c r="QZH230" s="54"/>
      <c r="QZI230" s="54"/>
      <c r="QZJ230" s="54"/>
      <c r="QZK230" s="54"/>
      <c r="QZL230" s="54"/>
      <c r="QZM230" s="54"/>
      <c r="QZN230" s="54"/>
      <c r="QZO230" s="54"/>
      <c r="QZP230" s="54"/>
      <c r="QZQ230" s="54"/>
      <c r="QZR230" s="54"/>
      <c r="QZS230" s="54"/>
      <c r="QZT230" s="54"/>
      <c r="QZU230" s="54"/>
      <c r="QZV230" s="54"/>
      <c r="QZW230" s="54"/>
      <c r="QZX230" s="54"/>
      <c r="QZY230" s="54"/>
      <c r="QZZ230" s="54"/>
      <c r="RAA230" s="54"/>
      <c r="RAB230" s="54"/>
      <c r="RAC230" s="54"/>
      <c r="RAD230" s="54"/>
      <c r="RAE230" s="54"/>
      <c r="RAF230" s="54"/>
      <c r="RAG230" s="54"/>
      <c r="RAH230" s="54"/>
      <c r="RAI230" s="54"/>
      <c r="RAJ230" s="54"/>
      <c r="RAK230" s="54"/>
      <c r="RAL230" s="54"/>
      <c r="RAM230" s="54"/>
      <c r="RAN230" s="54"/>
      <c r="RAO230" s="54"/>
      <c r="RAP230" s="54"/>
      <c r="RAQ230" s="54"/>
      <c r="RAR230" s="54"/>
      <c r="RAS230" s="54"/>
      <c r="RAT230" s="54"/>
      <c r="RAU230" s="54"/>
      <c r="RAV230" s="54"/>
      <c r="RAW230" s="54"/>
      <c r="RAX230" s="54"/>
      <c r="RAY230" s="54"/>
      <c r="RAZ230" s="54"/>
      <c r="RBA230" s="54"/>
      <c r="RBB230" s="54"/>
      <c r="RBC230" s="54"/>
      <c r="RBD230" s="54"/>
      <c r="RBE230" s="54"/>
      <c r="RBF230" s="54"/>
      <c r="RBG230" s="54"/>
      <c r="RBH230" s="54"/>
      <c r="RBI230" s="54"/>
      <c r="RBJ230" s="54"/>
      <c r="RBK230" s="54"/>
      <c r="RBL230" s="54"/>
      <c r="RBM230" s="54"/>
      <c r="RBN230" s="54"/>
      <c r="RBO230" s="54"/>
      <c r="RBP230" s="54"/>
      <c r="RBQ230" s="54"/>
      <c r="RBR230" s="54"/>
      <c r="RBS230" s="54"/>
      <c r="RBT230" s="54"/>
      <c r="RBU230" s="54"/>
      <c r="RBV230" s="54"/>
      <c r="RBW230" s="54"/>
      <c r="RBX230" s="54"/>
      <c r="RBY230" s="54"/>
      <c r="RBZ230" s="54"/>
      <c r="RCA230" s="54"/>
      <c r="RCB230" s="54"/>
      <c r="RCC230" s="54"/>
      <c r="RCD230" s="54"/>
      <c r="RCE230" s="54"/>
      <c r="RCF230" s="54"/>
      <c r="RCG230" s="54"/>
      <c r="RCH230" s="54"/>
      <c r="RCI230" s="54"/>
      <c r="RCJ230" s="54"/>
      <c r="RCK230" s="54"/>
      <c r="RCL230" s="54"/>
      <c r="RCM230" s="54"/>
      <c r="RCN230" s="54"/>
      <c r="RCO230" s="54"/>
      <c r="RCP230" s="54"/>
      <c r="RCQ230" s="54"/>
      <c r="RCR230" s="54"/>
      <c r="RCS230" s="54"/>
      <c r="RCT230" s="54"/>
      <c r="RCU230" s="54"/>
      <c r="RCV230" s="54"/>
      <c r="RCW230" s="54"/>
      <c r="RCX230" s="54"/>
      <c r="RCY230" s="54"/>
      <c r="RCZ230" s="54"/>
      <c r="RDA230" s="54"/>
      <c r="RDB230" s="54"/>
      <c r="RDC230" s="54"/>
      <c r="RDD230" s="54"/>
      <c r="RDE230" s="54"/>
      <c r="RDF230" s="54"/>
      <c r="RDG230" s="54"/>
      <c r="RDH230" s="54"/>
      <c r="RDI230" s="54"/>
      <c r="RDJ230" s="54"/>
      <c r="RDK230" s="54"/>
      <c r="RDL230" s="54"/>
      <c r="RDM230" s="54"/>
      <c r="RDN230" s="54"/>
      <c r="RDO230" s="54"/>
      <c r="RDP230" s="54"/>
      <c r="RDQ230" s="54"/>
      <c r="RDR230" s="54"/>
      <c r="RDS230" s="54"/>
      <c r="RDT230" s="54"/>
      <c r="RDU230" s="54"/>
      <c r="RDV230" s="54"/>
      <c r="RDW230" s="54"/>
      <c r="RDX230" s="54"/>
      <c r="RDY230" s="54"/>
      <c r="RDZ230" s="54"/>
      <c r="REA230" s="54"/>
      <c r="REB230" s="54"/>
      <c r="REC230" s="54"/>
      <c r="RED230" s="54"/>
      <c r="REE230" s="54"/>
      <c r="REF230" s="54"/>
      <c r="REG230" s="54"/>
      <c r="REH230" s="54"/>
      <c r="REI230" s="54"/>
      <c r="REJ230" s="54"/>
      <c r="REK230" s="54"/>
      <c r="REL230" s="54"/>
      <c r="REM230" s="54"/>
      <c r="REN230" s="54"/>
      <c r="REO230" s="54"/>
      <c r="REP230" s="54"/>
      <c r="REQ230" s="54"/>
      <c r="RER230" s="54"/>
      <c r="RES230" s="54"/>
      <c r="RET230" s="54"/>
      <c r="REU230" s="54"/>
      <c r="REV230" s="54"/>
      <c r="REW230" s="54"/>
      <c r="REX230" s="54"/>
      <c r="REY230" s="54"/>
      <c r="REZ230" s="54"/>
      <c r="RFA230" s="54"/>
      <c r="RFB230" s="54"/>
      <c r="RFC230" s="54"/>
      <c r="RFD230" s="54"/>
      <c r="RFE230" s="54"/>
      <c r="RFF230" s="54"/>
      <c r="RFG230" s="54"/>
      <c r="RFH230" s="54"/>
      <c r="RFI230" s="54"/>
      <c r="RFJ230" s="54"/>
      <c r="RFK230" s="54"/>
      <c r="RFL230" s="54"/>
      <c r="RFM230" s="54"/>
      <c r="RFN230" s="54"/>
      <c r="RFO230" s="54"/>
      <c r="RFP230" s="54"/>
      <c r="RFQ230" s="54"/>
      <c r="RFR230" s="54"/>
      <c r="RFS230" s="54"/>
      <c r="RFT230" s="54"/>
      <c r="RFU230" s="54"/>
      <c r="RFV230" s="54"/>
      <c r="RFW230" s="54"/>
      <c r="RFX230" s="54"/>
      <c r="RFY230" s="54"/>
      <c r="RFZ230" s="54"/>
      <c r="RGA230" s="54"/>
      <c r="RGB230" s="54"/>
      <c r="RGC230" s="54"/>
      <c r="RGD230" s="54"/>
      <c r="RGE230" s="54"/>
      <c r="RGF230" s="54"/>
      <c r="RGG230" s="54"/>
      <c r="RGH230" s="54"/>
      <c r="RGI230" s="54"/>
      <c r="RGJ230" s="54"/>
      <c r="RGK230" s="54"/>
      <c r="RGL230" s="54"/>
      <c r="RGM230" s="54"/>
      <c r="RGN230" s="54"/>
      <c r="RGO230" s="54"/>
      <c r="RGP230" s="54"/>
      <c r="RGQ230" s="54"/>
      <c r="RGR230" s="54"/>
      <c r="RGS230" s="54"/>
      <c r="RGT230" s="54"/>
      <c r="RGU230" s="54"/>
      <c r="RGV230" s="54"/>
      <c r="RGW230" s="54"/>
      <c r="RGX230" s="54"/>
      <c r="RGY230" s="54"/>
      <c r="RGZ230" s="54"/>
      <c r="RHA230" s="54"/>
      <c r="RHB230" s="54"/>
      <c r="RHC230" s="54"/>
      <c r="RHD230" s="54"/>
      <c r="RHE230" s="54"/>
      <c r="RHF230" s="54"/>
      <c r="RHG230" s="54"/>
      <c r="RHH230" s="54"/>
      <c r="RHI230" s="54"/>
      <c r="RHJ230" s="54"/>
      <c r="RHK230" s="54"/>
      <c r="RHL230" s="54"/>
      <c r="RHM230" s="54"/>
      <c r="RHN230" s="54"/>
      <c r="RHO230" s="54"/>
      <c r="RHP230" s="54"/>
      <c r="RHQ230" s="54"/>
      <c r="RHR230" s="54"/>
      <c r="RHS230" s="54"/>
      <c r="RHT230" s="54"/>
      <c r="RHU230" s="54"/>
      <c r="RHV230" s="54"/>
      <c r="RHW230" s="54"/>
      <c r="RHX230" s="54"/>
      <c r="RHY230" s="54"/>
      <c r="RHZ230" s="54"/>
      <c r="RIA230" s="54"/>
      <c r="RIB230" s="54"/>
      <c r="RIC230" s="54"/>
      <c r="RID230" s="54"/>
      <c r="RIE230" s="54"/>
      <c r="RIF230" s="54"/>
      <c r="RIG230" s="54"/>
      <c r="RIH230" s="54"/>
      <c r="RII230" s="54"/>
      <c r="RIJ230" s="54"/>
      <c r="RIK230" s="54"/>
      <c r="RIL230" s="54"/>
      <c r="RIM230" s="54"/>
      <c r="RIN230" s="54"/>
      <c r="RIO230" s="54"/>
      <c r="RIP230" s="54"/>
      <c r="RIQ230" s="54"/>
      <c r="RIR230" s="54"/>
      <c r="RIS230" s="54"/>
      <c r="RIT230" s="54"/>
      <c r="RIU230" s="54"/>
      <c r="RIV230" s="54"/>
      <c r="RIW230" s="54"/>
      <c r="RIX230" s="54"/>
      <c r="RIY230" s="54"/>
      <c r="RIZ230" s="54"/>
      <c r="RJA230" s="54"/>
      <c r="RJB230" s="54"/>
      <c r="RJC230" s="54"/>
      <c r="RJD230" s="54"/>
      <c r="RJE230" s="54"/>
      <c r="RJF230" s="54"/>
      <c r="RJG230" s="54"/>
      <c r="RJH230" s="54"/>
      <c r="RJI230" s="54"/>
      <c r="RJJ230" s="54"/>
      <c r="RJK230" s="54"/>
      <c r="RJL230" s="54"/>
      <c r="RJM230" s="54"/>
      <c r="RJN230" s="54"/>
      <c r="RJO230" s="54"/>
      <c r="RJP230" s="54"/>
      <c r="RJQ230" s="54"/>
      <c r="RJR230" s="54"/>
      <c r="RJS230" s="54"/>
      <c r="RJT230" s="54"/>
      <c r="RJU230" s="54"/>
      <c r="RJV230" s="54"/>
      <c r="RJW230" s="54"/>
      <c r="RJX230" s="54"/>
      <c r="RJY230" s="54"/>
      <c r="RJZ230" s="54"/>
      <c r="RKA230" s="54"/>
      <c r="RKB230" s="54"/>
      <c r="RKC230" s="54"/>
      <c r="RKD230" s="54"/>
      <c r="RKE230" s="54"/>
      <c r="RKF230" s="54"/>
      <c r="RKG230" s="54"/>
      <c r="RKH230" s="54"/>
      <c r="RKI230" s="54"/>
      <c r="RKJ230" s="54"/>
      <c r="RKK230" s="54"/>
      <c r="RKL230" s="54"/>
      <c r="RKM230" s="54"/>
      <c r="RKN230" s="54"/>
      <c r="RKO230" s="54"/>
      <c r="RKP230" s="54"/>
      <c r="RKQ230" s="54"/>
      <c r="RKR230" s="54"/>
      <c r="RKS230" s="54"/>
      <c r="RKT230" s="54"/>
      <c r="RKU230" s="54"/>
      <c r="RKV230" s="54"/>
      <c r="RKW230" s="54"/>
      <c r="RKX230" s="54"/>
      <c r="RKY230" s="54"/>
      <c r="RKZ230" s="54"/>
      <c r="RLA230" s="54"/>
      <c r="RLB230" s="54"/>
      <c r="RLC230" s="54"/>
      <c r="RLD230" s="54"/>
      <c r="RLE230" s="54"/>
      <c r="RLF230" s="54"/>
      <c r="RLG230" s="54"/>
      <c r="RLH230" s="54"/>
      <c r="RLI230" s="54"/>
      <c r="RLJ230" s="54"/>
      <c r="RLK230" s="54"/>
      <c r="RLL230" s="54"/>
      <c r="RLM230" s="54"/>
      <c r="RLN230" s="54"/>
      <c r="RLO230" s="54"/>
      <c r="RLP230" s="54"/>
      <c r="RLQ230" s="54"/>
      <c r="RLR230" s="54"/>
      <c r="RLS230" s="54"/>
      <c r="RLT230" s="54"/>
      <c r="RLU230" s="54"/>
      <c r="RLV230" s="54"/>
      <c r="RLW230" s="54"/>
      <c r="RLX230" s="54"/>
      <c r="RLY230" s="54"/>
      <c r="RLZ230" s="54"/>
      <c r="RMA230" s="54"/>
      <c r="RMB230" s="54"/>
      <c r="RMC230" s="54"/>
      <c r="RMD230" s="54"/>
      <c r="RME230" s="54"/>
      <c r="RMF230" s="54"/>
      <c r="RMG230" s="54"/>
      <c r="RMH230" s="54"/>
      <c r="RMI230" s="54"/>
      <c r="RMJ230" s="54"/>
      <c r="RMK230" s="54"/>
      <c r="RML230" s="54"/>
      <c r="RMM230" s="54"/>
      <c r="RMN230" s="54"/>
      <c r="RMO230" s="54"/>
      <c r="RMP230" s="54"/>
      <c r="RMQ230" s="54"/>
      <c r="RMR230" s="54"/>
      <c r="RMS230" s="54"/>
      <c r="RMT230" s="54"/>
      <c r="RMU230" s="54"/>
      <c r="RMV230" s="54"/>
      <c r="RMW230" s="54"/>
      <c r="RMX230" s="54"/>
      <c r="RMY230" s="54"/>
      <c r="RMZ230" s="54"/>
      <c r="RNA230" s="54"/>
      <c r="RNB230" s="54"/>
      <c r="RNC230" s="54"/>
      <c r="RND230" s="54"/>
      <c r="RNE230" s="54"/>
      <c r="RNF230" s="54"/>
      <c r="RNG230" s="54"/>
      <c r="RNH230" s="54"/>
      <c r="RNI230" s="54"/>
      <c r="RNJ230" s="54"/>
      <c r="RNK230" s="54"/>
      <c r="RNL230" s="54"/>
      <c r="RNM230" s="54"/>
      <c r="RNN230" s="54"/>
      <c r="RNO230" s="54"/>
      <c r="RNP230" s="54"/>
      <c r="RNQ230" s="54"/>
      <c r="RNR230" s="54"/>
      <c r="RNS230" s="54"/>
      <c r="RNT230" s="54"/>
      <c r="RNU230" s="54"/>
      <c r="RNV230" s="54"/>
      <c r="RNW230" s="54"/>
      <c r="RNX230" s="54"/>
      <c r="RNY230" s="54"/>
      <c r="RNZ230" s="54"/>
      <c r="ROA230" s="54"/>
      <c r="ROB230" s="54"/>
      <c r="ROC230" s="54"/>
      <c r="ROD230" s="54"/>
      <c r="ROE230" s="54"/>
      <c r="ROF230" s="54"/>
      <c r="ROG230" s="54"/>
      <c r="ROH230" s="54"/>
      <c r="ROI230" s="54"/>
      <c r="ROJ230" s="54"/>
      <c r="ROK230" s="54"/>
      <c r="ROL230" s="54"/>
      <c r="ROM230" s="54"/>
      <c r="RON230" s="54"/>
      <c r="ROO230" s="54"/>
      <c r="ROP230" s="54"/>
      <c r="ROQ230" s="54"/>
      <c r="ROR230" s="54"/>
      <c r="ROS230" s="54"/>
      <c r="ROT230" s="54"/>
      <c r="ROU230" s="54"/>
      <c r="ROV230" s="54"/>
      <c r="ROW230" s="54"/>
      <c r="ROX230" s="54"/>
      <c r="ROY230" s="54"/>
      <c r="ROZ230" s="54"/>
      <c r="RPA230" s="54"/>
      <c r="RPB230" s="54"/>
      <c r="RPC230" s="54"/>
      <c r="RPD230" s="54"/>
      <c r="RPE230" s="54"/>
      <c r="RPF230" s="54"/>
      <c r="RPG230" s="54"/>
      <c r="RPH230" s="54"/>
      <c r="RPI230" s="54"/>
      <c r="RPJ230" s="54"/>
      <c r="RPK230" s="54"/>
      <c r="RPL230" s="54"/>
      <c r="RPM230" s="54"/>
      <c r="RPN230" s="54"/>
      <c r="RPO230" s="54"/>
      <c r="RPP230" s="54"/>
      <c r="RPQ230" s="54"/>
      <c r="RPR230" s="54"/>
      <c r="RPS230" s="54"/>
      <c r="RPT230" s="54"/>
      <c r="RPU230" s="54"/>
      <c r="RPV230" s="54"/>
      <c r="RPW230" s="54"/>
      <c r="RPX230" s="54"/>
      <c r="RPY230" s="54"/>
      <c r="RPZ230" s="54"/>
      <c r="RQA230" s="54"/>
      <c r="RQB230" s="54"/>
      <c r="RQC230" s="54"/>
      <c r="RQD230" s="54"/>
      <c r="RQE230" s="54"/>
      <c r="RQF230" s="54"/>
      <c r="RQG230" s="54"/>
      <c r="RQH230" s="54"/>
      <c r="RQI230" s="54"/>
      <c r="RQJ230" s="54"/>
      <c r="RQK230" s="54"/>
      <c r="RQL230" s="54"/>
      <c r="RQM230" s="54"/>
      <c r="RQN230" s="54"/>
      <c r="RQO230" s="54"/>
      <c r="RQP230" s="54"/>
      <c r="RQQ230" s="54"/>
      <c r="RQR230" s="54"/>
      <c r="RQS230" s="54"/>
      <c r="RQT230" s="54"/>
      <c r="RQU230" s="54"/>
      <c r="RQV230" s="54"/>
      <c r="RQW230" s="54"/>
      <c r="RQX230" s="54"/>
      <c r="RQY230" s="54"/>
      <c r="RQZ230" s="54"/>
      <c r="RRA230" s="54"/>
      <c r="RRB230" s="54"/>
      <c r="RRC230" s="54"/>
      <c r="RRD230" s="54"/>
      <c r="RRE230" s="54"/>
      <c r="RRF230" s="54"/>
      <c r="RRG230" s="54"/>
      <c r="RRH230" s="54"/>
      <c r="RRI230" s="54"/>
      <c r="RRJ230" s="54"/>
      <c r="RRK230" s="54"/>
      <c r="RRL230" s="54"/>
      <c r="RRM230" s="54"/>
      <c r="RRN230" s="54"/>
      <c r="RRO230" s="54"/>
      <c r="RRP230" s="54"/>
      <c r="RRQ230" s="54"/>
      <c r="RRR230" s="54"/>
      <c r="RRS230" s="54"/>
      <c r="RRT230" s="54"/>
      <c r="RRU230" s="54"/>
      <c r="RRV230" s="54"/>
      <c r="RRW230" s="54"/>
      <c r="RRX230" s="54"/>
      <c r="RRY230" s="54"/>
      <c r="RRZ230" s="54"/>
      <c r="RSA230" s="54"/>
      <c r="RSB230" s="54"/>
      <c r="RSC230" s="54"/>
      <c r="RSD230" s="54"/>
      <c r="RSE230" s="54"/>
      <c r="RSF230" s="54"/>
      <c r="RSG230" s="54"/>
      <c r="RSH230" s="54"/>
      <c r="RSI230" s="54"/>
      <c r="RSJ230" s="54"/>
      <c r="RSK230" s="54"/>
      <c r="RSL230" s="54"/>
      <c r="RSM230" s="54"/>
      <c r="RSN230" s="54"/>
      <c r="RSO230" s="54"/>
      <c r="RSP230" s="54"/>
      <c r="RSQ230" s="54"/>
      <c r="RSR230" s="54"/>
      <c r="RSS230" s="54"/>
      <c r="RST230" s="54"/>
      <c r="RSU230" s="54"/>
      <c r="RSV230" s="54"/>
      <c r="RSW230" s="54"/>
      <c r="RSX230" s="54"/>
      <c r="RSY230" s="54"/>
      <c r="RSZ230" s="54"/>
      <c r="RTA230" s="54"/>
      <c r="RTB230" s="54"/>
      <c r="RTC230" s="54"/>
      <c r="RTD230" s="54"/>
      <c r="RTE230" s="54"/>
      <c r="RTF230" s="54"/>
      <c r="RTG230" s="54"/>
      <c r="RTH230" s="54"/>
      <c r="RTI230" s="54"/>
      <c r="RTJ230" s="54"/>
      <c r="RTK230" s="54"/>
      <c r="RTL230" s="54"/>
      <c r="RTM230" s="54"/>
      <c r="RTN230" s="54"/>
      <c r="RTO230" s="54"/>
      <c r="RTP230" s="54"/>
      <c r="RTQ230" s="54"/>
      <c r="RTR230" s="54"/>
      <c r="RTS230" s="54"/>
      <c r="RTT230" s="54"/>
      <c r="RTU230" s="54"/>
      <c r="RTV230" s="54"/>
      <c r="RTW230" s="54"/>
      <c r="RTX230" s="54"/>
      <c r="RTY230" s="54"/>
      <c r="RTZ230" s="54"/>
      <c r="RUA230" s="54"/>
      <c r="RUB230" s="54"/>
      <c r="RUC230" s="54"/>
      <c r="RUD230" s="54"/>
      <c r="RUE230" s="54"/>
      <c r="RUF230" s="54"/>
      <c r="RUG230" s="54"/>
      <c r="RUH230" s="54"/>
      <c r="RUI230" s="54"/>
      <c r="RUJ230" s="54"/>
      <c r="RUK230" s="54"/>
      <c r="RUL230" s="54"/>
      <c r="RUM230" s="54"/>
      <c r="RUN230" s="54"/>
      <c r="RUO230" s="54"/>
      <c r="RUP230" s="54"/>
      <c r="RUQ230" s="54"/>
      <c r="RUR230" s="54"/>
      <c r="RUS230" s="54"/>
      <c r="RUT230" s="54"/>
      <c r="RUU230" s="54"/>
      <c r="RUV230" s="54"/>
      <c r="RUW230" s="54"/>
      <c r="RUX230" s="54"/>
      <c r="RUY230" s="54"/>
      <c r="RUZ230" s="54"/>
      <c r="RVA230" s="54"/>
      <c r="RVB230" s="54"/>
      <c r="RVC230" s="54"/>
      <c r="RVD230" s="54"/>
      <c r="RVE230" s="54"/>
      <c r="RVF230" s="54"/>
      <c r="RVG230" s="54"/>
      <c r="RVH230" s="54"/>
      <c r="RVI230" s="54"/>
      <c r="RVJ230" s="54"/>
      <c r="RVK230" s="54"/>
      <c r="RVL230" s="54"/>
      <c r="RVM230" s="54"/>
      <c r="RVN230" s="54"/>
      <c r="RVO230" s="54"/>
      <c r="RVP230" s="54"/>
      <c r="RVQ230" s="54"/>
      <c r="RVR230" s="54"/>
      <c r="RVS230" s="54"/>
      <c r="RVT230" s="54"/>
      <c r="RVU230" s="54"/>
      <c r="RVV230" s="54"/>
      <c r="RVW230" s="54"/>
      <c r="RVX230" s="54"/>
      <c r="RVY230" s="54"/>
      <c r="RVZ230" s="54"/>
      <c r="RWA230" s="54"/>
      <c r="RWB230" s="54"/>
      <c r="RWC230" s="54"/>
      <c r="RWD230" s="54"/>
      <c r="RWE230" s="54"/>
      <c r="RWF230" s="54"/>
      <c r="RWG230" s="54"/>
      <c r="RWH230" s="54"/>
      <c r="RWI230" s="54"/>
      <c r="RWJ230" s="54"/>
      <c r="RWK230" s="54"/>
      <c r="RWL230" s="54"/>
      <c r="RWM230" s="54"/>
      <c r="RWN230" s="54"/>
      <c r="RWO230" s="54"/>
      <c r="RWP230" s="54"/>
      <c r="RWQ230" s="54"/>
      <c r="RWR230" s="54"/>
      <c r="RWS230" s="54"/>
      <c r="RWT230" s="54"/>
      <c r="RWU230" s="54"/>
      <c r="RWV230" s="54"/>
      <c r="RWW230" s="54"/>
      <c r="RWX230" s="54"/>
      <c r="RWY230" s="54"/>
      <c r="RWZ230" s="54"/>
      <c r="RXA230" s="54"/>
      <c r="RXB230" s="54"/>
      <c r="RXC230" s="54"/>
      <c r="RXD230" s="54"/>
      <c r="RXE230" s="54"/>
      <c r="RXF230" s="54"/>
      <c r="RXG230" s="54"/>
      <c r="RXH230" s="54"/>
      <c r="RXI230" s="54"/>
      <c r="RXJ230" s="54"/>
      <c r="RXK230" s="54"/>
      <c r="RXL230" s="54"/>
      <c r="RXM230" s="54"/>
      <c r="RXN230" s="54"/>
      <c r="RXO230" s="54"/>
      <c r="RXP230" s="54"/>
      <c r="RXQ230" s="54"/>
      <c r="RXR230" s="54"/>
      <c r="RXS230" s="54"/>
      <c r="RXT230" s="54"/>
      <c r="RXU230" s="54"/>
      <c r="RXV230" s="54"/>
      <c r="RXW230" s="54"/>
      <c r="RXX230" s="54"/>
      <c r="RXY230" s="54"/>
      <c r="RXZ230" s="54"/>
      <c r="RYA230" s="54"/>
      <c r="RYB230" s="54"/>
      <c r="RYC230" s="54"/>
      <c r="RYD230" s="54"/>
      <c r="RYE230" s="54"/>
      <c r="RYF230" s="54"/>
      <c r="RYG230" s="54"/>
      <c r="RYH230" s="54"/>
      <c r="RYI230" s="54"/>
      <c r="RYJ230" s="54"/>
      <c r="RYK230" s="54"/>
      <c r="RYL230" s="54"/>
      <c r="RYM230" s="54"/>
      <c r="RYN230" s="54"/>
      <c r="RYO230" s="54"/>
      <c r="RYP230" s="54"/>
      <c r="RYQ230" s="54"/>
      <c r="RYR230" s="54"/>
      <c r="RYS230" s="54"/>
      <c r="RYT230" s="54"/>
      <c r="RYU230" s="54"/>
      <c r="RYV230" s="54"/>
      <c r="RYW230" s="54"/>
      <c r="RYX230" s="54"/>
      <c r="RYY230" s="54"/>
      <c r="RYZ230" s="54"/>
      <c r="RZA230" s="54"/>
      <c r="RZB230" s="54"/>
      <c r="RZC230" s="54"/>
      <c r="RZD230" s="54"/>
      <c r="RZE230" s="54"/>
      <c r="RZF230" s="54"/>
      <c r="RZG230" s="54"/>
      <c r="RZH230" s="54"/>
      <c r="RZI230" s="54"/>
      <c r="RZJ230" s="54"/>
      <c r="RZK230" s="54"/>
      <c r="RZL230" s="54"/>
      <c r="RZM230" s="54"/>
      <c r="RZN230" s="54"/>
      <c r="RZO230" s="54"/>
      <c r="RZP230" s="54"/>
      <c r="RZQ230" s="54"/>
      <c r="RZR230" s="54"/>
      <c r="RZS230" s="54"/>
      <c r="RZT230" s="54"/>
      <c r="RZU230" s="54"/>
      <c r="RZV230" s="54"/>
      <c r="RZW230" s="54"/>
      <c r="RZX230" s="54"/>
      <c r="RZY230" s="54"/>
      <c r="RZZ230" s="54"/>
      <c r="SAA230" s="54"/>
      <c r="SAB230" s="54"/>
      <c r="SAC230" s="54"/>
      <c r="SAD230" s="54"/>
      <c r="SAE230" s="54"/>
      <c r="SAF230" s="54"/>
      <c r="SAG230" s="54"/>
      <c r="SAH230" s="54"/>
      <c r="SAI230" s="54"/>
      <c r="SAJ230" s="54"/>
      <c r="SAK230" s="54"/>
      <c r="SAL230" s="54"/>
      <c r="SAM230" s="54"/>
      <c r="SAN230" s="54"/>
      <c r="SAO230" s="54"/>
      <c r="SAP230" s="54"/>
      <c r="SAQ230" s="54"/>
      <c r="SAR230" s="54"/>
      <c r="SAS230" s="54"/>
      <c r="SAT230" s="54"/>
      <c r="SAU230" s="54"/>
      <c r="SAV230" s="54"/>
      <c r="SAW230" s="54"/>
      <c r="SAX230" s="54"/>
      <c r="SAY230" s="54"/>
      <c r="SAZ230" s="54"/>
      <c r="SBA230" s="54"/>
      <c r="SBB230" s="54"/>
      <c r="SBC230" s="54"/>
      <c r="SBD230" s="54"/>
      <c r="SBE230" s="54"/>
      <c r="SBF230" s="54"/>
      <c r="SBG230" s="54"/>
      <c r="SBH230" s="54"/>
      <c r="SBI230" s="54"/>
      <c r="SBJ230" s="54"/>
      <c r="SBK230" s="54"/>
      <c r="SBL230" s="54"/>
      <c r="SBM230" s="54"/>
      <c r="SBN230" s="54"/>
      <c r="SBO230" s="54"/>
      <c r="SBP230" s="54"/>
      <c r="SBQ230" s="54"/>
      <c r="SBR230" s="54"/>
      <c r="SBS230" s="54"/>
      <c r="SBT230" s="54"/>
      <c r="SBU230" s="54"/>
      <c r="SBV230" s="54"/>
      <c r="SBW230" s="54"/>
      <c r="SBX230" s="54"/>
      <c r="SBY230" s="54"/>
      <c r="SBZ230" s="54"/>
      <c r="SCA230" s="54"/>
      <c r="SCB230" s="54"/>
      <c r="SCC230" s="54"/>
      <c r="SCD230" s="54"/>
      <c r="SCE230" s="54"/>
      <c r="SCF230" s="54"/>
      <c r="SCG230" s="54"/>
      <c r="SCH230" s="54"/>
      <c r="SCI230" s="54"/>
      <c r="SCJ230" s="54"/>
      <c r="SCK230" s="54"/>
      <c r="SCL230" s="54"/>
      <c r="SCM230" s="54"/>
      <c r="SCN230" s="54"/>
      <c r="SCO230" s="54"/>
      <c r="SCP230" s="54"/>
      <c r="SCQ230" s="54"/>
      <c r="SCR230" s="54"/>
      <c r="SCS230" s="54"/>
      <c r="SCT230" s="54"/>
      <c r="SCU230" s="54"/>
      <c r="SCV230" s="54"/>
      <c r="SCW230" s="54"/>
      <c r="SCX230" s="54"/>
      <c r="SCY230" s="54"/>
      <c r="SCZ230" s="54"/>
      <c r="SDA230" s="54"/>
      <c r="SDB230" s="54"/>
      <c r="SDC230" s="54"/>
      <c r="SDD230" s="54"/>
      <c r="SDE230" s="54"/>
      <c r="SDF230" s="54"/>
      <c r="SDG230" s="54"/>
      <c r="SDH230" s="54"/>
      <c r="SDI230" s="54"/>
      <c r="SDJ230" s="54"/>
      <c r="SDK230" s="54"/>
      <c r="SDL230" s="54"/>
      <c r="SDM230" s="54"/>
      <c r="SDN230" s="54"/>
      <c r="SDO230" s="54"/>
      <c r="SDP230" s="54"/>
      <c r="SDQ230" s="54"/>
      <c r="SDR230" s="54"/>
      <c r="SDS230" s="54"/>
      <c r="SDT230" s="54"/>
      <c r="SDU230" s="54"/>
      <c r="SDV230" s="54"/>
      <c r="SDW230" s="54"/>
      <c r="SDX230" s="54"/>
      <c r="SDY230" s="54"/>
      <c r="SDZ230" s="54"/>
      <c r="SEA230" s="54"/>
      <c r="SEB230" s="54"/>
      <c r="SEC230" s="54"/>
      <c r="SED230" s="54"/>
      <c r="SEE230" s="54"/>
      <c r="SEF230" s="54"/>
      <c r="SEG230" s="54"/>
      <c r="SEH230" s="54"/>
      <c r="SEI230" s="54"/>
      <c r="SEJ230" s="54"/>
      <c r="SEK230" s="54"/>
      <c r="SEL230" s="54"/>
      <c r="SEM230" s="54"/>
      <c r="SEN230" s="54"/>
      <c r="SEO230" s="54"/>
      <c r="SEP230" s="54"/>
      <c r="SEQ230" s="54"/>
      <c r="SER230" s="54"/>
      <c r="SES230" s="54"/>
      <c r="SET230" s="54"/>
      <c r="SEU230" s="54"/>
      <c r="SEV230" s="54"/>
      <c r="SEW230" s="54"/>
      <c r="SEX230" s="54"/>
      <c r="SEY230" s="54"/>
      <c r="SEZ230" s="54"/>
      <c r="SFA230" s="54"/>
      <c r="SFB230" s="54"/>
      <c r="SFC230" s="54"/>
      <c r="SFD230" s="54"/>
      <c r="SFE230" s="54"/>
      <c r="SFF230" s="54"/>
      <c r="SFG230" s="54"/>
      <c r="SFH230" s="54"/>
      <c r="SFI230" s="54"/>
      <c r="SFJ230" s="54"/>
      <c r="SFK230" s="54"/>
      <c r="SFL230" s="54"/>
      <c r="SFM230" s="54"/>
      <c r="SFN230" s="54"/>
      <c r="SFO230" s="54"/>
      <c r="SFP230" s="54"/>
      <c r="SFQ230" s="54"/>
      <c r="SFR230" s="54"/>
      <c r="SFS230" s="54"/>
      <c r="SFT230" s="54"/>
      <c r="SFU230" s="54"/>
      <c r="SFV230" s="54"/>
      <c r="SFW230" s="54"/>
      <c r="SFX230" s="54"/>
      <c r="SFY230" s="54"/>
      <c r="SFZ230" s="54"/>
      <c r="SGA230" s="54"/>
      <c r="SGB230" s="54"/>
      <c r="SGC230" s="54"/>
      <c r="SGD230" s="54"/>
      <c r="SGE230" s="54"/>
      <c r="SGF230" s="54"/>
      <c r="SGG230" s="54"/>
      <c r="SGH230" s="54"/>
      <c r="SGI230" s="54"/>
      <c r="SGJ230" s="54"/>
      <c r="SGK230" s="54"/>
      <c r="SGL230" s="54"/>
      <c r="SGM230" s="54"/>
      <c r="SGN230" s="54"/>
      <c r="SGO230" s="54"/>
      <c r="SGP230" s="54"/>
      <c r="SGQ230" s="54"/>
      <c r="SGR230" s="54"/>
      <c r="SGS230" s="54"/>
      <c r="SGT230" s="54"/>
      <c r="SGU230" s="54"/>
      <c r="SGV230" s="54"/>
      <c r="SGW230" s="54"/>
      <c r="SGX230" s="54"/>
      <c r="SGY230" s="54"/>
      <c r="SGZ230" s="54"/>
      <c r="SHA230" s="54"/>
      <c r="SHB230" s="54"/>
      <c r="SHC230" s="54"/>
      <c r="SHD230" s="54"/>
      <c r="SHE230" s="54"/>
      <c r="SHF230" s="54"/>
      <c r="SHG230" s="54"/>
      <c r="SHH230" s="54"/>
      <c r="SHI230" s="54"/>
      <c r="SHJ230" s="54"/>
      <c r="SHK230" s="54"/>
      <c r="SHL230" s="54"/>
      <c r="SHM230" s="54"/>
      <c r="SHN230" s="54"/>
      <c r="SHO230" s="54"/>
      <c r="SHP230" s="54"/>
      <c r="SHQ230" s="54"/>
      <c r="SHR230" s="54"/>
      <c r="SHS230" s="54"/>
      <c r="SHT230" s="54"/>
      <c r="SHU230" s="54"/>
      <c r="SHV230" s="54"/>
      <c r="SHW230" s="54"/>
      <c r="SHX230" s="54"/>
      <c r="SHY230" s="54"/>
      <c r="SHZ230" s="54"/>
      <c r="SIA230" s="54"/>
      <c r="SIB230" s="54"/>
      <c r="SIC230" s="54"/>
      <c r="SID230" s="54"/>
      <c r="SIE230" s="54"/>
      <c r="SIF230" s="54"/>
      <c r="SIG230" s="54"/>
      <c r="SIH230" s="54"/>
      <c r="SII230" s="54"/>
      <c r="SIJ230" s="54"/>
      <c r="SIK230" s="54"/>
      <c r="SIL230" s="54"/>
      <c r="SIM230" s="54"/>
      <c r="SIN230" s="54"/>
      <c r="SIO230" s="54"/>
      <c r="SIP230" s="54"/>
      <c r="SIQ230" s="54"/>
      <c r="SIR230" s="54"/>
      <c r="SIS230" s="54"/>
      <c r="SIT230" s="54"/>
      <c r="SIU230" s="54"/>
      <c r="SIV230" s="54"/>
      <c r="SIW230" s="54"/>
      <c r="SIX230" s="54"/>
      <c r="SIY230" s="54"/>
      <c r="SIZ230" s="54"/>
      <c r="SJA230" s="54"/>
      <c r="SJB230" s="54"/>
      <c r="SJC230" s="54"/>
      <c r="SJD230" s="54"/>
      <c r="SJE230" s="54"/>
      <c r="SJF230" s="54"/>
      <c r="SJG230" s="54"/>
      <c r="SJH230" s="54"/>
      <c r="SJI230" s="54"/>
      <c r="SJJ230" s="54"/>
      <c r="SJK230" s="54"/>
      <c r="SJL230" s="54"/>
      <c r="SJM230" s="54"/>
      <c r="SJN230" s="54"/>
      <c r="SJO230" s="54"/>
      <c r="SJP230" s="54"/>
      <c r="SJQ230" s="54"/>
      <c r="SJR230" s="54"/>
      <c r="SJS230" s="54"/>
      <c r="SJT230" s="54"/>
      <c r="SJU230" s="54"/>
      <c r="SJV230" s="54"/>
      <c r="SJW230" s="54"/>
      <c r="SJX230" s="54"/>
      <c r="SJY230" s="54"/>
      <c r="SJZ230" s="54"/>
      <c r="SKA230" s="54"/>
      <c r="SKB230" s="54"/>
      <c r="SKC230" s="54"/>
      <c r="SKD230" s="54"/>
      <c r="SKE230" s="54"/>
      <c r="SKF230" s="54"/>
      <c r="SKG230" s="54"/>
      <c r="SKH230" s="54"/>
      <c r="SKI230" s="54"/>
      <c r="SKJ230" s="54"/>
      <c r="SKK230" s="54"/>
      <c r="SKL230" s="54"/>
      <c r="SKM230" s="54"/>
      <c r="SKN230" s="54"/>
      <c r="SKO230" s="54"/>
      <c r="SKP230" s="54"/>
      <c r="SKQ230" s="54"/>
      <c r="SKR230" s="54"/>
      <c r="SKS230" s="54"/>
      <c r="SKT230" s="54"/>
      <c r="SKU230" s="54"/>
      <c r="SKV230" s="54"/>
      <c r="SKW230" s="54"/>
      <c r="SKX230" s="54"/>
      <c r="SKY230" s="54"/>
      <c r="SKZ230" s="54"/>
      <c r="SLA230" s="54"/>
      <c r="SLB230" s="54"/>
      <c r="SLC230" s="54"/>
      <c r="SLD230" s="54"/>
      <c r="SLE230" s="54"/>
      <c r="SLF230" s="54"/>
      <c r="SLG230" s="54"/>
      <c r="SLH230" s="54"/>
      <c r="SLI230" s="54"/>
      <c r="SLJ230" s="54"/>
      <c r="SLK230" s="54"/>
      <c r="SLL230" s="54"/>
      <c r="SLM230" s="54"/>
      <c r="SLN230" s="54"/>
      <c r="SLO230" s="54"/>
      <c r="SLP230" s="54"/>
      <c r="SLQ230" s="54"/>
      <c r="SLR230" s="54"/>
      <c r="SLS230" s="54"/>
      <c r="SLT230" s="54"/>
      <c r="SLU230" s="54"/>
      <c r="SLV230" s="54"/>
      <c r="SLW230" s="54"/>
      <c r="SLX230" s="54"/>
      <c r="SLY230" s="54"/>
      <c r="SLZ230" s="54"/>
      <c r="SMA230" s="54"/>
      <c r="SMB230" s="54"/>
      <c r="SMC230" s="54"/>
      <c r="SMD230" s="54"/>
      <c r="SME230" s="54"/>
      <c r="SMF230" s="54"/>
      <c r="SMG230" s="54"/>
      <c r="SMH230" s="54"/>
      <c r="SMI230" s="54"/>
      <c r="SMJ230" s="54"/>
      <c r="SMK230" s="54"/>
      <c r="SML230" s="54"/>
      <c r="SMM230" s="54"/>
      <c r="SMN230" s="54"/>
      <c r="SMO230" s="54"/>
      <c r="SMP230" s="54"/>
      <c r="SMQ230" s="54"/>
      <c r="SMR230" s="54"/>
      <c r="SMS230" s="54"/>
      <c r="SMT230" s="54"/>
      <c r="SMU230" s="54"/>
      <c r="SMV230" s="54"/>
      <c r="SMW230" s="54"/>
      <c r="SMX230" s="54"/>
      <c r="SMY230" s="54"/>
      <c r="SMZ230" s="54"/>
      <c r="SNA230" s="54"/>
      <c r="SNB230" s="54"/>
      <c r="SNC230" s="54"/>
      <c r="SND230" s="54"/>
      <c r="SNE230" s="54"/>
      <c r="SNF230" s="54"/>
      <c r="SNG230" s="54"/>
      <c r="SNH230" s="54"/>
      <c r="SNI230" s="54"/>
      <c r="SNJ230" s="54"/>
      <c r="SNK230" s="54"/>
      <c r="SNL230" s="54"/>
      <c r="SNM230" s="54"/>
      <c r="SNN230" s="54"/>
      <c r="SNO230" s="54"/>
      <c r="SNP230" s="54"/>
      <c r="SNQ230" s="54"/>
      <c r="SNR230" s="54"/>
      <c r="SNS230" s="54"/>
      <c r="SNT230" s="54"/>
      <c r="SNU230" s="54"/>
      <c r="SNV230" s="54"/>
      <c r="SNW230" s="54"/>
      <c r="SNX230" s="54"/>
      <c r="SNY230" s="54"/>
      <c r="SNZ230" s="54"/>
      <c r="SOA230" s="54"/>
      <c r="SOB230" s="54"/>
      <c r="SOC230" s="54"/>
      <c r="SOD230" s="54"/>
      <c r="SOE230" s="54"/>
      <c r="SOF230" s="54"/>
      <c r="SOG230" s="54"/>
      <c r="SOH230" s="54"/>
      <c r="SOI230" s="54"/>
      <c r="SOJ230" s="54"/>
      <c r="SOK230" s="54"/>
      <c r="SOL230" s="54"/>
      <c r="SOM230" s="54"/>
      <c r="SON230" s="54"/>
      <c r="SOO230" s="54"/>
      <c r="SOP230" s="54"/>
      <c r="SOQ230" s="54"/>
      <c r="SOR230" s="54"/>
      <c r="SOS230" s="54"/>
      <c r="SOT230" s="54"/>
      <c r="SOU230" s="54"/>
      <c r="SOV230" s="54"/>
      <c r="SOW230" s="54"/>
      <c r="SOX230" s="54"/>
      <c r="SOY230" s="54"/>
      <c r="SOZ230" s="54"/>
      <c r="SPA230" s="54"/>
      <c r="SPB230" s="54"/>
      <c r="SPC230" s="54"/>
      <c r="SPD230" s="54"/>
      <c r="SPE230" s="54"/>
      <c r="SPF230" s="54"/>
      <c r="SPG230" s="54"/>
      <c r="SPH230" s="54"/>
      <c r="SPI230" s="54"/>
      <c r="SPJ230" s="54"/>
      <c r="SPK230" s="54"/>
      <c r="SPL230" s="54"/>
      <c r="SPM230" s="54"/>
      <c r="SPN230" s="54"/>
      <c r="SPO230" s="54"/>
      <c r="SPP230" s="54"/>
      <c r="SPQ230" s="54"/>
      <c r="SPR230" s="54"/>
      <c r="SPS230" s="54"/>
      <c r="SPT230" s="54"/>
      <c r="SPU230" s="54"/>
      <c r="SPV230" s="54"/>
      <c r="SPW230" s="54"/>
      <c r="SPX230" s="54"/>
      <c r="SPY230" s="54"/>
      <c r="SPZ230" s="54"/>
      <c r="SQA230" s="54"/>
      <c r="SQB230" s="54"/>
      <c r="SQC230" s="54"/>
      <c r="SQD230" s="54"/>
      <c r="SQE230" s="54"/>
      <c r="SQF230" s="54"/>
      <c r="SQG230" s="54"/>
      <c r="SQH230" s="54"/>
      <c r="SQI230" s="54"/>
      <c r="SQJ230" s="54"/>
      <c r="SQK230" s="54"/>
      <c r="SQL230" s="54"/>
      <c r="SQM230" s="54"/>
      <c r="SQN230" s="54"/>
      <c r="SQO230" s="54"/>
      <c r="SQP230" s="54"/>
      <c r="SQQ230" s="54"/>
      <c r="SQR230" s="54"/>
      <c r="SQS230" s="54"/>
      <c r="SQT230" s="54"/>
      <c r="SQU230" s="54"/>
      <c r="SQV230" s="54"/>
      <c r="SQW230" s="54"/>
      <c r="SQX230" s="54"/>
      <c r="SQY230" s="54"/>
      <c r="SQZ230" s="54"/>
      <c r="SRA230" s="54"/>
      <c r="SRB230" s="54"/>
      <c r="SRC230" s="54"/>
      <c r="SRD230" s="54"/>
      <c r="SRE230" s="54"/>
      <c r="SRF230" s="54"/>
      <c r="SRG230" s="54"/>
      <c r="SRH230" s="54"/>
      <c r="SRI230" s="54"/>
      <c r="SRJ230" s="54"/>
      <c r="SRK230" s="54"/>
      <c r="SRL230" s="54"/>
      <c r="SRM230" s="54"/>
      <c r="SRN230" s="54"/>
      <c r="SRO230" s="54"/>
      <c r="SRP230" s="54"/>
      <c r="SRQ230" s="54"/>
      <c r="SRR230" s="54"/>
      <c r="SRS230" s="54"/>
      <c r="SRT230" s="54"/>
      <c r="SRU230" s="54"/>
      <c r="SRV230" s="54"/>
      <c r="SRW230" s="54"/>
      <c r="SRX230" s="54"/>
      <c r="SRY230" s="54"/>
      <c r="SRZ230" s="54"/>
      <c r="SSA230" s="54"/>
      <c r="SSB230" s="54"/>
      <c r="SSC230" s="54"/>
      <c r="SSD230" s="54"/>
      <c r="SSE230" s="54"/>
      <c r="SSF230" s="54"/>
      <c r="SSG230" s="54"/>
      <c r="SSH230" s="54"/>
      <c r="SSI230" s="54"/>
      <c r="SSJ230" s="54"/>
      <c r="SSK230" s="54"/>
      <c r="SSL230" s="54"/>
      <c r="SSM230" s="54"/>
      <c r="SSN230" s="54"/>
      <c r="SSO230" s="54"/>
      <c r="SSP230" s="54"/>
      <c r="SSQ230" s="54"/>
      <c r="SSR230" s="54"/>
      <c r="SSS230" s="54"/>
      <c r="SST230" s="54"/>
      <c r="SSU230" s="54"/>
      <c r="SSV230" s="54"/>
      <c r="SSW230" s="54"/>
      <c r="SSX230" s="54"/>
      <c r="SSY230" s="54"/>
      <c r="SSZ230" s="54"/>
      <c r="STA230" s="54"/>
      <c r="STB230" s="54"/>
      <c r="STC230" s="54"/>
      <c r="STD230" s="54"/>
      <c r="STE230" s="54"/>
      <c r="STF230" s="54"/>
      <c r="STG230" s="54"/>
      <c r="STH230" s="54"/>
      <c r="STI230" s="54"/>
      <c r="STJ230" s="54"/>
      <c r="STK230" s="54"/>
      <c r="STL230" s="54"/>
      <c r="STM230" s="54"/>
      <c r="STN230" s="54"/>
      <c r="STO230" s="54"/>
      <c r="STP230" s="54"/>
      <c r="STQ230" s="54"/>
      <c r="STR230" s="54"/>
      <c r="STS230" s="54"/>
      <c r="STT230" s="54"/>
      <c r="STU230" s="54"/>
      <c r="STV230" s="54"/>
      <c r="STW230" s="54"/>
      <c r="STX230" s="54"/>
      <c r="STY230" s="54"/>
      <c r="STZ230" s="54"/>
      <c r="SUA230" s="54"/>
      <c r="SUB230" s="54"/>
      <c r="SUC230" s="54"/>
      <c r="SUD230" s="54"/>
      <c r="SUE230" s="54"/>
      <c r="SUF230" s="54"/>
      <c r="SUG230" s="54"/>
      <c r="SUH230" s="54"/>
      <c r="SUI230" s="54"/>
      <c r="SUJ230" s="54"/>
      <c r="SUK230" s="54"/>
      <c r="SUL230" s="54"/>
      <c r="SUM230" s="54"/>
      <c r="SUN230" s="54"/>
      <c r="SUO230" s="54"/>
      <c r="SUP230" s="54"/>
      <c r="SUQ230" s="54"/>
      <c r="SUR230" s="54"/>
      <c r="SUS230" s="54"/>
      <c r="SUT230" s="54"/>
      <c r="SUU230" s="54"/>
      <c r="SUV230" s="54"/>
      <c r="SUW230" s="54"/>
      <c r="SUX230" s="54"/>
      <c r="SUY230" s="54"/>
      <c r="SUZ230" s="54"/>
      <c r="SVA230" s="54"/>
      <c r="SVB230" s="54"/>
      <c r="SVC230" s="54"/>
      <c r="SVD230" s="54"/>
      <c r="SVE230" s="54"/>
      <c r="SVF230" s="54"/>
      <c r="SVG230" s="54"/>
      <c r="SVH230" s="54"/>
      <c r="SVI230" s="54"/>
      <c r="SVJ230" s="54"/>
      <c r="SVK230" s="54"/>
      <c r="SVL230" s="54"/>
      <c r="SVM230" s="54"/>
      <c r="SVN230" s="54"/>
      <c r="SVO230" s="54"/>
      <c r="SVP230" s="54"/>
      <c r="SVQ230" s="54"/>
      <c r="SVR230" s="54"/>
      <c r="SVS230" s="54"/>
      <c r="SVT230" s="54"/>
      <c r="SVU230" s="54"/>
      <c r="SVV230" s="54"/>
      <c r="SVW230" s="54"/>
      <c r="SVX230" s="54"/>
      <c r="SVY230" s="54"/>
      <c r="SVZ230" s="54"/>
      <c r="SWA230" s="54"/>
      <c r="SWB230" s="54"/>
      <c r="SWC230" s="54"/>
      <c r="SWD230" s="54"/>
      <c r="SWE230" s="54"/>
      <c r="SWF230" s="54"/>
      <c r="SWG230" s="54"/>
      <c r="SWH230" s="54"/>
      <c r="SWI230" s="54"/>
      <c r="SWJ230" s="54"/>
      <c r="SWK230" s="54"/>
      <c r="SWL230" s="54"/>
      <c r="SWM230" s="54"/>
      <c r="SWN230" s="54"/>
      <c r="SWO230" s="54"/>
      <c r="SWP230" s="54"/>
      <c r="SWQ230" s="54"/>
      <c r="SWR230" s="54"/>
      <c r="SWS230" s="54"/>
      <c r="SWT230" s="54"/>
      <c r="SWU230" s="54"/>
      <c r="SWV230" s="54"/>
      <c r="SWW230" s="54"/>
      <c r="SWX230" s="54"/>
      <c r="SWY230" s="54"/>
      <c r="SWZ230" s="54"/>
      <c r="SXA230" s="54"/>
      <c r="SXB230" s="54"/>
      <c r="SXC230" s="54"/>
      <c r="SXD230" s="54"/>
      <c r="SXE230" s="54"/>
      <c r="SXF230" s="54"/>
      <c r="SXG230" s="54"/>
      <c r="SXH230" s="54"/>
      <c r="SXI230" s="54"/>
      <c r="SXJ230" s="54"/>
      <c r="SXK230" s="54"/>
      <c r="SXL230" s="54"/>
      <c r="SXM230" s="54"/>
      <c r="SXN230" s="54"/>
      <c r="SXO230" s="54"/>
      <c r="SXP230" s="54"/>
      <c r="SXQ230" s="54"/>
      <c r="SXR230" s="54"/>
      <c r="SXS230" s="54"/>
      <c r="SXT230" s="54"/>
      <c r="SXU230" s="54"/>
      <c r="SXV230" s="54"/>
      <c r="SXW230" s="54"/>
      <c r="SXX230" s="54"/>
      <c r="SXY230" s="54"/>
      <c r="SXZ230" s="54"/>
      <c r="SYA230" s="54"/>
      <c r="SYB230" s="54"/>
      <c r="SYC230" s="54"/>
      <c r="SYD230" s="54"/>
      <c r="SYE230" s="54"/>
      <c r="SYF230" s="54"/>
      <c r="SYG230" s="54"/>
      <c r="SYH230" s="54"/>
      <c r="SYI230" s="54"/>
      <c r="SYJ230" s="54"/>
      <c r="SYK230" s="54"/>
      <c r="SYL230" s="54"/>
      <c r="SYM230" s="54"/>
      <c r="SYN230" s="54"/>
      <c r="SYO230" s="54"/>
      <c r="SYP230" s="54"/>
      <c r="SYQ230" s="54"/>
      <c r="SYR230" s="54"/>
      <c r="SYS230" s="54"/>
      <c r="SYT230" s="54"/>
      <c r="SYU230" s="54"/>
      <c r="SYV230" s="54"/>
      <c r="SYW230" s="54"/>
      <c r="SYX230" s="54"/>
      <c r="SYY230" s="54"/>
      <c r="SYZ230" s="54"/>
      <c r="SZA230" s="54"/>
      <c r="SZB230" s="54"/>
      <c r="SZC230" s="54"/>
      <c r="SZD230" s="54"/>
      <c r="SZE230" s="54"/>
      <c r="SZF230" s="54"/>
      <c r="SZG230" s="54"/>
      <c r="SZH230" s="54"/>
      <c r="SZI230" s="54"/>
      <c r="SZJ230" s="54"/>
      <c r="SZK230" s="54"/>
      <c r="SZL230" s="54"/>
      <c r="SZM230" s="54"/>
      <c r="SZN230" s="54"/>
      <c r="SZO230" s="54"/>
      <c r="SZP230" s="54"/>
      <c r="SZQ230" s="54"/>
      <c r="SZR230" s="54"/>
      <c r="SZS230" s="54"/>
      <c r="SZT230" s="54"/>
      <c r="SZU230" s="54"/>
      <c r="SZV230" s="54"/>
      <c r="SZW230" s="54"/>
      <c r="SZX230" s="54"/>
      <c r="SZY230" s="54"/>
      <c r="SZZ230" s="54"/>
      <c r="TAA230" s="54"/>
      <c r="TAB230" s="54"/>
      <c r="TAC230" s="54"/>
      <c r="TAD230" s="54"/>
      <c r="TAE230" s="54"/>
      <c r="TAF230" s="54"/>
      <c r="TAG230" s="54"/>
      <c r="TAH230" s="54"/>
      <c r="TAI230" s="54"/>
      <c r="TAJ230" s="54"/>
      <c r="TAK230" s="54"/>
      <c r="TAL230" s="54"/>
      <c r="TAM230" s="54"/>
      <c r="TAN230" s="54"/>
      <c r="TAO230" s="54"/>
      <c r="TAP230" s="54"/>
      <c r="TAQ230" s="54"/>
      <c r="TAR230" s="54"/>
      <c r="TAS230" s="54"/>
      <c r="TAT230" s="54"/>
      <c r="TAU230" s="54"/>
      <c r="TAV230" s="54"/>
      <c r="TAW230" s="54"/>
      <c r="TAX230" s="54"/>
      <c r="TAY230" s="54"/>
      <c r="TAZ230" s="54"/>
      <c r="TBA230" s="54"/>
      <c r="TBB230" s="54"/>
      <c r="TBC230" s="54"/>
      <c r="TBD230" s="54"/>
      <c r="TBE230" s="54"/>
      <c r="TBF230" s="54"/>
      <c r="TBG230" s="54"/>
      <c r="TBH230" s="54"/>
      <c r="TBI230" s="54"/>
      <c r="TBJ230" s="54"/>
      <c r="TBK230" s="54"/>
      <c r="TBL230" s="54"/>
      <c r="TBM230" s="54"/>
      <c r="TBN230" s="54"/>
      <c r="TBO230" s="54"/>
      <c r="TBP230" s="54"/>
      <c r="TBQ230" s="54"/>
      <c r="TBR230" s="54"/>
      <c r="TBS230" s="54"/>
      <c r="TBT230" s="54"/>
      <c r="TBU230" s="54"/>
      <c r="TBV230" s="54"/>
      <c r="TBW230" s="54"/>
      <c r="TBX230" s="54"/>
      <c r="TBY230" s="54"/>
      <c r="TBZ230" s="54"/>
      <c r="TCA230" s="54"/>
      <c r="TCB230" s="54"/>
      <c r="TCC230" s="54"/>
      <c r="TCD230" s="54"/>
      <c r="TCE230" s="54"/>
      <c r="TCF230" s="54"/>
      <c r="TCG230" s="54"/>
      <c r="TCH230" s="54"/>
      <c r="TCI230" s="54"/>
      <c r="TCJ230" s="54"/>
      <c r="TCK230" s="54"/>
      <c r="TCL230" s="54"/>
      <c r="TCM230" s="54"/>
      <c r="TCN230" s="54"/>
      <c r="TCO230" s="54"/>
      <c r="TCP230" s="54"/>
      <c r="TCQ230" s="54"/>
      <c r="TCR230" s="54"/>
      <c r="TCS230" s="54"/>
      <c r="TCT230" s="54"/>
      <c r="TCU230" s="54"/>
      <c r="TCV230" s="54"/>
      <c r="TCW230" s="54"/>
      <c r="TCX230" s="54"/>
      <c r="TCY230" s="54"/>
      <c r="TCZ230" s="54"/>
      <c r="TDA230" s="54"/>
      <c r="TDB230" s="54"/>
      <c r="TDC230" s="54"/>
      <c r="TDD230" s="54"/>
      <c r="TDE230" s="54"/>
      <c r="TDF230" s="54"/>
      <c r="TDG230" s="54"/>
      <c r="TDH230" s="54"/>
      <c r="TDI230" s="54"/>
      <c r="TDJ230" s="54"/>
      <c r="TDK230" s="54"/>
      <c r="TDL230" s="54"/>
      <c r="TDM230" s="54"/>
      <c r="TDN230" s="54"/>
      <c r="TDO230" s="54"/>
      <c r="TDP230" s="54"/>
      <c r="TDQ230" s="54"/>
      <c r="TDR230" s="54"/>
      <c r="TDS230" s="54"/>
      <c r="TDT230" s="54"/>
      <c r="TDU230" s="54"/>
      <c r="TDV230" s="54"/>
      <c r="TDW230" s="54"/>
      <c r="TDX230" s="54"/>
      <c r="TDY230" s="54"/>
      <c r="TDZ230" s="54"/>
      <c r="TEA230" s="54"/>
      <c r="TEB230" s="54"/>
      <c r="TEC230" s="54"/>
      <c r="TED230" s="54"/>
      <c r="TEE230" s="54"/>
      <c r="TEF230" s="54"/>
      <c r="TEG230" s="54"/>
      <c r="TEH230" s="54"/>
      <c r="TEI230" s="54"/>
      <c r="TEJ230" s="54"/>
      <c r="TEK230" s="54"/>
      <c r="TEL230" s="54"/>
      <c r="TEM230" s="54"/>
      <c r="TEN230" s="54"/>
      <c r="TEO230" s="54"/>
      <c r="TEP230" s="54"/>
      <c r="TEQ230" s="54"/>
      <c r="TER230" s="54"/>
      <c r="TES230" s="54"/>
      <c r="TET230" s="54"/>
      <c r="TEU230" s="54"/>
      <c r="TEV230" s="54"/>
      <c r="TEW230" s="54"/>
      <c r="TEX230" s="54"/>
      <c r="TEY230" s="54"/>
      <c r="TEZ230" s="54"/>
      <c r="TFA230" s="54"/>
      <c r="TFB230" s="54"/>
      <c r="TFC230" s="54"/>
      <c r="TFD230" s="54"/>
      <c r="TFE230" s="54"/>
      <c r="TFF230" s="54"/>
      <c r="TFG230" s="54"/>
      <c r="TFH230" s="54"/>
      <c r="TFI230" s="54"/>
      <c r="TFJ230" s="54"/>
      <c r="TFK230" s="54"/>
      <c r="TFL230" s="54"/>
      <c r="TFM230" s="54"/>
      <c r="TFN230" s="54"/>
      <c r="TFO230" s="54"/>
      <c r="TFP230" s="54"/>
      <c r="TFQ230" s="54"/>
      <c r="TFR230" s="54"/>
      <c r="TFS230" s="54"/>
      <c r="TFT230" s="54"/>
      <c r="TFU230" s="54"/>
      <c r="TFV230" s="54"/>
      <c r="TFW230" s="54"/>
      <c r="TFX230" s="54"/>
      <c r="TFY230" s="54"/>
      <c r="TFZ230" s="54"/>
      <c r="TGA230" s="54"/>
      <c r="TGB230" s="54"/>
      <c r="TGC230" s="54"/>
      <c r="TGD230" s="54"/>
      <c r="TGE230" s="54"/>
      <c r="TGF230" s="54"/>
      <c r="TGG230" s="54"/>
      <c r="TGH230" s="54"/>
      <c r="TGI230" s="54"/>
      <c r="TGJ230" s="54"/>
      <c r="TGK230" s="54"/>
      <c r="TGL230" s="54"/>
      <c r="TGM230" s="54"/>
      <c r="TGN230" s="54"/>
      <c r="TGO230" s="54"/>
      <c r="TGP230" s="54"/>
      <c r="TGQ230" s="54"/>
      <c r="TGR230" s="54"/>
      <c r="TGS230" s="54"/>
      <c r="TGT230" s="54"/>
      <c r="TGU230" s="54"/>
      <c r="TGV230" s="54"/>
      <c r="TGW230" s="54"/>
      <c r="TGX230" s="54"/>
      <c r="TGY230" s="54"/>
      <c r="TGZ230" s="54"/>
      <c r="THA230" s="54"/>
      <c r="THB230" s="54"/>
      <c r="THC230" s="54"/>
      <c r="THD230" s="54"/>
      <c r="THE230" s="54"/>
      <c r="THF230" s="54"/>
      <c r="THG230" s="54"/>
      <c r="THH230" s="54"/>
      <c r="THI230" s="54"/>
      <c r="THJ230" s="54"/>
      <c r="THK230" s="54"/>
      <c r="THL230" s="54"/>
      <c r="THM230" s="54"/>
      <c r="THN230" s="54"/>
      <c r="THO230" s="54"/>
      <c r="THP230" s="54"/>
      <c r="THQ230" s="54"/>
      <c r="THR230" s="54"/>
      <c r="THS230" s="54"/>
      <c r="THT230" s="54"/>
      <c r="THU230" s="54"/>
      <c r="THV230" s="54"/>
      <c r="THW230" s="54"/>
      <c r="THX230" s="54"/>
      <c r="THY230" s="54"/>
      <c r="THZ230" s="54"/>
      <c r="TIA230" s="54"/>
      <c r="TIB230" s="54"/>
      <c r="TIC230" s="54"/>
      <c r="TID230" s="54"/>
      <c r="TIE230" s="54"/>
      <c r="TIF230" s="54"/>
      <c r="TIG230" s="54"/>
      <c r="TIH230" s="54"/>
      <c r="TII230" s="54"/>
      <c r="TIJ230" s="54"/>
      <c r="TIK230" s="54"/>
      <c r="TIL230" s="54"/>
      <c r="TIM230" s="54"/>
      <c r="TIN230" s="54"/>
      <c r="TIO230" s="54"/>
      <c r="TIP230" s="54"/>
      <c r="TIQ230" s="54"/>
      <c r="TIR230" s="54"/>
      <c r="TIS230" s="54"/>
      <c r="TIT230" s="54"/>
      <c r="TIU230" s="54"/>
      <c r="TIV230" s="54"/>
      <c r="TIW230" s="54"/>
      <c r="TIX230" s="54"/>
      <c r="TIY230" s="54"/>
      <c r="TIZ230" s="54"/>
      <c r="TJA230" s="54"/>
      <c r="TJB230" s="54"/>
      <c r="TJC230" s="54"/>
      <c r="TJD230" s="54"/>
      <c r="TJE230" s="54"/>
      <c r="TJF230" s="54"/>
      <c r="TJG230" s="54"/>
      <c r="TJH230" s="54"/>
      <c r="TJI230" s="54"/>
      <c r="TJJ230" s="54"/>
      <c r="TJK230" s="54"/>
      <c r="TJL230" s="54"/>
      <c r="TJM230" s="54"/>
      <c r="TJN230" s="54"/>
      <c r="TJO230" s="54"/>
      <c r="TJP230" s="54"/>
      <c r="TJQ230" s="54"/>
      <c r="TJR230" s="54"/>
      <c r="TJS230" s="54"/>
      <c r="TJT230" s="54"/>
      <c r="TJU230" s="54"/>
      <c r="TJV230" s="54"/>
      <c r="TJW230" s="54"/>
      <c r="TJX230" s="54"/>
      <c r="TJY230" s="54"/>
      <c r="TJZ230" s="54"/>
      <c r="TKA230" s="54"/>
      <c r="TKB230" s="54"/>
      <c r="TKC230" s="54"/>
      <c r="TKD230" s="54"/>
      <c r="TKE230" s="54"/>
      <c r="TKF230" s="54"/>
      <c r="TKG230" s="54"/>
      <c r="TKH230" s="54"/>
      <c r="TKI230" s="54"/>
      <c r="TKJ230" s="54"/>
      <c r="TKK230" s="54"/>
      <c r="TKL230" s="54"/>
      <c r="TKM230" s="54"/>
      <c r="TKN230" s="54"/>
      <c r="TKO230" s="54"/>
      <c r="TKP230" s="54"/>
      <c r="TKQ230" s="54"/>
      <c r="TKR230" s="54"/>
      <c r="TKS230" s="54"/>
      <c r="TKT230" s="54"/>
      <c r="TKU230" s="54"/>
      <c r="TKV230" s="54"/>
      <c r="TKW230" s="54"/>
      <c r="TKX230" s="54"/>
      <c r="TKY230" s="54"/>
      <c r="TKZ230" s="54"/>
      <c r="TLA230" s="54"/>
      <c r="TLB230" s="54"/>
      <c r="TLC230" s="54"/>
      <c r="TLD230" s="54"/>
      <c r="TLE230" s="54"/>
      <c r="TLF230" s="54"/>
      <c r="TLG230" s="54"/>
      <c r="TLH230" s="54"/>
      <c r="TLI230" s="54"/>
      <c r="TLJ230" s="54"/>
      <c r="TLK230" s="54"/>
      <c r="TLL230" s="54"/>
      <c r="TLM230" s="54"/>
      <c r="TLN230" s="54"/>
      <c r="TLO230" s="54"/>
      <c r="TLP230" s="54"/>
      <c r="TLQ230" s="54"/>
      <c r="TLR230" s="54"/>
      <c r="TLS230" s="54"/>
      <c r="TLT230" s="54"/>
      <c r="TLU230" s="54"/>
      <c r="TLV230" s="54"/>
      <c r="TLW230" s="54"/>
      <c r="TLX230" s="54"/>
      <c r="TLY230" s="54"/>
      <c r="TLZ230" s="54"/>
      <c r="TMA230" s="54"/>
      <c r="TMB230" s="54"/>
      <c r="TMC230" s="54"/>
      <c r="TMD230" s="54"/>
      <c r="TME230" s="54"/>
      <c r="TMF230" s="54"/>
      <c r="TMG230" s="54"/>
      <c r="TMH230" s="54"/>
      <c r="TMI230" s="54"/>
      <c r="TMJ230" s="54"/>
      <c r="TMK230" s="54"/>
      <c r="TML230" s="54"/>
      <c r="TMM230" s="54"/>
      <c r="TMN230" s="54"/>
      <c r="TMO230" s="54"/>
      <c r="TMP230" s="54"/>
      <c r="TMQ230" s="54"/>
      <c r="TMR230" s="54"/>
      <c r="TMS230" s="54"/>
      <c r="TMT230" s="54"/>
      <c r="TMU230" s="54"/>
      <c r="TMV230" s="54"/>
      <c r="TMW230" s="54"/>
      <c r="TMX230" s="54"/>
      <c r="TMY230" s="54"/>
      <c r="TMZ230" s="54"/>
      <c r="TNA230" s="54"/>
      <c r="TNB230" s="54"/>
      <c r="TNC230" s="54"/>
      <c r="TND230" s="54"/>
      <c r="TNE230" s="54"/>
      <c r="TNF230" s="54"/>
      <c r="TNG230" s="54"/>
      <c r="TNH230" s="54"/>
      <c r="TNI230" s="54"/>
      <c r="TNJ230" s="54"/>
      <c r="TNK230" s="54"/>
      <c r="TNL230" s="54"/>
      <c r="TNM230" s="54"/>
      <c r="TNN230" s="54"/>
      <c r="TNO230" s="54"/>
      <c r="TNP230" s="54"/>
      <c r="TNQ230" s="54"/>
      <c r="TNR230" s="54"/>
      <c r="TNS230" s="54"/>
      <c r="TNT230" s="54"/>
      <c r="TNU230" s="54"/>
      <c r="TNV230" s="54"/>
      <c r="TNW230" s="54"/>
      <c r="TNX230" s="54"/>
      <c r="TNY230" s="54"/>
      <c r="TNZ230" s="54"/>
      <c r="TOA230" s="54"/>
      <c r="TOB230" s="54"/>
      <c r="TOC230" s="54"/>
      <c r="TOD230" s="54"/>
      <c r="TOE230" s="54"/>
      <c r="TOF230" s="54"/>
      <c r="TOG230" s="54"/>
      <c r="TOH230" s="54"/>
      <c r="TOI230" s="54"/>
      <c r="TOJ230" s="54"/>
      <c r="TOK230" s="54"/>
      <c r="TOL230" s="54"/>
      <c r="TOM230" s="54"/>
      <c r="TON230" s="54"/>
      <c r="TOO230" s="54"/>
      <c r="TOP230" s="54"/>
      <c r="TOQ230" s="54"/>
      <c r="TOR230" s="54"/>
      <c r="TOS230" s="54"/>
      <c r="TOT230" s="54"/>
      <c r="TOU230" s="54"/>
      <c r="TOV230" s="54"/>
      <c r="TOW230" s="54"/>
      <c r="TOX230" s="54"/>
      <c r="TOY230" s="54"/>
      <c r="TOZ230" s="54"/>
      <c r="TPA230" s="54"/>
      <c r="TPB230" s="54"/>
      <c r="TPC230" s="54"/>
      <c r="TPD230" s="54"/>
      <c r="TPE230" s="54"/>
      <c r="TPF230" s="54"/>
      <c r="TPG230" s="54"/>
      <c r="TPH230" s="54"/>
      <c r="TPI230" s="54"/>
      <c r="TPJ230" s="54"/>
      <c r="TPK230" s="54"/>
      <c r="TPL230" s="54"/>
      <c r="TPM230" s="54"/>
      <c r="TPN230" s="54"/>
      <c r="TPO230" s="54"/>
      <c r="TPP230" s="54"/>
      <c r="TPQ230" s="54"/>
      <c r="TPR230" s="54"/>
      <c r="TPS230" s="54"/>
      <c r="TPT230" s="54"/>
      <c r="TPU230" s="54"/>
      <c r="TPV230" s="54"/>
      <c r="TPW230" s="54"/>
      <c r="TPX230" s="54"/>
      <c r="TPY230" s="54"/>
      <c r="TPZ230" s="54"/>
      <c r="TQA230" s="54"/>
      <c r="TQB230" s="54"/>
      <c r="TQC230" s="54"/>
      <c r="TQD230" s="54"/>
      <c r="TQE230" s="54"/>
      <c r="TQF230" s="54"/>
      <c r="TQG230" s="54"/>
      <c r="TQH230" s="54"/>
      <c r="TQI230" s="54"/>
      <c r="TQJ230" s="54"/>
      <c r="TQK230" s="54"/>
      <c r="TQL230" s="54"/>
      <c r="TQM230" s="54"/>
      <c r="TQN230" s="54"/>
      <c r="TQO230" s="54"/>
      <c r="TQP230" s="54"/>
      <c r="TQQ230" s="54"/>
      <c r="TQR230" s="54"/>
      <c r="TQS230" s="54"/>
      <c r="TQT230" s="54"/>
      <c r="TQU230" s="54"/>
      <c r="TQV230" s="54"/>
      <c r="TQW230" s="54"/>
      <c r="TQX230" s="54"/>
      <c r="TQY230" s="54"/>
      <c r="TQZ230" s="54"/>
      <c r="TRA230" s="54"/>
      <c r="TRB230" s="54"/>
      <c r="TRC230" s="54"/>
      <c r="TRD230" s="54"/>
      <c r="TRE230" s="54"/>
      <c r="TRF230" s="54"/>
      <c r="TRG230" s="54"/>
      <c r="TRH230" s="54"/>
      <c r="TRI230" s="54"/>
      <c r="TRJ230" s="54"/>
      <c r="TRK230" s="54"/>
      <c r="TRL230" s="54"/>
      <c r="TRM230" s="54"/>
      <c r="TRN230" s="54"/>
      <c r="TRO230" s="54"/>
      <c r="TRP230" s="54"/>
      <c r="TRQ230" s="54"/>
      <c r="TRR230" s="54"/>
      <c r="TRS230" s="54"/>
      <c r="TRT230" s="54"/>
      <c r="TRU230" s="54"/>
      <c r="TRV230" s="54"/>
      <c r="TRW230" s="54"/>
      <c r="TRX230" s="54"/>
      <c r="TRY230" s="54"/>
      <c r="TRZ230" s="54"/>
      <c r="TSA230" s="54"/>
      <c r="TSB230" s="54"/>
      <c r="TSC230" s="54"/>
      <c r="TSD230" s="54"/>
      <c r="TSE230" s="54"/>
      <c r="TSF230" s="54"/>
      <c r="TSG230" s="54"/>
      <c r="TSH230" s="54"/>
      <c r="TSI230" s="54"/>
      <c r="TSJ230" s="54"/>
      <c r="TSK230" s="54"/>
      <c r="TSL230" s="54"/>
      <c r="TSM230" s="54"/>
      <c r="TSN230" s="54"/>
      <c r="TSO230" s="54"/>
      <c r="TSP230" s="54"/>
      <c r="TSQ230" s="54"/>
      <c r="TSR230" s="54"/>
      <c r="TSS230" s="54"/>
      <c r="TST230" s="54"/>
      <c r="TSU230" s="54"/>
      <c r="TSV230" s="54"/>
      <c r="TSW230" s="54"/>
      <c r="TSX230" s="54"/>
      <c r="TSY230" s="54"/>
      <c r="TSZ230" s="54"/>
      <c r="TTA230" s="54"/>
      <c r="TTB230" s="54"/>
      <c r="TTC230" s="54"/>
      <c r="TTD230" s="54"/>
      <c r="TTE230" s="54"/>
      <c r="TTF230" s="54"/>
      <c r="TTG230" s="54"/>
      <c r="TTH230" s="54"/>
      <c r="TTI230" s="54"/>
      <c r="TTJ230" s="54"/>
      <c r="TTK230" s="54"/>
      <c r="TTL230" s="54"/>
      <c r="TTM230" s="54"/>
      <c r="TTN230" s="54"/>
      <c r="TTO230" s="54"/>
      <c r="TTP230" s="54"/>
      <c r="TTQ230" s="54"/>
      <c r="TTR230" s="54"/>
      <c r="TTS230" s="54"/>
      <c r="TTT230" s="54"/>
      <c r="TTU230" s="54"/>
      <c r="TTV230" s="54"/>
      <c r="TTW230" s="54"/>
      <c r="TTX230" s="54"/>
      <c r="TTY230" s="54"/>
      <c r="TTZ230" s="54"/>
      <c r="TUA230" s="54"/>
      <c r="TUB230" s="54"/>
      <c r="TUC230" s="54"/>
      <c r="TUD230" s="54"/>
      <c r="TUE230" s="54"/>
      <c r="TUF230" s="54"/>
      <c r="TUG230" s="54"/>
      <c r="TUH230" s="54"/>
      <c r="TUI230" s="54"/>
      <c r="TUJ230" s="54"/>
      <c r="TUK230" s="54"/>
      <c r="TUL230" s="54"/>
      <c r="TUM230" s="54"/>
      <c r="TUN230" s="54"/>
      <c r="TUO230" s="54"/>
      <c r="TUP230" s="54"/>
      <c r="TUQ230" s="54"/>
      <c r="TUR230" s="54"/>
      <c r="TUS230" s="54"/>
      <c r="TUT230" s="54"/>
      <c r="TUU230" s="54"/>
      <c r="TUV230" s="54"/>
      <c r="TUW230" s="54"/>
      <c r="TUX230" s="54"/>
      <c r="TUY230" s="54"/>
      <c r="TUZ230" s="54"/>
      <c r="TVA230" s="54"/>
      <c r="TVB230" s="54"/>
      <c r="TVC230" s="54"/>
      <c r="TVD230" s="54"/>
      <c r="TVE230" s="54"/>
      <c r="TVF230" s="54"/>
      <c r="TVG230" s="54"/>
      <c r="TVH230" s="54"/>
      <c r="TVI230" s="54"/>
      <c r="TVJ230" s="54"/>
      <c r="TVK230" s="54"/>
      <c r="TVL230" s="54"/>
      <c r="TVM230" s="54"/>
      <c r="TVN230" s="54"/>
      <c r="TVO230" s="54"/>
      <c r="TVP230" s="54"/>
      <c r="TVQ230" s="54"/>
      <c r="TVR230" s="54"/>
      <c r="TVS230" s="54"/>
      <c r="TVT230" s="54"/>
      <c r="TVU230" s="54"/>
      <c r="TVV230" s="54"/>
      <c r="TVW230" s="54"/>
      <c r="TVX230" s="54"/>
      <c r="TVY230" s="54"/>
      <c r="TVZ230" s="54"/>
      <c r="TWA230" s="54"/>
      <c r="TWB230" s="54"/>
      <c r="TWC230" s="54"/>
      <c r="TWD230" s="54"/>
      <c r="TWE230" s="54"/>
      <c r="TWF230" s="54"/>
      <c r="TWG230" s="54"/>
      <c r="TWH230" s="54"/>
      <c r="TWI230" s="54"/>
      <c r="TWJ230" s="54"/>
      <c r="TWK230" s="54"/>
      <c r="TWL230" s="54"/>
      <c r="TWM230" s="54"/>
      <c r="TWN230" s="54"/>
      <c r="TWO230" s="54"/>
      <c r="TWP230" s="54"/>
      <c r="TWQ230" s="54"/>
      <c r="TWR230" s="54"/>
      <c r="TWS230" s="54"/>
      <c r="TWT230" s="54"/>
      <c r="TWU230" s="54"/>
      <c r="TWV230" s="54"/>
      <c r="TWW230" s="54"/>
      <c r="TWX230" s="54"/>
      <c r="TWY230" s="54"/>
      <c r="TWZ230" s="54"/>
      <c r="TXA230" s="54"/>
      <c r="TXB230" s="54"/>
      <c r="TXC230" s="54"/>
      <c r="TXD230" s="54"/>
      <c r="TXE230" s="54"/>
      <c r="TXF230" s="54"/>
      <c r="TXG230" s="54"/>
      <c r="TXH230" s="54"/>
      <c r="TXI230" s="54"/>
      <c r="TXJ230" s="54"/>
      <c r="TXK230" s="54"/>
      <c r="TXL230" s="54"/>
      <c r="TXM230" s="54"/>
      <c r="TXN230" s="54"/>
      <c r="TXO230" s="54"/>
      <c r="TXP230" s="54"/>
      <c r="TXQ230" s="54"/>
      <c r="TXR230" s="54"/>
      <c r="TXS230" s="54"/>
      <c r="TXT230" s="54"/>
      <c r="TXU230" s="54"/>
      <c r="TXV230" s="54"/>
      <c r="TXW230" s="54"/>
      <c r="TXX230" s="54"/>
      <c r="TXY230" s="54"/>
      <c r="TXZ230" s="54"/>
      <c r="TYA230" s="54"/>
      <c r="TYB230" s="54"/>
      <c r="TYC230" s="54"/>
      <c r="TYD230" s="54"/>
      <c r="TYE230" s="54"/>
      <c r="TYF230" s="54"/>
      <c r="TYG230" s="54"/>
      <c r="TYH230" s="54"/>
      <c r="TYI230" s="54"/>
      <c r="TYJ230" s="54"/>
      <c r="TYK230" s="54"/>
      <c r="TYL230" s="54"/>
      <c r="TYM230" s="54"/>
      <c r="TYN230" s="54"/>
      <c r="TYO230" s="54"/>
      <c r="TYP230" s="54"/>
      <c r="TYQ230" s="54"/>
      <c r="TYR230" s="54"/>
      <c r="TYS230" s="54"/>
      <c r="TYT230" s="54"/>
      <c r="TYU230" s="54"/>
      <c r="TYV230" s="54"/>
      <c r="TYW230" s="54"/>
      <c r="TYX230" s="54"/>
      <c r="TYY230" s="54"/>
      <c r="TYZ230" s="54"/>
      <c r="TZA230" s="54"/>
      <c r="TZB230" s="54"/>
      <c r="TZC230" s="54"/>
      <c r="TZD230" s="54"/>
      <c r="TZE230" s="54"/>
      <c r="TZF230" s="54"/>
      <c r="TZG230" s="54"/>
      <c r="TZH230" s="54"/>
      <c r="TZI230" s="54"/>
      <c r="TZJ230" s="54"/>
      <c r="TZK230" s="54"/>
      <c r="TZL230" s="54"/>
      <c r="TZM230" s="54"/>
      <c r="TZN230" s="54"/>
      <c r="TZO230" s="54"/>
      <c r="TZP230" s="54"/>
      <c r="TZQ230" s="54"/>
      <c r="TZR230" s="54"/>
      <c r="TZS230" s="54"/>
      <c r="TZT230" s="54"/>
      <c r="TZU230" s="54"/>
      <c r="TZV230" s="54"/>
      <c r="TZW230" s="54"/>
      <c r="TZX230" s="54"/>
      <c r="TZY230" s="54"/>
      <c r="TZZ230" s="54"/>
      <c r="UAA230" s="54"/>
      <c r="UAB230" s="54"/>
      <c r="UAC230" s="54"/>
      <c r="UAD230" s="54"/>
      <c r="UAE230" s="54"/>
      <c r="UAF230" s="54"/>
      <c r="UAG230" s="54"/>
      <c r="UAH230" s="54"/>
      <c r="UAI230" s="54"/>
      <c r="UAJ230" s="54"/>
      <c r="UAK230" s="54"/>
      <c r="UAL230" s="54"/>
      <c r="UAM230" s="54"/>
      <c r="UAN230" s="54"/>
      <c r="UAO230" s="54"/>
      <c r="UAP230" s="54"/>
      <c r="UAQ230" s="54"/>
      <c r="UAR230" s="54"/>
      <c r="UAS230" s="54"/>
      <c r="UAT230" s="54"/>
      <c r="UAU230" s="54"/>
      <c r="UAV230" s="54"/>
      <c r="UAW230" s="54"/>
      <c r="UAX230" s="54"/>
      <c r="UAY230" s="54"/>
      <c r="UAZ230" s="54"/>
      <c r="UBA230" s="54"/>
      <c r="UBB230" s="54"/>
      <c r="UBC230" s="54"/>
      <c r="UBD230" s="54"/>
      <c r="UBE230" s="54"/>
      <c r="UBF230" s="54"/>
      <c r="UBG230" s="54"/>
      <c r="UBH230" s="54"/>
      <c r="UBI230" s="54"/>
      <c r="UBJ230" s="54"/>
      <c r="UBK230" s="54"/>
      <c r="UBL230" s="54"/>
      <c r="UBM230" s="54"/>
      <c r="UBN230" s="54"/>
      <c r="UBO230" s="54"/>
      <c r="UBP230" s="54"/>
      <c r="UBQ230" s="54"/>
      <c r="UBR230" s="54"/>
      <c r="UBS230" s="54"/>
      <c r="UBT230" s="54"/>
      <c r="UBU230" s="54"/>
      <c r="UBV230" s="54"/>
      <c r="UBW230" s="54"/>
      <c r="UBX230" s="54"/>
      <c r="UBY230" s="54"/>
      <c r="UBZ230" s="54"/>
      <c r="UCA230" s="54"/>
      <c r="UCB230" s="54"/>
      <c r="UCC230" s="54"/>
      <c r="UCD230" s="54"/>
      <c r="UCE230" s="54"/>
      <c r="UCF230" s="54"/>
      <c r="UCG230" s="54"/>
      <c r="UCH230" s="54"/>
      <c r="UCI230" s="54"/>
      <c r="UCJ230" s="54"/>
      <c r="UCK230" s="54"/>
      <c r="UCL230" s="54"/>
      <c r="UCM230" s="54"/>
      <c r="UCN230" s="54"/>
      <c r="UCO230" s="54"/>
      <c r="UCP230" s="54"/>
      <c r="UCQ230" s="54"/>
      <c r="UCR230" s="54"/>
      <c r="UCS230" s="54"/>
      <c r="UCT230" s="54"/>
      <c r="UCU230" s="54"/>
      <c r="UCV230" s="54"/>
      <c r="UCW230" s="54"/>
      <c r="UCX230" s="54"/>
      <c r="UCY230" s="54"/>
      <c r="UCZ230" s="54"/>
      <c r="UDA230" s="54"/>
      <c r="UDB230" s="54"/>
      <c r="UDC230" s="54"/>
      <c r="UDD230" s="54"/>
      <c r="UDE230" s="54"/>
      <c r="UDF230" s="54"/>
      <c r="UDG230" s="54"/>
      <c r="UDH230" s="54"/>
      <c r="UDI230" s="54"/>
      <c r="UDJ230" s="54"/>
      <c r="UDK230" s="54"/>
      <c r="UDL230" s="54"/>
      <c r="UDM230" s="54"/>
      <c r="UDN230" s="54"/>
      <c r="UDO230" s="54"/>
      <c r="UDP230" s="54"/>
      <c r="UDQ230" s="54"/>
      <c r="UDR230" s="54"/>
      <c r="UDS230" s="54"/>
      <c r="UDT230" s="54"/>
      <c r="UDU230" s="54"/>
      <c r="UDV230" s="54"/>
      <c r="UDW230" s="54"/>
      <c r="UDX230" s="54"/>
      <c r="UDY230" s="54"/>
      <c r="UDZ230" s="54"/>
      <c r="UEA230" s="54"/>
      <c r="UEB230" s="54"/>
      <c r="UEC230" s="54"/>
      <c r="UED230" s="54"/>
      <c r="UEE230" s="54"/>
      <c r="UEF230" s="54"/>
      <c r="UEG230" s="54"/>
      <c r="UEH230" s="54"/>
      <c r="UEI230" s="54"/>
      <c r="UEJ230" s="54"/>
      <c r="UEK230" s="54"/>
      <c r="UEL230" s="54"/>
      <c r="UEM230" s="54"/>
      <c r="UEN230" s="54"/>
      <c r="UEO230" s="54"/>
      <c r="UEP230" s="54"/>
      <c r="UEQ230" s="54"/>
      <c r="UER230" s="54"/>
      <c r="UES230" s="54"/>
      <c r="UET230" s="54"/>
      <c r="UEU230" s="54"/>
      <c r="UEV230" s="54"/>
      <c r="UEW230" s="54"/>
      <c r="UEX230" s="54"/>
      <c r="UEY230" s="54"/>
      <c r="UEZ230" s="54"/>
      <c r="UFA230" s="54"/>
      <c r="UFB230" s="54"/>
      <c r="UFC230" s="54"/>
      <c r="UFD230" s="54"/>
      <c r="UFE230" s="54"/>
      <c r="UFF230" s="54"/>
      <c r="UFG230" s="54"/>
      <c r="UFH230" s="54"/>
      <c r="UFI230" s="54"/>
      <c r="UFJ230" s="54"/>
      <c r="UFK230" s="54"/>
      <c r="UFL230" s="54"/>
      <c r="UFM230" s="54"/>
      <c r="UFN230" s="54"/>
      <c r="UFO230" s="54"/>
      <c r="UFP230" s="54"/>
      <c r="UFQ230" s="54"/>
      <c r="UFR230" s="54"/>
      <c r="UFS230" s="54"/>
      <c r="UFT230" s="54"/>
      <c r="UFU230" s="54"/>
      <c r="UFV230" s="54"/>
      <c r="UFW230" s="54"/>
      <c r="UFX230" s="54"/>
      <c r="UFY230" s="54"/>
      <c r="UFZ230" s="54"/>
      <c r="UGA230" s="54"/>
      <c r="UGB230" s="54"/>
      <c r="UGC230" s="54"/>
      <c r="UGD230" s="54"/>
      <c r="UGE230" s="54"/>
      <c r="UGF230" s="54"/>
      <c r="UGG230" s="54"/>
      <c r="UGH230" s="54"/>
      <c r="UGI230" s="54"/>
      <c r="UGJ230" s="54"/>
      <c r="UGK230" s="54"/>
      <c r="UGL230" s="54"/>
      <c r="UGM230" s="54"/>
      <c r="UGN230" s="54"/>
      <c r="UGO230" s="54"/>
      <c r="UGP230" s="54"/>
      <c r="UGQ230" s="54"/>
      <c r="UGR230" s="54"/>
      <c r="UGS230" s="54"/>
      <c r="UGT230" s="54"/>
      <c r="UGU230" s="54"/>
      <c r="UGV230" s="54"/>
      <c r="UGW230" s="54"/>
      <c r="UGX230" s="54"/>
      <c r="UGY230" s="54"/>
      <c r="UGZ230" s="54"/>
      <c r="UHA230" s="54"/>
      <c r="UHB230" s="54"/>
      <c r="UHC230" s="54"/>
      <c r="UHD230" s="54"/>
      <c r="UHE230" s="54"/>
      <c r="UHF230" s="54"/>
      <c r="UHG230" s="54"/>
      <c r="UHH230" s="54"/>
      <c r="UHI230" s="54"/>
      <c r="UHJ230" s="54"/>
      <c r="UHK230" s="54"/>
      <c r="UHL230" s="54"/>
      <c r="UHM230" s="54"/>
      <c r="UHN230" s="54"/>
      <c r="UHO230" s="54"/>
      <c r="UHP230" s="54"/>
      <c r="UHQ230" s="54"/>
      <c r="UHR230" s="54"/>
      <c r="UHS230" s="54"/>
      <c r="UHT230" s="54"/>
      <c r="UHU230" s="54"/>
      <c r="UHV230" s="54"/>
      <c r="UHW230" s="54"/>
      <c r="UHX230" s="54"/>
      <c r="UHY230" s="54"/>
      <c r="UHZ230" s="54"/>
      <c r="UIA230" s="54"/>
      <c r="UIB230" s="54"/>
      <c r="UIC230" s="54"/>
      <c r="UID230" s="54"/>
      <c r="UIE230" s="54"/>
      <c r="UIF230" s="54"/>
      <c r="UIG230" s="54"/>
      <c r="UIH230" s="54"/>
      <c r="UII230" s="54"/>
      <c r="UIJ230" s="54"/>
      <c r="UIK230" s="54"/>
      <c r="UIL230" s="54"/>
      <c r="UIM230" s="54"/>
      <c r="UIN230" s="54"/>
      <c r="UIO230" s="54"/>
      <c r="UIP230" s="54"/>
      <c r="UIQ230" s="54"/>
      <c r="UIR230" s="54"/>
      <c r="UIS230" s="54"/>
      <c r="UIT230" s="54"/>
      <c r="UIU230" s="54"/>
      <c r="UIV230" s="54"/>
      <c r="UIW230" s="54"/>
      <c r="UIX230" s="54"/>
      <c r="UIY230" s="54"/>
      <c r="UIZ230" s="54"/>
      <c r="UJA230" s="54"/>
      <c r="UJB230" s="54"/>
      <c r="UJC230" s="54"/>
      <c r="UJD230" s="54"/>
      <c r="UJE230" s="54"/>
      <c r="UJF230" s="54"/>
      <c r="UJG230" s="54"/>
      <c r="UJH230" s="54"/>
      <c r="UJI230" s="54"/>
      <c r="UJJ230" s="54"/>
      <c r="UJK230" s="54"/>
      <c r="UJL230" s="54"/>
      <c r="UJM230" s="54"/>
      <c r="UJN230" s="54"/>
      <c r="UJO230" s="54"/>
      <c r="UJP230" s="54"/>
      <c r="UJQ230" s="54"/>
      <c r="UJR230" s="54"/>
      <c r="UJS230" s="54"/>
      <c r="UJT230" s="54"/>
      <c r="UJU230" s="54"/>
      <c r="UJV230" s="54"/>
      <c r="UJW230" s="54"/>
      <c r="UJX230" s="54"/>
      <c r="UJY230" s="54"/>
      <c r="UJZ230" s="54"/>
      <c r="UKA230" s="54"/>
      <c r="UKB230" s="54"/>
      <c r="UKC230" s="54"/>
      <c r="UKD230" s="54"/>
      <c r="UKE230" s="54"/>
      <c r="UKF230" s="54"/>
      <c r="UKG230" s="54"/>
      <c r="UKH230" s="54"/>
      <c r="UKI230" s="54"/>
      <c r="UKJ230" s="54"/>
      <c r="UKK230" s="54"/>
      <c r="UKL230" s="54"/>
      <c r="UKM230" s="54"/>
      <c r="UKN230" s="54"/>
      <c r="UKO230" s="54"/>
      <c r="UKP230" s="54"/>
      <c r="UKQ230" s="54"/>
      <c r="UKR230" s="54"/>
      <c r="UKS230" s="54"/>
      <c r="UKT230" s="54"/>
      <c r="UKU230" s="54"/>
      <c r="UKV230" s="54"/>
      <c r="UKW230" s="54"/>
      <c r="UKX230" s="54"/>
      <c r="UKY230" s="54"/>
      <c r="UKZ230" s="54"/>
      <c r="ULA230" s="54"/>
      <c r="ULB230" s="54"/>
      <c r="ULC230" s="54"/>
      <c r="ULD230" s="54"/>
      <c r="ULE230" s="54"/>
      <c r="ULF230" s="54"/>
      <c r="ULG230" s="54"/>
      <c r="ULH230" s="54"/>
      <c r="ULI230" s="54"/>
      <c r="ULJ230" s="54"/>
      <c r="ULK230" s="54"/>
      <c r="ULL230" s="54"/>
      <c r="ULM230" s="54"/>
      <c r="ULN230" s="54"/>
      <c r="ULO230" s="54"/>
      <c r="ULP230" s="54"/>
      <c r="ULQ230" s="54"/>
      <c r="ULR230" s="54"/>
      <c r="ULS230" s="54"/>
      <c r="ULT230" s="54"/>
      <c r="ULU230" s="54"/>
      <c r="ULV230" s="54"/>
      <c r="ULW230" s="54"/>
      <c r="ULX230" s="54"/>
      <c r="ULY230" s="54"/>
      <c r="ULZ230" s="54"/>
      <c r="UMA230" s="54"/>
      <c r="UMB230" s="54"/>
      <c r="UMC230" s="54"/>
      <c r="UMD230" s="54"/>
      <c r="UME230" s="54"/>
      <c r="UMF230" s="54"/>
      <c r="UMG230" s="54"/>
      <c r="UMH230" s="54"/>
      <c r="UMI230" s="54"/>
      <c r="UMJ230" s="54"/>
      <c r="UMK230" s="54"/>
      <c r="UML230" s="54"/>
      <c r="UMM230" s="54"/>
      <c r="UMN230" s="54"/>
      <c r="UMO230" s="54"/>
      <c r="UMP230" s="54"/>
      <c r="UMQ230" s="54"/>
      <c r="UMR230" s="54"/>
      <c r="UMS230" s="54"/>
      <c r="UMT230" s="54"/>
      <c r="UMU230" s="54"/>
      <c r="UMV230" s="54"/>
      <c r="UMW230" s="54"/>
      <c r="UMX230" s="54"/>
      <c r="UMY230" s="54"/>
      <c r="UMZ230" s="54"/>
      <c r="UNA230" s="54"/>
      <c r="UNB230" s="54"/>
      <c r="UNC230" s="54"/>
      <c r="UND230" s="54"/>
      <c r="UNE230" s="54"/>
      <c r="UNF230" s="54"/>
      <c r="UNG230" s="54"/>
      <c r="UNH230" s="54"/>
      <c r="UNI230" s="54"/>
      <c r="UNJ230" s="54"/>
      <c r="UNK230" s="54"/>
      <c r="UNL230" s="54"/>
      <c r="UNM230" s="54"/>
      <c r="UNN230" s="54"/>
      <c r="UNO230" s="54"/>
      <c r="UNP230" s="54"/>
      <c r="UNQ230" s="54"/>
      <c r="UNR230" s="54"/>
      <c r="UNS230" s="54"/>
      <c r="UNT230" s="54"/>
      <c r="UNU230" s="54"/>
      <c r="UNV230" s="54"/>
      <c r="UNW230" s="54"/>
      <c r="UNX230" s="54"/>
      <c r="UNY230" s="54"/>
      <c r="UNZ230" s="54"/>
      <c r="UOA230" s="54"/>
      <c r="UOB230" s="54"/>
      <c r="UOC230" s="54"/>
      <c r="UOD230" s="54"/>
      <c r="UOE230" s="54"/>
      <c r="UOF230" s="54"/>
      <c r="UOG230" s="54"/>
      <c r="UOH230" s="54"/>
      <c r="UOI230" s="54"/>
      <c r="UOJ230" s="54"/>
      <c r="UOK230" s="54"/>
      <c r="UOL230" s="54"/>
      <c r="UOM230" s="54"/>
      <c r="UON230" s="54"/>
      <c r="UOO230" s="54"/>
      <c r="UOP230" s="54"/>
      <c r="UOQ230" s="54"/>
      <c r="UOR230" s="54"/>
      <c r="UOS230" s="54"/>
      <c r="UOT230" s="54"/>
      <c r="UOU230" s="54"/>
      <c r="UOV230" s="54"/>
      <c r="UOW230" s="54"/>
      <c r="UOX230" s="54"/>
      <c r="UOY230" s="54"/>
      <c r="UOZ230" s="54"/>
      <c r="UPA230" s="54"/>
      <c r="UPB230" s="54"/>
      <c r="UPC230" s="54"/>
      <c r="UPD230" s="54"/>
      <c r="UPE230" s="54"/>
      <c r="UPF230" s="54"/>
      <c r="UPG230" s="54"/>
      <c r="UPH230" s="54"/>
      <c r="UPI230" s="54"/>
      <c r="UPJ230" s="54"/>
      <c r="UPK230" s="54"/>
      <c r="UPL230" s="54"/>
      <c r="UPM230" s="54"/>
      <c r="UPN230" s="54"/>
      <c r="UPO230" s="54"/>
      <c r="UPP230" s="54"/>
      <c r="UPQ230" s="54"/>
      <c r="UPR230" s="54"/>
      <c r="UPS230" s="54"/>
      <c r="UPT230" s="54"/>
      <c r="UPU230" s="54"/>
      <c r="UPV230" s="54"/>
      <c r="UPW230" s="54"/>
      <c r="UPX230" s="54"/>
      <c r="UPY230" s="54"/>
      <c r="UPZ230" s="54"/>
      <c r="UQA230" s="54"/>
      <c r="UQB230" s="54"/>
      <c r="UQC230" s="54"/>
      <c r="UQD230" s="54"/>
      <c r="UQE230" s="54"/>
      <c r="UQF230" s="54"/>
      <c r="UQG230" s="54"/>
      <c r="UQH230" s="54"/>
      <c r="UQI230" s="54"/>
      <c r="UQJ230" s="54"/>
      <c r="UQK230" s="54"/>
      <c r="UQL230" s="54"/>
      <c r="UQM230" s="54"/>
      <c r="UQN230" s="54"/>
      <c r="UQO230" s="54"/>
      <c r="UQP230" s="54"/>
      <c r="UQQ230" s="54"/>
      <c r="UQR230" s="54"/>
      <c r="UQS230" s="54"/>
      <c r="UQT230" s="54"/>
      <c r="UQU230" s="54"/>
      <c r="UQV230" s="54"/>
      <c r="UQW230" s="54"/>
      <c r="UQX230" s="54"/>
      <c r="UQY230" s="54"/>
      <c r="UQZ230" s="54"/>
      <c r="URA230" s="54"/>
      <c r="URB230" s="54"/>
      <c r="URC230" s="54"/>
      <c r="URD230" s="54"/>
      <c r="URE230" s="54"/>
      <c r="URF230" s="54"/>
      <c r="URG230" s="54"/>
      <c r="URH230" s="54"/>
      <c r="URI230" s="54"/>
      <c r="URJ230" s="54"/>
      <c r="URK230" s="54"/>
      <c r="URL230" s="54"/>
      <c r="URM230" s="54"/>
      <c r="URN230" s="54"/>
      <c r="URO230" s="54"/>
      <c r="URP230" s="54"/>
      <c r="URQ230" s="54"/>
      <c r="URR230" s="54"/>
      <c r="URS230" s="54"/>
      <c r="URT230" s="54"/>
      <c r="URU230" s="54"/>
      <c r="URV230" s="54"/>
      <c r="URW230" s="54"/>
      <c r="URX230" s="54"/>
      <c r="URY230" s="54"/>
      <c r="URZ230" s="54"/>
      <c r="USA230" s="54"/>
      <c r="USB230" s="54"/>
      <c r="USC230" s="54"/>
      <c r="USD230" s="54"/>
      <c r="USE230" s="54"/>
      <c r="USF230" s="54"/>
      <c r="USG230" s="54"/>
      <c r="USH230" s="54"/>
      <c r="USI230" s="54"/>
      <c r="USJ230" s="54"/>
      <c r="USK230" s="54"/>
      <c r="USL230" s="54"/>
      <c r="USM230" s="54"/>
      <c r="USN230" s="54"/>
      <c r="USO230" s="54"/>
      <c r="USP230" s="54"/>
      <c r="USQ230" s="54"/>
      <c r="USR230" s="54"/>
      <c r="USS230" s="54"/>
      <c r="UST230" s="54"/>
      <c r="USU230" s="54"/>
      <c r="USV230" s="54"/>
      <c r="USW230" s="54"/>
      <c r="USX230" s="54"/>
      <c r="USY230" s="54"/>
      <c r="USZ230" s="54"/>
      <c r="UTA230" s="54"/>
      <c r="UTB230" s="54"/>
      <c r="UTC230" s="54"/>
      <c r="UTD230" s="54"/>
      <c r="UTE230" s="54"/>
      <c r="UTF230" s="54"/>
      <c r="UTG230" s="54"/>
      <c r="UTH230" s="54"/>
      <c r="UTI230" s="54"/>
      <c r="UTJ230" s="54"/>
      <c r="UTK230" s="54"/>
      <c r="UTL230" s="54"/>
      <c r="UTM230" s="54"/>
      <c r="UTN230" s="54"/>
      <c r="UTO230" s="54"/>
      <c r="UTP230" s="54"/>
      <c r="UTQ230" s="54"/>
      <c r="UTR230" s="54"/>
      <c r="UTS230" s="54"/>
      <c r="UTT230" s="54"/>
      <c r="UTU230" s="54"/>
      <c r="UTV230" s="54"/>
      <c r="UTW230" s="54"/>
      <c r="UTX230" s="54"/>
      <c r="UTY230" s="54"/>
      <c r="UTZ230" s="54"/>
      <c r="UUA230" s="54"/>
      <c r="UUB230" s="54"/>
      <c r="UUC230" s="54"/>
      <c r="UUD230" s="54"/>
      <c r="UUE230" s="54"/>
      <c r="UUF230" s="54"/>
      <c r="UUG230" s="54"/>
      <c r="UUH230" s="54"/>
      <c r="UUI230" s="54"/>
      <c r="UUJ230" s="54"/>
      <c r="UUK230" s="54"/>
      <c r="UUL230" s="54"/>
      <c r="UUM230" s="54"/>
      <c r="UUN230" s="54"/>
      <c r="UUO230" s="54"/>
      <c r="UUP230" s="54"/>
      <c r="UUQ230" s="54"/>
      <c r="UUR230" s="54"/>
      <c r="UUS230" s="54"/>
      <c r="UUT230" s="54"/>
      <c r="UUU230" s="54"/>
      <c r="UUV230" s="54"/>
      <c r="UUW230" s="54"/>
      <c r="UUX230" s="54"/>
      <c r="UUY230" s="54"/>
      <c r="UUZ230" s="54"/>
      <c r="UVA230" s="54"/>
      <c r="UVB230" s="54"/>
      <c r="UVC230" s="54"/>
      <c r="UVD230" s="54"/>
      <c r="UVE230" s="54"/>
      <c r="UVF230" s="54"/>
      <c r="UVG230" s="54"/>
      <c r="UVH230" s="54"/>
      <c r="UVI230" s="54"/>
      <c r="UVJ230" s="54"/>
      <c r="UVK230" s="54"/>
      <c r="UVL230" s="54"/>
      <c r="UVM230" s="54"/>
      <c r="UVN230" s="54"/>
      <c r="UVO230" s="54"/>
      <c r="UVP230" s="54"/>
      <c r="UVQ230" s="54"/>
      <c r="UVR230" s="54"/>
      <c r="UVS230" s="54"/>
      <c r="UVT230" s="54"/>
      <c r="UVU230" s="54"/>
      <c r="UVV230" s="54"/>
      <c r="UVW230" s="54"/>
      <c r="UVX230" s="54"/>
      <c r="UVY230" s="54"/>
      <c r="UVZ230" s="54"/>
      <c r="UWA230" s="54"/>
      <c r="UWB230" s="54"/>
      <c r="UWC230" s="54"/>
      <c r="UWD230" s="54"/>
      <c r="UWE230" s="54"/>
      <c r="UWF230" s="54"/>
      <c r="UWG230" s="54"/>
      <c r="UWH230" s="54"/>
      <c r="UWI230" s="54"/>
      <c r="UWJ230" s="54"/>
      <c r="UWK230" s="54"/>
      <c r="UWL230" s="54"/>
      <c r="UWM230" s="54"/>
      <c r="UWN230" s="54"/>
      <c r="UWO230" s="54"/>
      <c r="UWP230" s="54"/>
      <c r="UWQ230" s="54"/>
      <c r="UWR230" s="54"/>
      <c r="UWS230" s="54"/>
      <c r="UWT230" s="54"/>
      <c r="UWU230" s="54"/>
      <c r="UWV230" s="54"/>
      <c r="UWW230" s="54"/>
      <c r="UWX230" s="54"/>
      <c r="UWY230" s="54"/>
      <c r="UWZ230" s="54"/>
      <c r="UXA230" s="54"/>
      <c r="UXB230" s="54"/>
      <c r="UXC230" s="54"/>
      <c r="UXD230" s="54"/>
      <c r="UXE230" s="54"/>
      <c r="UXF230" s="54"/>
      <c r="UXG230" s="54"/>
      <c r="UXH230" s="54"/>
      <c r="UXI230" s="54"/>
      <c r="UXJ230" s="54"/>
      <c r="UXK230" s="54"/>
      <c r="UXL230" s="54"/>
      <c r="UXM230" s="54"/>
      <c r="UXN230" s="54"/>
      <c r="UXO230" s="54"/>
      <c r="UXP230" s="54"/>
      <c r="UXQ230" s="54"/>
      <c r="UXR230" s="54"/>
      <c r="UXS230" s="54"/>
      <c r="UXT230" s="54"/>
      <c r="UXU230" s="54"/>
      <c r="UXV230" s="54"/>
      <c r="UXW230" s="54"/>
      <c r="UXX230" s="54"/>
      <c r="UXY230" s="54"/>
      <c r="UXZ230" s="54"/>
      <c r="UYA230" s="54"/>
      <c r="UYB230" s="54"/>
      <c r="UYC230" s="54"/>
      <c r="UYD230" s="54"/>
      <c r="UYE230" s="54"/>
      <c r="UYF230" s="54"/>
      <c r="UYG230" s="54"/>
      <c r="UYH230" s="54"/>
      <c r="UYI230" s="54"/>
      <c r="UYJ230" s="54"/>
      <c r="UYK230" s="54"/>
      <c r="UYL230" s="54"/>
      <c r="UYM230" s="54"/>
      <c r="UYN230" s="54"/>
      <c r="UYO230" s="54"/>
      <c r="UYP230" s="54"/>
      <c r="UYQ230" s="54"/>
      <c r="UYR230" s="54"/>
      <c r="UYS230" s="54"/>
      <c r="UYT230" s="54"/>
      <c r="UYU230" s="54"/>
      <c r="UYV230" s="54"/>
      <c r="UYW230" s="54"/>
      <c r="UYX230" s="54"/>
      <c r="UYY230" s="54"/>
      <c r="UYZ230" s="54"/>
      <c r="UZA230" s="54"/>
      <c r="UZB230" s="54"/>
      <c r="UZC230" s="54"/>
      <c r="UZD230" s="54"/>
      <c r="UZE230" s="54"/>
      <c r="UZF230" s="54"/>
      <c r="UZG230" s="54"/>
      <c r="UZH230" s="54"/>
      <c r="UZI230" s="54"/>
      <c r="UZJ230" s="54"/>
      <c r="UZK230" s="54"/>
      <c r="UZL230" s="54"/>
      <c r="UZM230" s="54"/>
      <c r="UZN230" s="54"/>
      <c r="UZO230" s="54"/>
      <c r="UZP230" s="54"/>
      <c r="UZQ230" s="54"/>
      <c r="UZR230" s="54"/>
      <c r="UZS230" s="54"/>
      <c r="UZT230" s="54"/>
      <c r="UZU230" s="54"/>
      <c r="UZV230" s="54"/>
      <c r="UZW230" s="54"/>
      <c r="UZX230" s="54"/>
      <c r="UZY230" s="54"/>
      <c r="UZZ230" s="54"/>
      <c r="VAA230" s="54"/>
      <c r="VAB230" s="54"/>
      <c r="VAC230" s="54"/>
      <c r="VAD230" s="54"/>
      <c r="VAE230" s="54"/>
      <c r="VAF230" s="54"/>
      <c r="VAG230" s="54"/>
      <c r="VAH230" s="54"/>
      <c r="VAI230" s="54"/>
      <c r="VAJ230" s="54"/>
      <c r="VAK230" s="54"/>
      <c r="VAL230" s="54"/>
      <c r="VAM230" s="54"/>
      <c r="VAN230" s="54"/>
      <c r="VAO230" s="54"/>
      <c r="VAP230" s="54"/>
      <c r="VAQ230" s="54"/>
      <c r="VAR230" s="54"/>
      <c r="VAS230" s="54"/>
      <c r="VAT230" s="54"/>
      <c r="VAU230" s="54"/>
      <c r="VAV230" s="54"/>
      <c r="VAW230" s="54"/>
      <c r="VAX230" s="54"/>
      <c r="VAY230" s="54"/>
      <c r="VAZ230" s="54"/>
      <c r="VBA230" s="54"/>
      <c r="VBB230" s="54"/>
      <c r="VBC230" s="54"/>
      <c r="VBD230" s="54"/>
      <c r="VBE230" s="54"/>
      <c r="VBF230" s="54"/>
      <c r="VBG230" s="54"/>
      <c r="VBH230" s="54"/>
      <c r="VBI230" s="54"/>
      <c r="VBJ230" s="54"/>
      <c r="VBK230" s="54"/>
      <c r="VBL230" s="54"/>
      <c r="VBM230" s="54"/>
      <c r="VBN230" s="54"/>
      <c r="VBO230" s="54"/>
      <c r="VBP230" s="54"/>
      <c r="VBQ230" s="54"/>
      <c r="VBR230" s="54"/>
      <c r="VBS230" s="54"/>
      <c r="VBT230" s="54"/>
      <c r="VBU230" s="54"/>
      <c r="VBV230" s="54"/>
      <c r="VBW230" s="54"/>
      <c r="VBX230" s="54"/>
      <c r="VBY230" s="54"/>
      <c r="VBZ230" s="54"/>
      <c r="VCA230" s="54"/>
      <c r="VCB230" s="54"/>
      <c r="VCC230" s="54"/>
      <c r="VCD230" s="54"/>
      <c r="VCE230" s="54"/>
      <c r="VCF230" s="54"/>
      <c r="VCG230" s="54"/>
      <c r="VCH230" s="54"/>
      <c r="VCI230" s="54"/>
      <c r="VCJ230" s="54"/>
      <c r="VCK230" s="54"/>
      <c r="VCL230" s="54"/>
      <c r="VCM230" s="54"/>
      <c r="VCN230" s="54"/>
      <c r="VCO230" s="54"/>
      <c r="VCP230" s="54"/>
      <c r="VCQ230" s="54"/>
      <c r="VCR230" s="54"/>
      <c r="VCS230" s="54"/>
      <c r="VCT230" s="54"/>
      <c r="VCU230" s="54"/>
      <c r="VCV230" s="54"/>
      <c r="VCW230" s="54"/>
      <c r="VCX230" s="54"/>
      <c r="VCY230" s="54"/>
      <c r="VCZ230" s="54"/>
      <c r="VDA230" s="54"/>
      <c r="VDB230" s="54"/>
      <c r="VDC230" s="54"/>
      <c r="VDD230" s="54"/>
      <c r="VDE230" s="54"/>
      <c r="VDF230" s="54"/>
      <c r="VDG230" s="54"/>
      <c r="VDH230" s="54"/>
      <c r="VDI230" s="54"/>
      <c r="VDJ230" s="54"/>
      <c r="VDK230" s="54"/>
      <c r="VDL230" s="54"/>
      <c r="VDM230" s="54"/>
      <c r="VDN230" s="54"/>
      <c r="VDO230" s="54"/>
      <c r="VDP230" s="54"/>
      <c r="VDQ230" s="54"/>
      <c r="VDR230" s="54"/>
      <c r="VDS230" s="54"/>
      <c r="VDT230" s="54"/>
      <c r="VDU230" s="54"/>
      <c r="VDV230" s="54"/>
      <c r="VDW230" s="54"/>
      <c r="VDX230" s="54"/>
      <c r="VDY230" s="54"/>
      <c r="VDZ230" s="54"/>
      <c r="VEA230" s="54"/>
      <c r="VEB230" s="54"/>
      <c r="VEC230" s="54"/>
      <c r="VED230" s="54"/>
      <c r="VEE230" s="54"/>
      <c r="VEF230" s="54"/>
      <c r="VEG230" s="54"/>
      <c r="VEH230" s="54"/>
      <c r="VEI230" s="54"/>
      <c r="VEJ230" s="54"/>
      <c r="VEK230" s="54"/>
      <c r="VEL230" s="54"/>
      <c r="VEM230" s="54"/>
      <c r="VEN230" s="54"/>
      <c r="VEO230" s="54"/>
      <c r="VEP230" s="54"/>
      <c r="VEQ230" s="54"/>
      <c r="VER230" s="54"/>
      <c r="VES230" s="54"/>
      <c r="VET230" s="54"/>
      <c r="VEU230" s="54"/>
      <c r="VEV230" s="54"/>
      <c r="VEW230" s="54"/>
      <c r="VEX230" s="54"/>
      <c r="VEY230" s="54"/>
      <c r="VEZ230" s="54"/>
      <c r="VFA230" s="54"/>
      <c r="VFB230" s="54"/>
      <c r="VFC230" s="54"/>
      <c r="VFD230" s="54"/>
      <c r="VFE230" s="54"/>
      <c r="VFF230" s="54"/>
      <c r="VFG230" s="54"/>
      <c r="VFH230" s="54"/>
      <c r="VFI230" s="54"/>
      <c r="VFJ230" s="54"/>
      <c r="VFK230" s="54"/>
      <c r="VFL230" s="54"/>
      <c r="VFM230" s="54"/>
      <c r="VFN230" s="54"/>
      <c r="VFO230" s="54"/>
      <c r="VFP230" s="54"/>
      <c r="VFQ230" s="54"/>
      <c r="VFR230" s="54"/>
      <c r="VFS230" s="54"/>
      <c r="VFT230" s="54"/>
      <c r="VFU230" s="54"/>
      <c r="VFV230" s="54"/>
      <c r="VFW230" s="54"/>
      <c r="VFX230" s="54"/>
      <c r="VFY230" s="54"/>
      <c r="VFZ230" s="54"/>
      <c r="VGA230" s="54"/>
      <c r="VGB230" s="54"/>
      <c r="VGC230" s="54"/>
      <c r="VGD230" s="54"/>
      <c r="VGE230" s="54"/>
      <c r="VGF230" s="54"/>
      <c r="VGG230" s="54"/>
      <c r="VGH230" s="54"/>
      <c r="VGI230" s="54"/>
      <c r="VGJ230" s="54"/>
      <c r="VGK230" s="54"/>
      <c r="VGL230" s="54"/>
      <c r="VGM230" s="54"/>
      <c r="VGN230" s="54"/>
      <c r="VGO230" s="54"/>
      <c r="VGP230" s="54"/>
      <c r="VGQ230" s="54"/>
      <c r="VGR230" s="54"/>
      <c r="VGS230" s="54"/>
      <c r="VGT230" s="54"/>
      <c r="VGU230" s="54"/>
      <c r="VGV230" s="54"/>
      <c r="VGW230" s="54"/>
      <c r="VGX230" s="54"/>
      <c r="VGY230" s="54"/>
      <c r="VGZ230" s="54"/>
      <c r="VHA230" s="54"/>
      <c r="VHB230" s="54"/>
      <c r="VHC230" s="54"/>
      <c r="VHD230" s="54"/>
      <c r="VHE230" s="54"/>
      <c r="VHF230" s="54"/>
      <c r="VHG230" s="54"/>
      <c r="VHH230" s="54"/>
      <c r="VHI230" s="54"/>
      <c r="VHJ230" s="54"/>
      <c r="VHK230" s="54"/>
      <c r="VHL230" s="54"/>
      <c r="VHM230" s="54"/>
      <c r="VHN230" s="54"/>
      <c r="VHO230" s="54"/>
      <c r="VHP230" s="54"/>
      <c r="VHQ230" s="54"/>
      <c r="VHR230" s="54"/>
      <c r="VHS230" s="54"/>
      <c r="VHT230" s="54"/>
      <c r="VHU230" s="54"/>
      <c r="VHV230" s="54"/>
      <c r="VHW230" s="54"/>
      <c r="VHX230" s="54"/>
      <c r="VHY230" s="54"/>
      <c r="VHZ230" s="54"/>
      <c r="VIA230" s="54"/>
      <c r="VIB230" s="54"/>
      <c r="VIC230" s="54"/>
      <c r="VID230" s="54"/>
      <c r="VIE230" s="54"/>
      <c r="VIF230" s="54"/>
      <c r="VIG230" s="54"/>
      <c r="VIH230" s="54"/>
      <c r="VII230" s="54"/>
      <c r="VIJ230" s="54"/>
      <c r="VIK230" s="54"/>
      <c r="VIL230" s="54"/>
      <c r="VIM230" s="54"/>
      <c r="VIN230" s="54"/>
      <c r="VIO230" s="54"/>
      <c r="VIP230" s="54"/>
      <c r="VIQ230" s="54"/>
      <c r="VIR230" s="54"/>
      <c r="VIS230" s="54"/>
      <c r="VIT230" s="54"/>
      <c r="VIU230" s="54"/>
      <c r="VIV230" s="54"/>
      <c r="VIW230" s="54"/>
      <c r="VIX230" s="54"/>
      <c r="VIY230" s="54"/>
      <c r="VIZ230" s="54"/>
      <c r="VJA230" s="54"/>
      <c r="VJB230" s="54"/>
      <c r="VJC230" s="54"/>
      <c r="VJD230" s="54"/>
      <c r="VJE230" s="54"/>
      <c r="VJF230" s="54"/>
      <c r="VJG230" s="54"/>
      <c r="VJH230" s="54"/>
      <c r="VJI230" s="54"/>
      <c r="VJJ230" s="54"/>
      <c r="VJK230" s="54"/>
      <c r="VJL230" s="54"/>
      <c r="VJM230" s="54"/>
      <c r="VJN230" s="54"/>
      <c r="VJO230" s="54"/>
      <c r="VJP230" s="54"/>
      <c r="VJQ230" s="54"/>
      <c r="VJR230" s="54"/>
      <c r="VJS230" s="54"/>
      <c r="VJT230" s="54"/>
      <c r="VJU230" s="54"/>
      <c r="VJV230" s="54"/>
      <c r="VJW230" s="54"/>
      <c r="VJX230" s="54"/>
      <c r="VJY230" s="54"/>
      <c r="VJZ230" s="54"/>
      <c r="VKA230" s="54"/>
      <c r="VKB230" s="54"/>
      <c r="VKC230" s="54"/>
      <c r="VKD230" s="54"/>
      <c r="VKE230" s="54"/>
      <c r="VKF230" s="54"/>
      <c r="VKG230" s="54"/>
      <c r="VKH230" s="54"/>
      <c r="VKI230" s="54"/>
      <c r="VKJ230" s="54"/>
      <c r="VKK230" s="54"/>
      <c r="VKL230" s="54"/>
      <c r="VKM230" s="54"/>
      <c r="VKN230" s="54"/>
      <c r="VKO230" s="54"/>
      <c r="VKP230" s="54"/>
      <c r="VKQ230" s="54"/>
      <c r="VKR230" s="54"/>
      <c r="VKS230" s="54"/>
      <c r="VKT230" s="54"/>
      <c r="VKU230" s="54"/>
      <c r="VKV230" s="54"/>
      <c r="VKW230" s="54"/>
      <c r="VKX230" s="54"/>
      <c r="VKY230" s="54"/>
      <c r="VKZ230" s="54"/>
      <c r="VLA230" s="54"/>
      <c r="VLB230" s="54"/>
      <c r="VLC230" s="54"/>
      <c r="VLD230" s="54"/>
      <c r="VLE230" s="54"/>
      <c r="VLF230" s="54"/>
      <c r="VLG230" s="54"/>
      <c r="VLH230" s="54"/>
      <c r="VLI230" s="54"/>
      <c r="VLJ230" s="54"/>
      <c r="VLK230" s="54"/>
      <c r="VLL230" s="54"/>
      <c r="VLM230" s="54"/>
      <c r="VLN230" s="54"/>
      <c r="VLO230" s="54"/>
      <c r="VLP230" s="54"/>
      <c r="VLQ230" s="54"/>
      <c r="VLR230" s="54"/>
      <c r="VLS230" s="54"/>
      <c r="VLT230" s="54"/>
      <c r="VLU230" s="54"/>
      <c r="VLV230" s="54"/>
      <c r="VLW230" s="54"/>
      <c r="VLX230" s="54"/>
      <c r="VLY230" s="54"/>
      <c r="VLZ230" s="54"/>
      <c r="VMA230" s="54"/>
      <c r="VMB230" s="54"/>
      <c r="VMC230" s="54"/>
      <c r="VMD230" s="54"/>
      <c r="VME230" s="54"/>
      <c r="VMF230" s="54"/>
      <c r="VMG230" s="54"/>
      <c r="VMH230" s="54"/>
      <c r="VMI230" s="54"/>
      <c r="VMJ230" s="54"/>
      <c r="VMK230" s="54"/>
      <c r="VML230" s="54"/>
      <c r="VMM230" s="54"/>
      <c r="VMN230" s="54"/>
      <c r="VMO230" s="54"/>
      <c r="VMP230" s="54"/>
      <c r="VMQ230" s="54"/>
      <c r="VMR230" s="54"/>
      <c r="VMS230" s="54"/>
      <c r="VMT230" s="54"/>
      <c r="VMU230" s="54"/>
      <c r="VMV230" s="54"/>
      <c r="VMW230" s="54"/>
      <c r="VMX230" s="54"/>
      <c r="VMY230" s="54"/>
      <c r="VMZ230" s="54"/>
      <c r="VNA230" s="54"/>
      <c r="VNB230" s="54"/>
      <c r="VNC230" s="54"/>
      <c r="VND230" s="54"/>
      <c r="VNE230" s="54"/>
      <c r="VNF230" s="54"/>
      <c r="VNG230" s="54"/>
      <c r="VNH230" s="54"/>
      <c r="VNI230" s="54"/>
      <c r="VNJ230" s="54"/>
      <c r="VNK230" s="54"/>
      <c r="VNL230" s="54"/>
      <c r="VNM230" s="54"/>
      <c r="VNN230" s="54"/>
      <c r="VNO230" s="54"/>
      <c r="VNP230" s="54"/>
      <c r="VNQ230" s="54"/>
      <c r="VNR230" s="54"/>
      <c r="VNS230" s="54"/>
      <c r="VNT230" s="54"/>
      <c r="VNU230" s="54"/>
      <c r="VNV230" s="54"/>
      <c r="VNW230" s="54"/>
      <c r="VNX230" s="54"/>
      <c r="VNY230" s="54"/>
      <c r="VNZ230" s="54"/>
      <c r="VOA230" s="54"/>
      <c r="VOB230" s="54"/>
      <c r="VOC230" s="54"/>
      <c r="VOD230" s="54"/>
      <c r="VOE230" s="54"/>
      <c r="VOF230" s="54"/>
      <c r="VOG230" s="54"/>
      <c r="VOH230" s="54"/>
      <c r="VOI230" s="54"/>
      <c r="VOJ230" s="54"/>
      <c r="VOK230" s="54"/>
      <c r="VOL230" s="54"/>
      <c r="VOM230" s="54"/>
      <c r="VON230" s="54"/>
      <c r="VOO230" s="54"/>
      <c r="VOP230" s="54"/>
      <c r="VOQ230" s="54"/>
      <c r="VOR230" s="54"/>
      <c r="VOS230" s="54"/>
      <c r="VOT230" s="54"/>
      <c r="VOU230" s="54"/>
      <c r="VOV230" s="54"/>
      <c r="VOW230" s="54"/>
      <c r="VOX230" s="54"/>
      <c r="VOY230" s="54"/>
      <c r="VOZ230" s="54"/>
      <c r="VPA230" s="54"/>
      <c r="VPB230" s="54"/>
      <c r="VPC230" s="54"/>
      <c r="VPD230" s="54"/>
      <c r="VPE230" s="54"/>
      <c r="VPF230" s="54"/>
      <c r="VPG230" s="54"/>
      <c r="VPH230" s="54"/>
      <c r="VPI230" s="54"/>
      <c r="VPJ230" s="54"/>
      <c r="VPK230" s="54"/>
      <c r="VPL230" s="54"/>
      <c r="VPM230" s="54"/>
      <c r="VPN230" s="54"/>
      <c r="VPO230" s="54"/>
      <c r="VPP230" s="54"/>
      <c r="VPQ230" s="54"/>
      <c r="VPR230" s="54"/>
      <c r="VPS230" s="54"/>
      <c r="VPT230" s="54"/>
      <c r="VPU230" s="54"/>
      <c r="VPV230" s="54"/>
      <c r="VPW230" s="54"/>
      <c r="VPX230" s="54"/>
      <c r="VPY230" s="54"/>
      <c r="VPZ230" s="54"/>
      <c r="VQA230" s="54"/>
      <c r="VQB230" s="54"/>
      <c r="VQC230" s="54"/>
      <c r="VQD230" s="54"/>
      <c r="VQE230" s="54"/>
      <c r="VQF230" s="54"/>
      <c r="VQG230" s="54"/>
      <c r="VQH230" s="54"/>
      <c r="VQI230" s="54"/>
      <c r="VQJ230" s="54"/>
      <c r="VQK230" s="54"/>
      <c r="VQL230" s="54"/>
      <c r="VQM230" s="54"/>
      <c r="VQN230" s="54"/>
      <c r="VQO230" s="54"/>
      <c r="VQP230" s="54"/>
      <c r="VQQ230" s="54"/>
      <c r="VQR230" s="54"/>
      <c r="VQS230" s="54"/>
      <c r="VQT230" s="54"/>
      <c r="VQU230" s="54"/>
      <c r="VQV230" s="54"/>
      <c r="VQW230" s="54"/>
      <c r="VQX230" s="54"/>
      <c r="VQY230" s="54"/>
      <c r="VQZ230" s="54"/>
      <c r="VRA230" s="54"/>
      <c r="VRB230" s="54"/>
      <c r="VRC230" s="54"/>
      <c r="VRD230" s="54"/>
      <c r="VRE230" s="54"/>
      <c r="VRF230" s="54"/>
      <c r="VRG230" s="54"/>
      <c r="VRH230" s="54"/>
      <c r="VRI230" s="54"/>
      <c r="VRJ230" s="54"/>
      <c r="VRK230" s="54"/>
      <c r="VRL230" s="54"/>
      <c r="VRM230" s="54"/>
      <c r="VRN230" s="54"/>
      <c r="VRO230" s="54"/>
      <c r="VRP230" s="54"/>
      <c r="VRQ230" s="54"/>
      <c r="VRR230" s="54"/>
      <c r="VRS230" s="54"/>
      <c r="VRT230" s="54"/>
      <c r="VRU230" s="54"/>
      <c r="VRV230" s="54"/>
      <c r="VRW230" s="54"/>
      <c r="VRX230" s="54"/>
      <c r="VRY230" s="54"/>
      <c r="VRZ230" s="54"/>
      <c r="VSA230" s="54"/>
      <c r="VSB230" s="54"/>
      <c r="VSC230" s="54"/>
      <c r="VSD230" s="54"/>
      <c r="VSE230" s="54"/>
      <c r="VSF230" s="54"/>
      <c r="VSG230" s="54"/>
      <c r="VSH230" s="54"/>
      <c r="VSI230" s="54"/>
      <c r="VSJ230" s="54"/>
      <c r="VSK230" s="54"/>
      <c r="VSL230" s="54"/>
      <c r="VSM230" s="54"/>
      <c r="VSN230" s="54"/>
      <c r="VSO230" s="54"/>
      <c r="VSP230" s="54"/>
      <c r="VSQ230" s="54"/>
      <c r="VSR230" s="54"/>
      <c r="VSS230" s="54"/>
      <c r="VST230" s="54"/>
      <c r="VSU230" s="54"/>
      <c r="VSV230" s="54"/>
      <c r="VSW230" s="54"/>
      <c r="VSX230" s="54"/>
      <c r="VSY230" s="54"/>
      <c r="VSZ230" s="54"/>
      <c r="VTA230" s="54"/>
      <c r="VTB230" s="54"/>
      <c r="VTC230" s="54"/>
      <c r="VTD230" s="54"/>
      <c r="VTE230" s="54"/>
      <c r="VTF230" s="54"/>
      <c r="VTG230" s="54"/>
      <c r="VTH230" s="54"/>
      <c r="VTI230" s="54"/>
      <c r="VTJ230" s="54"/>
      <c r="VTK230" s="54"/>
      <c r="VTL230" s="54"/>
      <c r="VTM230" s="54"/>
      <c r="VTN230" s="54"/>
      <c r="VTO230" s="54"/>
      <c r="VTP230" s="54"/>
      <c r="VTQ230" s="54"/>
      <c r="VTR230" s="54"/>
      <c r="VTS230" s="54"/>
      <c r="VTT230" s="54"/>
      <c r="VTU230" s="54"/>
      <c r="VTV230" s="54"/>
      <c r="VTW230" s="54"/>
      <c r="VTX230" s="54"/>
      <c r="VTY230" s="54"/>
      <c r="VTZ230" s="54"/>
      <c r="VUA230" s="54"/>
      <c r="VUB230" s="54"/>
      <c r="VUC230" s="54"/>
      <c r="VUD230" s="54"/>
      <c r="VUE230" s="54"/>
      <c r="VUF230" s="54"/>
      <c r="VUG230" s="54"/>
      <c r="VUH230" s="54"/>
      <c r="VUI230" s="54"/>
      <c r="VUJ230" s="54"/>
      <c r="VUK230" s="54"/>
      <c r="VUL230" s="54"/>
      <c r="VUM230" s="54"/>
      <c r="VUN230" s="54"/>
      <c r="VUO230" s="54"/>
      <c r="VUP230" s="54"/>
      <c r="VUQ230" s="54"/>
      <c r="VUR230" s="54"/>
      <c r="VUS230" s="54"/>
      <c r="VUT230" s="54"/>
      <c r="VUU230" s="54"/>
      <c r="VUV230" s="54"/>
      <c r="VUW230" s="54"/>
      <c r="VUX230" s="54"/>
      <c r="VUY230" s="54"/>
      <c r="VUZ230" s="54"/>
      <c r="VVA230" s="54"/>
      <c r="VVB230" s="54"/>
      <c r="VVC230" s="54"/>
      <c r="VVD230" s="54"/>
      <c r="VVE230" s="54"/>
      <c r="VVF230" s="54"/>
      <c r="VVG230" s="54"/>
      <c r="VVH230" s="54"/>
      <c r="VVI230" s="54"/>
      <c r="VVJ230" s="54"/>
      <c r="VVK230" s="54"/>
      <c r="VVL230" s="54"/>
      <c r="VVM230" s="54"/>
      <c r="VVN230" s="54"/>
      <c r="VVO230" s="54"/>
      <c r="VVP230" s="54"/>
      <c r="VVQ230" s="54"/>
      <c r="VVR230" s="54"/>
      <c r="VVS230" s="54"/>
      <c r="VVT230" s="54"/>
      <c r="VVU230" s="54"/>
      <c r="VVV230" s="54"/>
      <c r="VVW230" s="54"/>
      <c r="VVX230" s="54"/>
      <c r="VVY230" s="54"/>
      <c r="VVZ230" s="54"/>
      <c r="VWA230" s="54"/>
      <c r="VWB230" s="54"/>
      <c r="VWC230" s="54"/>
      <c r="VWD230" s="54"/>
      <c r="VWE230" s="54"/>
      <c r="VWF230" s="54"/>
      <c r="VWG230" s="54"/>
      <c r="VWH230" s="54"/>
      <c r="VWI230" s="54"/>
      <c r="VWJ230" s="54"/>
      <c r="VWK230" s="54"/>
      <c r="VWL230" s="54"/>
      <c r="VWM230" s="54"/>
      <c r="VWN230" s="54"/>
      <c r="VWO230" s="54"/>
      <c r="VWP230" s="54"/>
      <c r="VWQ230" s="54"/>
      <c r="VWR230" s="54"/>
      <c r="VWS230" s="54"/>
      <c r="VWT230" s="54"/>
      <c r="VWU230" s="54"/>
      <c r="VWV230" s="54"/>
      <c r="VWW230" s="54"/>
      <c r="VWX230" s="54"/>
      <c r="VWY230" s="54"/>
      <c r="VWZ230" s="54"/>
      <c r="VXA230" s="54"/>
      <c r="VXB230" s="54"/>
      <c r="VXC230" s="54"/>
      <c r="VXD230" s="54"/>
      <c r="VXE230" s="54"/>
      <c r="VXF230" s="54"/>
      <c r="VXG230" s="54"/>
      <c r="VXH230" s="54"/>
      <c r="VXI230" s="54"/>
      <c r="VXJ230" s="54"/>
      <c r="VXK230" s="54"/>
      <c r="VXL230" s="54"/>
      <c r="VXM230" s="54"/>
      <c r="VXN230" s="54"/>
      <c r="VXO230" s="54"/>
      <c r="VXP230" s="54"/>
      <c r="VXQ230" s="54"/>
      <c r="VXR230" s="54"/>
      <c r="VXS230" s="54"/>
      <c r="VXT230" s="54"/>
      <c r="VXU230" s="54"/>
      <c r="VXV230" s="54"/>
      <c r="VXW230" s="54"/>
      <c r="VXX230" s="54"/>
      <c r="VXY230" s="54"/>
      <c r="VXZ230" s="54"/>
      <c r="VYA230" s="54"/>
      <c r="VYB230" s="54"/>
      <c r="VYC230" s="54"/>
      <c r="VYD230" s="54"/>
      <c r="VYE230" s="54"/>
      <c r="VYF230" s="54"/>
      <c r="VYG230" s="54"/>
      <c r="VYH230" s="54"/>
      <c r="VYI230" s="54"/>
      <c r="VYJ230" s="54"/>
      <c r="VYK230" s="54"/>
      <c r="VYL230" s="54"/>
      <c r="VYM230" s="54"/>
      <c r="VYN230" s="54"/>
      <c r="VYO230" s="54"/>
      <c r="VYP230" s="54"/>
      <c r="VYQ230" s="54"/>
      <c r="VYR230" s="54"/>
      <c r="VYS230" s="54"/>
      <c r="VYT230" s="54"/>
      <c r="VYU230" s="54"/>
      <c r="VYV230" s="54"/>
      <c r="VYW230" s="54"/>
      <c r="VYX230" s="54"/>
      <c r="VYY230" s="54"/>
      <c r="VYZ230" s="54"/>
      <c r="VZA230" s="54"/>
      <c r="VZB230" s="54"/>
      <c r="VZC230" s="54"/>
      <c r="VZD230" s="54"/>
      <c r="VZE230" s="54"/>
      <c r="VZF230" s="54"/>
      <c r="VZG230" s="54"/>
      <c r="VZH230" s="54"/>
      <c r="VZI230" s="54"/>
      <c r="VZJ230" s="54"/>
      <c r="VZK230" s="54"/>
      <c r="VZL230" s="54"/>
      <c r="VZM230" s="54"/>
      <c r="VZN230" s="54"/>
      <c r="VZO230" s="54"/>
      <c r="VZP230" s="54"/>
      <c r="VZQ230" s="54"/>
      <c r="VZR230" s="54"/>
      <c r="VZS230" s="54"/>
      <c r="VZT230" s="54"/>
      <c r="VZU230" s="54"/>
      <c r="VZV230" s="54"/>
      <c r="VZW230" s="54"/>
      <c r="VZX230" s="54"/>
      <c r="VZY230" s="54"/>
      <c r="VZZ230" s="54"/>
      <c r="WAA230" s="54"/>
      <c r="WAB230" s="54"/>
      <c r="WAC230" s="54"/>
      <c r="WAD230" s="54"/>
      <c r="WAE230" s="54"/>
      <c r="WAF230" s="54"/>
      <c r="WAG230" s="54"/>
      <c r="WAH230" s="54"/>
      <c r="WAI230" s="54"/>
      <c r="WAJ230" s="54"/>
      <c r="WAK230" s="54"/>
      <c r="WAL230" s="54"/>
      <c r="WAM230" s="54"/>
      <c r="WAN230" s="54"/>
      <c r="WAO230" s="54"/>
      <c r="WAP230" s="54"/>
      <c r="WAQ230" s="54"/>
      <c r="WAR230" s="54"/>
      <c r="WAS230" s="54"/>
      <c r="WAT230" s="54"/>
      <c r="WAU230" s="54"/>
      <c r="WAV230" s="54"/>
      <c r="WAW230" s="54"/>
      <c r="WAX230" s="54"/>
      <c r="WAY230" s="54"/>
      <c r="WAZ230" s="54"/>
      <c r="WBA230" s="54"/>
      <c r="WBB230" s="54"/>
      <c r="WBC230" s="54"/>
      <c r="WBD230" s="54"/>
      <c r="WBE230" s="54"/>
      <c r="WBF230" s="54"/>
      <c r="WBG230" s="54"/>
      <c r="WBH230" s="54"/>
      <c r="WBI230" s="54"/>
      <c r="WBJ230" s="54"/>
      <c r="WBK230" s="54"/>
      <c r="WBL230" s="54"/>
      <c r="WBM230" s="54"/>
      <c r="WBN230" s="54"/>
      <c r="WBO230" s="54"/>
      <c r="WBP230" s="54"/>
      <c r="WBQ230" s="54"/>
      <c r="WBR230" s="54"/>
      <c r="WBS230" s="54"/>
      <c r="WBT230" s="54"/>
      <c r="WBU230" s="54"/>
      <c r="WBV230" s="54"/>
      <c r="WBW230" s="54"/>
      <c r="WBX230" s="54"/>
      <c r="WBY230" s="54"/>
      <c r="WBZ230" s="54"/>
      <c r="WCA230" s="54"/>
      <c r="WCB230" s="54"/>
      <c r="WCC230" s="54"/>
      <c r="WCD230" s="54"/>
      <c r="WCE230" s="54"/>
      <c r="WCF230" s="54"/>
      <c r="WCG230" s="54"/>
      <c r="WCH230" s="54"/>
      <c r="WCI230" s="54"/>
      <c r="WCJ230" s="54"/>
      <c r="WCK230" s="54"/>
      <c r="WCL230" s="54"/>
      <c r="WCM230" s="54"/>
      <c r="WCN230" s="54"/>
      <c r="WCO230" s="54"/>
      <c r="WCP230" s="54"/>
      <c r="WCQ230" s="54"/>
      <c r="WCR230" s="54"/>
      <c r="WCS230" s="54"/>
      <c r="WCT230" s="54"/>
      <c r="WCU230" s="54"/>
      <c r="WCV230" s="54"/>
      <c r="WCW230" s="54"/>
      <c r="WCX230" s="54"/>
      <c r="WCY230" s="54"/>
      <c r="WCZ230" s="54"/>
      <c r="WDA230" s="54"/>
      <c r="WDB230" s="54"/>
      <c r="WDC230" s="54"/>
      <c r="WDD230" s="54"/>
      <c r="WDE230" s="54"/>
      <c r="WDF230" s="54"/>
      <c r="WDG230" s="54"/>
      <c r="WDH230" s="54"/>
      <c r="WDI230" s="54"/>
      <c r="WDJ230" s="54"/>
      <c r="WDK230" s="54"/>
      <c r="WDL230" s="54"/>
      <c r="WDM230" s="54"/>
      <c r="WDN230" s="54"/>
      <c r="WDO230" s="54"/>
      <c r="WDP230" s="54"/>
      <c r="WDQ230" s="54"/>
      <c r="WDR230" s="54"/>
      <c r="WDS230" s="54"/>
      <c r="WDT230" s="54"/>
      <c r="WDU230" s="54"/>
      <c r="WDV230" s="54"/>
      <c r="WDW230" s="54"/>
      <c r="WDX230" s="54"/>
      <c r="WDY230" s="54"/>
      <c r="WDZ230" s="54"/>
      <c r="WEA230" s="54"/>
      <c r="WEB230" s="54"/>
      <c r="WEC230" s="54"/>
      <c r="WED230" s="54"/>
      <c r="WEE230" s="54"/>
      <c r="WEF230" s="54"/>
      <c r="WEG230" s="54"/>
      <c r="WEH230" s="54"/>
      <c r="WEI230" s="54"/>
      <c r="WEJ230" s="54"/>
      <c r="WEK230" s="54"/>
      <c r="WEL230" s="54"/>
      <c r="WEM230" s="54"/>
      <c r="WEN230" s="54"/>
      <c r="WEO230" s="54"/>
      <c r="WEP230" s="54"/>
      <c r="WEQ230" s="54"/>
      <c r="WER230" s="54"/>
      <c r="WES230" s="54"/>
      <c r="WET230" s="54"/>
      <c r="WEU230" s="54"/>
      <c r="WEV230" s="54"/>
      <c r="WEW230" s="54"/>
      <c r="WEX230" s="54"/>
      <c r="WEY230" s="54"/>
      <c r="WEZ230" s="54"/>
      <c r="WFA230" s="54"/>
      <c r="WFB230" s="54"/>
      <c r="WFC230" s="54"/>
      <c r="WFD230" s="54"/>
      <c r="WFE230" s="54"/>
      <c r="WFF230" s="54"/>
      <c r="WFG230" s="54"/>
      <c r="WFH230" s="54"/>
      <c r="WFI230" s="54"/>
      <c r="WFJ230" s="54"/>
      <c r="WFK230" s="54"/>
      <c r="WFL230" s="54"/>
      <c r="WFM230" s="54"/>
      <c r="WFN230" s="54"/>
      <c r="WFO230" s="54"/>
      <c r="WFP230" s="54"/>
      <c r="WFQ230" s="54"/>
      <c r="WFR230" s="54"/>
      <c r="WFS230" s="54"/>
      <c r="WFT230" s="54"/>
      <c r="WFU230" s="54"/>
      <c r="WFV230" s="54"/>
      <c r="WFW230" s="54"/>
      <c r="WFX230" s="54"/>
      <c r="WFY230" s="54"/>
      <c r="WFZ230" s="54"/>
      <c r="WGA230" s="54"/>
      <c r="WGB230" s="54"/>
      <c r="WGC230" s="54"/>
      <c r="WGD230" s="54"/>
      <c r="WGE230" s="54"/>
      <c r="WGF230" s="54"/>
      <c r="WGG230" s="54"/>
      <c r="WGH230" s="54"/>
      <c r="WGI230" s="54"/>
      <c r="WGJ230" s="54"/>
      <c r="WGK230" s="54"/>
      <c r="WGL230" s="54"/>
      <c r="WGM230" s="54"/>
      <c r="WGN230" s="54"/>
      <c r="WGO230" s="54"/>
      <c r="WGP230" s="54"/>
      <c r="WGQ230" s="54"/>
      <c r="WGR230" s="54"/>
      <c r="WGS230" s="54"/>
      <c r="WGT230" s="54"/>
      <c r="WGU230" s="54"/>
      <c r="WGV230" s="54"/>
      <c r="WGW230" s="54"/>
      <c r="WGX230" s="54"/>
      <c r="WGY230" s="54"/>
      <c r="WGZ230" s="54"/>
      <c r="WHA230" s="54"/>
      <c r="WHB230" s="54"/>
      <c r="WHC230" s="54"/>
      <c r="WHD230" s="54"/>
      <c r="WHE230" s="54"/>
      <c r="WHF230" s="54"/>
      <c r="WHG230" s="54"/>
      <c r="WHH230" s="54"/>
      <c r="WHI230" s="54"/>
      <c r="WHJ230" s="54"/>
      <c r="WHK230" s="54"/>
      <c r="WHL230" s="54"/>
      <c r="WHM230" s="54"/>
      <c r="WHN230" s="54"/>
      <c r="WHO230" s="54"/>
      <c r="WHP230" s="54"/>
      <c r="WHQ230" s="54"/>
      <c r="WHR230" s="54"/>
      <c r="WHS230" s="54"/>
      <c r="WHT230" s="54"/>
      <c r="WHU230" s="54"/>
      <c r="WHV230" s="54"/>
      <c r="WHW230" s="54"/>
      <c r="WHX230" s="54"/>
      <c r="WHY230" s="54"/>
      <c r="WHZ230" s="54"/>
      <c r="WIA230" s="54"/>
      <c r="WIB230" s="54"/>
      <c r="WIC230" s="54"/>
      <c r="WID230" s="54"/>
      <c r="WIE230" s="54"/>
      <c r="WIF230" s="54"/>
      <c r="WIG230" s="54"/>
      <c r="WIH230" s="54"/>
      <c r="WII230" s="54"/>
      <c r="WIJ230" s="54"/>
      <c r="WIK230" s="54"/>
      <c r="WIL230" s="54"/>
      <c r="WIM230" s="54"/>
      <c r="WIN230" s="54"/>
      <c r="WIO230" s="54"/>
      <c r="WIP230" s="54"/>
      <c r="WIQ230" s="54"/>
      <c r="WIR230" s="54"/>
      <c r="WIS230" s="54"/>
      <c r="WIT230" s="54"/>
      <c r="WIU230" s="54"/>
      <c r="WIV230" s="54"/>
      <c r="WIW230" s="54"/>
      <c r="WIX230" s="54"/>
      <c r="WIY230" s="54"/>
      <c r="WIZ230" s="54"/>
      <c r="WJA230" s="54"/>
      <c r="WJB230" s="54"/>
      <c r="WJC230" s="54"/>
      <c r="WJD230" s="54"/>
      <c r="WJE230" s="54"/>
      <c r="WJF230" s="54"/>
      <c r="WJG230" s="54"/>
      <c r="WJH230" s="54"/>
      <c r="WJI230" s="54"/>
      <c r="WJJ230" s="54"/>
      <c r="WJK230" s="54"/>
      <c r="WJL230" s="54"/>
      <c r="WJM230" s="54"/>
      <c r="WJN230" s="54"/>
      <c r="WJO230" s="54"/>
      <c r="WJP230" s="54"/>
      <c r="WJQ230" s="54"/>
      <c r="WJR230" s="54"/>
      <c r="WJS230" s="54"/>
      <c r="WJT230" s="54"/>
      <c r="WJU230" s="54"/>
      <c r="WJV230" s="54"/>
      <c r="WJW230" s="54"/>
      <c r="WJX230" s="54"/>
      <c r="WJY230" s="54"/>
      <c r="WJZ230" s="54"/>
      <c r="WKA230" s="54"/>
      <c r="WKB230" s="54"/>
      <c r="WKC230" s="54"/>
      <c r="WKD230" s="54"/>
      <c r="WKE230" s="54"/>
      <c r="WKF230" s="54"/>
      <c r="WKG230" s="54"/>
      <c r="WKH230" s="54"/>
      <c r="WKI230" s="54"/>
      <c r="WKJ230" s="54"/>
      <c r="WKK230" s="54"/>
      <c r="WKL230" s="54"/>
      <c r="WKM230" s="54"/>
      <c r="WKN230" s="54"/>
      <c r="WKO230" s="54"/>
      <c r="WKP230" s="54"/>
      <c r="WKQ230" s="54"/>
      <c r="WKR230" s="54"/>
      <c r="WKS230" s="54"/>
      <c r="WKT230" s="54"/>
      <c r="WKU230" s="54"/>
      <c r="WKV230" s="54"/>
      <c r="WKW230" s="54"/>
      <c r="WKX230" s="54"/>
      <c r="WKY230" s="54"/>
      <c r="WKZ230" s="54"/>
      <c r="WLA230" s="54"/>
      <c r="WLB230" s="54"/>
      <c r="WLC230" s="54"/>
      <c r="WLD230" s="54"/>
      <c r="WLE230" s="54"/>
      <c r="WLF230" s="54"/>
      <c r="WLG230" s="54"/>
      <c r="WLH230" s="54"/>
      <c r="WLI230" s="54"/>
      <c r="WLJ230" s="54"/>
      <c r="WLK230" s="54"/>
      <c r="WLL230" s="54"/>
      <c r="WLM230" s="54"/>
      <c r="WLN230" s="54"/>
      <c r="WLO230" s="54"/>
      <c r="WLP230" s="54"/>
      <c r="WLQ230" s="54"/>
      <c r="WLR230" s="54"/>
      <c r="WLS230" s="54"/>
      <c r="WLT230" s="54"/>
      <c r="WLU230" s="54"/>
      <c r="WLV230" s="54"/>
      <c r="WLW230" s="54"/>
      <c r="WLX230" s="54"/>
      <c r="WLY230" s="54"/>
      <c r="WLZ230" s="54"/>
      <c r="WMA230" s="54"/>
      <c r="WMB230" s="54"/>
      <c r="WMC230" s="54"/>
      <c r="WMD230" s="54"/>
      <c r="WME230" s="54"/>
      <c r="WMF230" s="54"/>
      <c r="WMG230" s="54"/>
      <c r="WMH230" s="54"/>
      <c r="WMI230" s="54"/>
      <c r="WMJ230" s="54"/>
      <c r="WMK230" s="54"/>
      <c r="WML230" s="54"/>
      <c r="WMM230" s="54"/>
      <c r="WMN230" s="54"/>
      <c r="WMO230" s="54"/>
      <c r="WMP230" s="54"/>
      <c r="WMQ230" s="54"/>
      <c r="WMR230" s="54"/>
      <c r="WMS230" s="54"/>
      <c r="WMT230" s="54"/>
      <c r="WMU230" s="54"/>
      <c r="WMV230" s="54"/>
      <c r="WMW230" s="54"/>
      <c r="WMX230" s="54"/>
      <c r="WMY230" s="54"/>
      <c r="WMZ230" s="54"/>
      <c r="WNA230" s="54"/>
      <c r="WNB230" s="54"/>
      <c r="WNC230" s="54"/>
      <c r="WND230" s="54"/>
      <c r="WNE230" s="54"/>
      <c r="WNF230" s="54"/>
      <c r="WNG230" s="54"/>
      <c r="WNH230" s="54"/>
      <c r="WNI230" s="54"/>
      <c r="WNJ230" s="54"/>
      <c r="WNK230" s="54"/>
      <c r="WNL230" s="54"/>
      <c r="WNM230" s="54"/>
      <c r="WNN230" s="54"/>
      <c r="WNO230" s="54"/>
      <c r="WNP230" s="54"/>
      <c r="WNQ230" s="54"/>
      <c r="WNR230" s="54"/>
      <c r="WNS230" s="54"/>
      <c r="WNT230" s="54"/>
      <c r="WNU230" s="54"/>
      <c r="WNV230" s="54"/>
      <c r="WNW230" s="54"/>
      <c r="WNX230" s="54"/>
      <c r="WNY230" s="54"/>
      <c r="WNZ230" s="54"/>
      <c r="WOA230" s="54"/>
      <c r="WOB230" s="54"/>
      <c r="WOC230" s="54"/>
      <c r="WOD230" s="54"/>
      <c r="WOE230" s="54"/>
      <c r="WOF230" s="54"/>
      <c r="WOG230" s="54"/>
      <c r="WOH230" s="54"/>
      <c r="WOI230" s="54"/>
      <c r="WOJ230" s="54"/>
      <c r="WOK230" s="54"/>
      <c r="WOL230" s="54"/>
      <c r="WOM230" s="54"/>
      <c r="WON230" s="54"/>
      <c r="WOO230" s="54"/>
      <c r="WOP230" s="54"/>
      <c r="WOQ230" s="54"/>
      <c r="WOR230" s="54"/>
      <c r="WOS230" s="54"/>
      <c r="WOT230" s="54"/>
      <c r="WOU230" s="54"/>
      <c r="WOV230" s="54"/>
      <c r="WOW230" s="54"/>
      <c r="WOX230" s="54"/>
      <c r="WOY230" s="54"/>
      <c r="WOZ230" s="54"/>
      <c r="WPA230" s="54"/>
      <c r="WPB230" s="54"/>
      <c r="WPC230" s="54"/>
      <c r="WPD230" s="54"/>
      <c r="WPE230" s="54"/>
      <c r="WPF230" s="54"/>
      <c r="WPG230" s="54"/>
      <c r="WPH230" s="54"/>
      <c r="WPI230" s="54"/>
      <c r="WPJ230" s="54"/>
      <c r="WPK230" s="54"/>
      <c r="WPL230" s="54"/>
      <c r="WPM230" s="54"/>
      <c r="WPN230" s="54"/>
      <c r="WPO230" s="54"/>
      <c r="WPP230" s="54"/>
      <c r="WPQ230" s="54"/>
      <c r="WPR230" s="54"/>
      <c r="WPS230" s="54"/>
      <c r="WPT230" s="54"/>
      <c r="WPU230" s="54"/>
      <c r="WPV230" s="54"/>
      <c r="WPW230" s="54"/>
      <c r="WPX230" s="54"/>
      <c r="WPY230" s="54"/>
      <c r="WPZ230" s="54"/>
      <c r="WQA230" s="54"/>
      <c r="WQB230" s="54"/>
      <c r="WQC230" s="54"/>
      <c r="WQD230" s="54"/>
      <c r="WQE230" s="54"/>
      <c r="WQF230" s="54"/>
      <c r="WQG230" s="54"/>
      <c r="WQH230" s="54"/>
      <c r="WQI230" s="54"/>
      <c r="WQJ230" s="54"/>
      <c r="WQK230" s="54"/>
      <c r="WQL230" s="54"/>
      <c r="WQM230" s="54"/>
      <c r="WQN230" s="54"/>
      <c r="WQO230" s="54"/>
      <c r="WQP230" s="54"/>
      <c r="WQQ230" s="54"/>
      <c r="WQR230" s="54"/>
      <c r="WQS230" s="54"/>
      <c r="WQT230" s="54"/>
      <c r="WQU230" s="54"/>
      <c r="WQV230" s="54"/>
      <c r="WQW230" s="54"/>
      <c r="WQX230" s="54"/>
      <c r="WQY230" s="54"/>
      <c r="WQZ230" s="54"/>
      <c r="WRA230" s="54"/>
      <c r="WRB230" s="54"/>
      <c r="WRC230" s="54"/>
      <c r="WRD230" s="54"/>
      <c r="WRE230" s="54"/>
      <c r="WRF230" s="54"/>
      <c r="WRG230" s="54"/>
      <c r="WRH230" s="54"/>
      <c r="WRI230" s="54"/>
      <c r="WRJ230" s="54"/>
      <c r="WRK230" s="54"/>
      <c r="WRL230" s="54"/>
      <c r="WRM230" s="54"/>
      <c r="WRN230" s="54"/>
      <c r="WRO230" s="54"/>
      <c r="WRP230" s="54"/>
      <c r="WRQ230" s="54"/>
      <c r="WRR230" s="54"/>
      <c r="WRS230" s="54"/>
      <c r="WRT230" s="54"/>
      <c r="WRU230" s="54"/>
      <c r="WRV230" s="54"/>
      <c r="WRW230" s="54"/>
      <c r="WRX230" s="54"/>
      <c r="WRY230" s="54"/>
      <c r="WRZ230" s="54"/>
      <c r="WSA230" s="54"/>
      <c r="WSB230" s="54"/>
      <c r="WSC230" s="54"/>
      <c r="WSD230" s="54"/>
      <c r="WSE230" s="54"/>
      <c r="WSF230" s="54"/>
      <c r="WSG230" s="54"/>
      <c r="WSH230" s="54"/>
      <c r="WSI230" s="54"/>
      <c r="WSJ230" s="54"/>
      <c r="WSK230" s="54"/>
      <c r="WSL230" s="54"/>
      <c r="WSM230" s="54"/>
      <c r="WSN230" s="54"/>
      <c r="WSO230" s="54"/>
      <c r="WSP230" s="54"/>
      <c r="WSQ230" s="54"/>
      <c r="WSR230" s="54"/>
      <c r="WSS230" s="54"/>
      <c r="WST230" s="54"/>
      <c r="WSU230" s="54"/>
      <c r="WSV230" s="54"/>
      <c r="WSW230" s="54"/>
      <c r="WSX230" s="54"/>
      <c r="WSY230" s="54"/>
      <c r="WSZ230" s="54"/>
      <c r="WTA230" s="54"/>
      <c r="WTB230" s="54"/>
      <c r="WTC230" s="54"/>
      <c r="WTD230" s="54"/>
      <c r="WTE230" s="54"/>
      <c r="WTF230" s="54"/>
      <c r="WTG230" s="54"/>
      <c r="WTH230" s="54"/>
      <c r="WTI230" s="54"/>
      <c r="WTJ230" s="54"/>
      <c r="WTK230" s="54"/>
      <c r="WTL230" s="54"/>
      <c r="WTM230" s="54"/>
      <c r="WTN230" s="54"/>
      <c r="WTO230" s="54"/>
      <c r="WTP230" s="54"/>
      <c r="WTQ230" s="54"/>
      <c r="WTR230" s="54"/>
      <c r="WTS230" s="54"/>
      <c r="WTT230" s="54"/>
      <c r="WTU230" s="54"/>
      <c r="WTV230" s="54"/>
      <c r="WTW230" s="54"/>
      <c r="WTX230" s="54"/>
      <c r="WTY230" s="54"/>
      <c r="WTZ230" s="54"/>
      <c r="WUA230" s="54"/>
      <c r="WUB230" s="54"/>
      <c r="WUC230" s="54"/>
      <c r="WUD230" s="54"/>
      <c r="WUE230" s="54"/>
      <c r="WUF230" s="54"/>
      <c r="WUG230" s="54"/>
      <c r="WUH230" s="54"/>
      <c r="WUI230" s="54"/>
      <c r="WUJ230" s="54"/>
      <c r="WUK230" s="54"/>
      <c r="WUL230" s="54"/>
      <c r="WUM230" s="54"/>
      <c r="WUN230" s="54"/>
      <c r="WUO230" s="54"/>
      <c r="WUP230" s="54"/>
      <c r="WUQ230" s="54"/>
      <c r="WUR230" s="54"/>
      <c r="WUS230" s="54"/>
      <c r="WUT230" s="54"/>
      <c r="WUU230" s="54"/>
      <c r="WUV230" s="54"/>
      <c r="WUW230" s="54"/>
      <c r="WUX230" s="54"/>
      <c r="WUY230" s="54"/>
      <c r="WUZ230" s="54"/>
      <c r="WVA230" s="54"/>
      <c r="WVB230" s="54"/>
      <c r="WVC230" s="54"/>
      <c r="WVD230" s="54"/>
      <c r="WVE230" s="54"/>
      <c r="WVF230" s="54"/>
      <c r="WVG230" s="54"/>
      <c r="WVH230" s="54"/>
      <c r="WVI230" s="54"/>
      <c r="WVJ230" s="54"/>
      <c r="WVK230" s="54"/>
      <c r="WVL230" s="54"/>
      <c r="WVM230" s="54"/>
      <c r="WVN230" s="54"/>
      <c r="WVO230" s="54"/>
      <c r="WVP230" s="54"/>
      <c r="WVQ230" s="54"/>
      <c r="WVR230" s="54"/>
      <c r="WVS230" s="54"/>
      <c r="WVT230" s="54"/>
      <c r="WVU230" s="54"/>
      <c r="WVV230" s="54"/>
      <c r="WVW230" s="54"/>
      <c r="WVX230" s="54"/>
      <c r="WVY230" s="54"/>
      <c r="WVZ230" s="54"/>
      <c r="WWA230" s="54"/>
      <c r="WWB230" s="54"/>
      <c r="WWC230" s="54"/>
      <c r="WWD230" s="54"/>
      <c r="WWE230" s="54"/>
      <c r="WWF230" s="54"/>
      <c r="WWG230" s="54"/>
      <c r="WWH230" s="54"/>
      <c r="WWI230" s="54"/>
      <c r="WWJ230" s="54"/>
      <c r="WWK230" s="54"/>
      <c r="WWL230" s="54"/>
      <c r="WWM230" s="54"/>
      <c r="WWN230" s="54"/>
      <c r="WWO230" s="54"/>
      <c r="WWP230" s="54"/>
      <c r="WWQ230" s="54"/>
      <c r="WWR230" s="54"/>
      <c r="WWS230" s="54"/>
      <c r="WWT230" s="54"/>
      <c r="WWU230" s="54"/>
      <c r="WWV230" s="54"/>
      <c r="WWW230" s="54"/>
      <c r="WWX230" s="54"/>
      <c r="WWY230" s="54"/>
      <c r="WWZ230" s="54"/>
      <c r="WXA230" s="54"/>
      <c r="WXB230" s="54"/>
      <c r="WXC230" s="54"/>
      <c r="WXD230" s="54"/>
      <c r="WXE230" s="54"/>
      <c r="WXF230" s="54"/>
      <c r="WXG230" s="54"/>
      <c r="WXH230" s="54"/>
      <c r="WXI230" s="54"/>
      <c r="WXJ230" s="54"/>
      <c r="WXK230" s="54"/>
      <c r="WXL230" s="54"/>
      <c r="WXM230" s="54"/>
      <c r="WXN230" s="54"/>
      <c r="WXO230" s="54"/>
      <c r="WXP230" s="54"/>
      <c r="WXQ230" s="54"/>
      <c r="WXR230" s="54"/>
      <c r="WXS230" s="54"/>
      <c r="WXT230" s="54"/>
      <c r="WXU230" s="54"/>
      <c r="WXV230" s="54"/>
      <c r="WXW230" s="54"/>
      <c r="WXX230" s="54"/>
      <c r="WXY230" s="54"/>
      <c r="WXZ230" s="54"/>
      <c r="WYA230" s="54"/>
      <c r="WYB230" s="54"/>
      <c r="WYC230" s="54"/>
      <c r="WYD230" s="54"/>
      <c r="WYE230" s="54"/>
      <c r="WYF230" s="54"/>
      <c r="WYG230" s="54"/>
      <c r="WYH230" s="54"/>
      <c r="WYI230" s="54"/>
      <c r="WYJ230" s="54"/>
      <c r="WYK230" s="54"/>
      <c r="WYL230" s="54"/>
      <c r="WYM230" s="54"/>
      <c r="WYN230" s="54"/>
      <c r="WYO230" s="54"/>
      <c r="WYP230" s="54"/>
      <c r="WYQ230" s="54"/>
      <c r="WYR230" s="54"/>
      <c r="WYS230" s="54"/>
      <c r="WYT230" s="54"/>
      <c r="WYU230" s="54"/>
      <c r="WYV230" s="54"/>
      <c r="WYW230" s="54"/>
      <c r="WYX230" s="54"/>
      <c r="WYY230" s="54"/>
      <c r="WYZ230" s="54"/>
      <c r="WZA230" s="54"/>
      <c r="WZB230" s="54"/>
      <c r="WZC230" s="54"/>
      <c r="WZD230" s="54"/>
      <c r="WZE230" s="54"/>
      <c r="WZF230" s="54"/>
      <c r="WZG230" s="54"/>
      <c r="WZH230" s="54"/>
      <c r="WZI230" s="54"/>
      <c r="WZJ230" s="54"/>
      <c r="WZK230" s="54"/>
      <c r="WZL230" s="54"/>
      <c r="WZM230" s="54"/>
      <c r="WZN230" s="54"/>
      <c r="WZO230" s="54"/>
      <c r="WZP230" s="54"/>
      <c r="WZQ230" s="54"/>
      <c r="WZR230" s="54"/>
      <c r="WZS230" s="54"/>
      <c r="WZT230" s="54"/>
      <c r="WZU230" s="54"/>
      <c r="WZV230" s="54"/>
      <c r="WZW230" s="54"/>
      <c r="WZX230" s="54"/>
      <c r="WZY230" s="54"/>
      <c r="WZZ230" s="54"/>
      <c r="XAA230" s="54"/>
      <c r="XAB230" s="54"/>
      <c r="XAC230" s="54"/>
      <c r="XAD230" s="54"/>
      <c r="XAE230" s="54"/>
      <c r="XAF230" s="54"/>
      <c r="XAG230" s="54"/>
      <c r="XAH230" s="54"/>
      <c r="XAI230" s="54"/>
      <c r="XAJ230" s="54"/>
      <c r="XAK230" s="54"/>
      <c r="XAL230" s="54"/>
      <c r="XAM230" s="54"/>
      <c r="XAN230" s="54"/>
      <c r="XAO230" s="54"/>
      <c r="XAP230" s="54"/>
      <c r="XAQ230" s="54"/>
      <c r="XAR230" s="54"/>
      <c r="XAS230" s="54"/>
      <c r="XAT230" s="54"/>
      <c r="XAU230" s="54"/>
      <c r="XAV230" s="54"/>
      <c r="XAW230" s="54"/>
      <c r="XAX230" s="54"/>
      <c r="XAY230" s="54"/>
      <c r="XAZ230" s="54"/>
      <c r="XBA230" s="54"/>
      <c r="XBB230" s="54"/>
      <c r="XBC230" s="54"/>
      <c r="XBD230" s="54"/>
      <c r="XBE230" s="54"/>
      <c r="XBF230" s="54"/>
      <c r="XBG230" s="54"/>
      <c r="XBH230" s="54"/>
      <c r="XBI230" s="54"/>
      <c r="XBJ230" s="54"/>
      <c r="XBK230" s="54"/>
      <c r="XBL230" s="54"/>
      <c r="XBM230" s="54"/>
      <c r="XBN230" s="54"/>
      <c r="XBO230" s="54"/>
      <c r="XBP230" s="54"/>
      <c r="XBQ230" s="54"/>
      <c r="XBR230" s="54"/>
      <c r="XBS230" s="54"/>
      <c r="XBT230" s="54"/>
      <c r="XBU230" s="54"/>
      <c r="XBV230" s="54"/>
      <c r="XBW230" s="54"/>
      <c r="XBX230" s="54"/>
      <c r="XBY230" s="54"/>
      <c r="XBZ230" s="54"/>
      <c r="XCA230" s="54"/>
      <c r="XCB230" s="54"/>
      <c r="XCC230" s="54"/>
      <c r="XCD230" s="54"/>
      <c r="XCE230" s="54"/>
      <c r="XCF230" s="54"/>
      <c r="XCG230" s="54"/>
      <c r="XCH230" s="54"/>
      <c r="XCI230" s="54"/>
      <c r="XCJ230" s="54"/>
      <c r="XCK230" s="54"/>
      <c r="XCL230" s="54"/>
      <c r="XCM230" s="54"/>
      <c r="XCN230" s="54"/>
      <c r="XCO230" s="54"/>
      <c r="XCP230" s="54"/>
      <c r="XCQ230" s="54"/>
      <c r="XCR230" s="54"/>
      <c r="XCS230" s="54"/>
      <c r="XCT230" s="54"/>
      <c r="XCU230" s="54"/>
      <c r="XCV230" s="54"/>
      <c r="XCW230" s="54"/>
      <c r="XCX230" s="54"/>
      <c r="XCY230" s="54"/>
      <c r="XCZ230" s="54"/>
      <c r="XDA230" s="54"/>
      <c r="XDB230" s="54"/>
      <c r="XDC230" s="54"/>
      <c r="XDD230" s="54"/>
      <c r="XDE230" s="54"/>
      <c r="XDF230" s="54"/>
      <c r="XDG230" s="54"/>
      <c r="XDH230" s="54"/>
      <c r="XDI230" s="54"/>
      <c r="XDJ230" s="54"/>
      <c r="XDK230" s="54"/>
      <c r="XDL230" s="54"/>
      <c r="XDM230" s="54"/>
      <c r="XDN230" s="54"/>
      <c r="XDO230" s="54"/>
      <c r="XDP230" s="54"/>
      <c r="XDQ230" s="54"/>
      <c r="XDR230" s="54"/>
      <c r="XDS230" s="54"/>
      <c r="XDT230" s="54"/>
      <c r="XDU230" s="54"/>
      <c r="XDV230" s="54"/>
      <c r="XDW230" s="54"/>
      <c r="XDX230" s="54"/>
      <c r="XDY230" s="54"/>
      <c r="XDZ230" s="54"/>
      <c r="XEA230" s="54"/>
      <c r="XEB230" s="54"/>
      <c r="XEC230" s="54"/>
      <c r="XED230" s="54"/>
      <c r="XEE230" s="54"/>
      <c r="XEF230" s="54"/>
      <c r="XEG230" s="54"/>
      <c r="XEH230" s="54"/>
      <c r="XEI230" s="54"/>
      <c r="XEJ230" s="54"/>
      <c r="XEK230" s="54"/>
      <c r="XEL230" s="54"/>
      <c r="XEM230" s="54"/>
      <c r="XEN230" s="54"/>
      <c r="XEO230" s="54"/>
      <c r="XEP230" s="54"/>
    </row>
  </sheetData>
  <mergeCells count="84">
    <mergeCell ref="A1:K1"/>
    <mergeCell ref="E2:G2"/>
    <mergeCell ref="H2:J2"/>
    <mergeCell ref="A226:B226"/>
    <mergeCell ref="A2:A3"/>
    <mergeCell ref="A46:A47"/>
    <mergeCell ref="A81:A82"/>
    <mergeCell ref="A83:A84"/>
    <mergeCell ref="A87:A88"/>
    <mergeCell ref="A89:A90"/>
    <mergeCell ref="A92:A93"/>
    <mergeCell ref="A94:A95"/>
    <mergeCell ref="A96:A97"/>
    <mergeCell ref="A108:A109"/>
    <mergeCell ref="A113:A114"/>
    <mergeCell ref="A115:A116"/>
    <mergeCell ref="A123:A124"/>
    <mergeCell ref="A126:A127"/>
    <mergeCell ref="A128:A129"/>
    <mergeCell ref="A141:A142"/>
    <mergeCell ref="A144:A145"/>
    <mergeCell ref="A149:A150"/>
    <mergeCell ref="A163:A164"/>
    <mergeCell ref="A198:A199"/>
    <mergeCell ref="A210:A211"/>
    <mergeCell ref="A216:A217"/>
    <mergeCell ref="A218:A219"/>
    <mergeCell ref="A220:A221"/>
    <mergeCell ref="A222:A223"/>
    <mergeCell ref="A224:A225"/>
    <mergeCell ref="B2:B3"/>
    <mergeCell ref="C2:C3"/>
    <mergeCell ref="C46:C47"/>
    <mergeCell ref="C81:C82"/>
    <mergeCell ref="C83:C84"/>
    <mergeCell ref="C87:C88"/>
    <mergeCell ref="C89:C90"/>
    <mergeCell ref="C92:C93"/>
    <mergeCell ref="C94:C95"/>
    <mergeCell ref="C96:C97"/>
    <mergeCell ref="C108:C109"/>
    <mergeCell ref="C113:C114"/>
    <mergeCell ref="C115:C116"/>
    <mergeCell ref="C123:C124"/>
    <mergeCell ref="C126:C127"/>
    <mergeCell ref="C128:C129"/>
    <mergeCell ref="C141:C142"/>
    <mergeCell ref="C144:C145"/>
    <mergeCell ref="C149:C150"/>
    <mergeCell ref="C163:C164"/>
    <mergeCell ref="C198:C199"/>
    <mergeCell ref="C210:C211"/>
    <mergeCell ref="C216:C217"/>
    <mergeCell ref="C218:C219"/>
    <mergeCell ref="C220:C221"/>
    <mergeCell ref="C222:C223"/>
    <mergeCell ref="C224:C225"/>
    <mergeCell ref="D2:D3"/>
    <mergeCell ref="D46:D47"/>
    <mergeCell ref="D81:D82"/>
    <mergeCell ref="D83:D84"/>
    <mergeCell ref="D87:D88"/>
    <mergeCell ref="D89:D90"/>
    <mergeCell ref="D92:D93"/>
    <mergeCell ref="D94:D95"/>
    <mergeCell ref="D96:D97"/>
    <mergeCell ref="D108:D109"/>
    <mergeCell ref="D113:D114"/>
    <mergeCell ref="D115:D116"/>
    <mergeCell ref="D123:D124"/>
    <mergeCell ref="D126:D127"/>
    <mergeCell ref="D128:D129"/>
    <mergeCell ref="D141:D142"/>
    <mergeCell ref="D144:D145"/>
    <mergeCell ref="D149:D150"/>
    <mergeCell ref="D163:D164"/>
    <mergeCell ref="D198:D199"/>
    <mergeCell ref="D210:D211"/>
    <mergeCell ref="D216:D217"/>
    <mergeCell ref="D218:D219"/>
    <mergeCell ref="D220:D221"/>
    <mergeCell ref="D222:D223"/>
    <mergeCell ref="D224:D225"/>
    <mergeCell ref="K2:K3"/>
  </mergeCells>
  <pageMargins left="0.75" right="0.75" top="1" bottom="1" header="0.511805555555556" footer="0.511805555555556"/>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164"/>
  <sheetViews>
    <sheetView zoomScale="90" zoomScaleNormal="90" topLeftCell="A156" workbookViewId="0">
      <selection activeCell="N5" sqref="N5"/>
    </sheetView>
  </sheetViews>
  <sheetFormatPr defaultColWidth="9" defaultRowHeight="13.2"/>
  <cols>
    <col min="1" max="1" width="4.62962962962963" style="2" customWidth="1"/>
    <col min="2" max="2" width="9" style="2"/>
    <col min="3" max="3" width="16.75" style="2" customWidth="1"/>
    <col min="4" max="4" width="4.62962962962963" style="2" customWidth="1"/>
    <col min="5" max="5" width="9.12962962962963" style="2" customWidth="1"/>
    <col min="6" max="6" width="8.33333333333333" style="2" customWidth="1"/>
    <col min="7" max="7" width="12.7777777777778" style="2" customWidth="1"/>
    <col min="8" max="8" width="10.8611111111111" style="2" customWidth="1"/>
    <col min="9" max="9" width="5.87962962962963" style="2" customWidth="1"/>
    <col min="10" max="10" width="12.5" style="2" customWidth="1"/>
    <col min="11" max="11" width="12.8796296296296" style="2" customWidth="1"/>
    <col min="12" max="12" width="4.5" style="1" customWidth="1"/>
    <col min="13" max="16384" width="9" style="1"/>
  </cols>
  <sheetData>
    <row r="1" s="1" customFormat="1" ht="31" customHeight="1" spans="1:11">
      <c r="A1" s="3" t="s">
        <v>8474</v>
      </c>
      <c r="B1" s="3"/>
      <c r="C1" s="4"/>
      <c r="D1" s="3"/>
      <c r="E1" s="3"/>
      <c r="F1" s="3"/>
      <c r="G1" s="3"/>
      <c r="H1" s="3"/>
      <c r="I1" s="3"/>
      <c r="J1" s="3"/>
      <c r="K1" s="3"/>
    </row>
    <row r="2" s="1" customFormat="1" ht="32" customHeight="1" spans="1:11">
      <c r="A2" s="5" t="s">
        <v>1</v>
      </c>
      <c r="B2" s="5" t="s">
        <v>8060</v>
      </c>
      <c r="C2" s="5" t="s">
        <v>3</v>
      </c>
      <c r="D2" s="5" t="s">
        <v>4</v>
      </c>
      <c r="E2" s="6" t="s">
        <v>5</v>
      </c>
      <c r="F2" s="6"/>
      <c r="G2" s="6"/>
      <c r="H2" s="6" t="s">
        <v>6</v>
      </c>
      <c r="I2" s="6"/>
      <c r="J2" s="6"/>
      <c r="K2" s="24" t="s">
        <v>7</v>
      </c>
    </row>
    <row r="3" s="1" customFormat="1" ht="33.75" customHeight="1" spans="1:12">
      <c r="A3" s="7"/>
      <c r="B3" s="7"/>
      <c r="C3" s="7"/>
      <c r="D3" s="7"/>
      <c r="E3" s="8" t="s">
        <v>8</v>
      </c>
      <c r="F3" s="6" t="s">
        <v>9</v>
      </c>
      <c r="G3" s="6" t="s">
        <v>10</v>
      </c>
      <c r="H3" s="6" t="s">
        <v>8061</v>
      </c>
      <c r="I3" s="6" t="s">
        <v>12</v>
      </c>
      <c r="J3" s="6" t="s">
        <v>10</v>
      </c>
      <c r="K3" s="25"/>
      <c r="L3" s="26"/>
    </row>
    <row r="4" s="1" customFormat="1" ht="50.4" spans="1:11">
      <c r="A4" s="9">
        <v>1</v>
      </c>
      <c r="B4" s="10" t="s">
        <v>8475</v>
      </c>
      <c r="C4" s="11" t="s">
        <v>8476</v>
      </c>
      <c r="D4" s="9" t="s">
        <v>8477</v>
      </c>
      <c r="E4" s="9">
        <v>0</v>
      </c>
      <c r="F4" s="9" t="s">
        <v>8478</v>
      </c>
      <c r="G4" s="12">
        <f>IF(E4*1000000&gt;20000,20000,E4*1000000)</f>
        <v>0</v>
      </c>
      <c r="H4" s="9">
        <v>7067</v>
      </c>
      <c r="I4" s="27" t="s">
        <v>8479</v>
      </c>
      <c r="J4" s="28">
        <f t="shared" ref="J4:J21" si="0">H4*0.15</f>
        <v>1060.05</v>
      </c>
      <c r="K4" s="13">
        <f t="shared" ref="K4:K67" si="1">G4+J4</f>
        <v>1060.05</v>
      </c>
    </row>
    <row r="5" s="1" customFormat="1" ht="38.4" spans="1:11">
      <c r="A5" s="9">
        <v>2</v>
      </c>
      <c r="B5" s="10" t="s">
        <v>8480</v>
      </c>
      <c r="C5" s="11" t="s">
        <v>8481</v>
      </c>
      <c r="D5" s="9" t="s">
        <v>8477</v>
      </c>
      <c r="E5" s="9">
        <v>0</v>
      </c>
      <c r="F5" s="9" t="s">
        <v>8478</v>
      </c>
      <c r="G5" s="12">
        <f>IF(E5*1000000&gt;20000,20000,E5*1000000)</f>
        <v>0</v>
      </c>
      <c r="H5" s="9">
        <v>8125</v>
      </c>
      <c r="I5" s="27" t="s">
        <v>8479</v>
      </c>
      <c r="J5" s="28">
        <f t="shared" si="0"/>
        <v>1218.75</v>
      </c>
      <c r="K5" s="13">
        <f t="shared" si="1"/>
        <v>1218.75</v>
      </c>
    </row>
    <row r="6" s="1" customFormat="1" ht="48" spans="1:11">
      <c r="A6" s="9">
        <v>3</v>
      </c>
      <c r="B6" s="10" t="s">
        <v>8482</v>
      </c>
      <c r="C6" s="11" t="s">
        <v>8483</v>
      </c>
      <c r="D6" s="9" t="s">
        <v>4286</v>
      </c>
      <c r="E6" s="9">
        <v>0</v>
      </c>
      <c r="F6" s="9" t="s">
        <v>8478</v>
      </c>
      <c r="G6" s="12">
        <f t="shared" ref="G6:G10" si="2">IF(E6*20000&gt;400000,400000,E6*20000)</f>
        <v>0</v>
      </c>
      <c r="H6" s="9">
        <v>1245750</v>
      </c>
      <c r="I6" s="27" t="s">
        <v>8479</v>
      </c>
      <c r="J6" s="28">
        <f t="shared" si="0"/>
        <v>186862.5</v>
      </c>
      <c r="K6" s="13">
        <f t="shared" si="1"/>
        <v>186862.5</v>
      </c>
    </row>
    <row r="7" s="1" customFormat="1" ht="38.4" spans="1:11">
      <c r="A7" s="9">
        <v>4</v>
      </c>
      <c r="B7" s="10" t="s">
        <v>8484</v>
      </c>
      <c r="C7" s="11" t="s">
        <v>8485</v>
      </c>
      <c r="D7" s="9" t="s">
        <v>4286</v>
      </c>
      <c r="E7" s="9">
        <v>0</v>
      </c>
      <c r="F7" s="9" t="s">
        <v>8478</v>
      </c>
      <c r="G7" s="12">
        <f t="shared" si="2"/>
        <v>0</v>
      </c>
      <c r="H7" s="9">
        <v>917120</v>
      </c>
      <c r="I7" s="27" t="s">
        <v>8479</v>
      </c>
      <c r="J7" s="28">
        <f t="shared" si="0"/>
        <v>137568</v>
      </c>
      <c r="K7" s="13">
        <f t="shared" si="1"/>
        <v>137568</v>
      </c>
    </row>
    <row r="8" s="1" customFormat="1" ht="48" spans="1:11">
      <c r="A8" s="9">
        <v>5</v>
      </c>
      <c r="B8" s="10" t="s">
        <v>8486</v>
      </c>
      <c r="C8" s="11" t="s">
        <v>8487</v>
      </c>
      <c r="D8" s="9" t="s">
        <v>4286</v>
      </c>
      <c r="E8" s="9">
        <v>0</v>
      </c>
      <c r="F8" s="9" t="s">
        <v>8478</v>
      </c>
      <c r="G8" s="12">
        <f t="shared" si="2"/>
        <v>0</v>
      </c>
      <c r="H8" s="9">
        <v>1032236</v>
      </c>
      <c r="I8" s="27" t="s">
        <v>8479</v>
      </c>
      <c r="J8" s="28">
        <f t="shared" si="0"/>
        <v>154835.4</v>
      </c>
      <c r="K8" s="13">
        <f t="shared" si="1"/>
        <v>154835.4</v>
      </c>
    </row>
    <row r="9" s="1" customFormat="1" ht="48" spans="1:11">
      <c r="A9" s="9">
        <v>6</v>
      </c>
      <c r="B9" s="10" t="s">
        <v>8488</v>
      </c>
      <c r="C9" s="11" t="s">
        <v>8489</v>
      </c>
      <c r="D9" s="9" t="s">
        <v>4286</v>
      </c>
      <c r="E9" s="9">
        <v>2.7</v>
      </c>
      <c r="F9" s="9" t="s">
        <v>8490</v>
      </c>
      <c r="G9" s="13">
        <f t="shared" si="2"/>
        <v>54000</v>
      </c>
      <c r="H9" s="9">
        <v>0</v>
      </c>
      <c r="I9" s="27" t="s">
        <v>8479</v>
      </c>
      <c r="J9" s="28">
        <f t="shared" si="0"/>
        <v>0</v>
      </c>
      <c r="K9" s="13">
        <f t="shared" si="1"/>
        <v>54000</v>
      </c>
    </row>
    <row r="10" s="1" customFormat="1" ht="38.4" spans="1:11">
      <c r="A10" s="9">
        <v>7</v>
      </c>
      <c r="B10" s="10" t="s">
        <v>8491</v>
      </c>
      <c r="C10" s="11" t="s">
        <v>8492</v>
      </c>
      <c r="D10" s="9" t="s">
        <v>4286</v>
      </c>
      <c r="E10" s="9">
        <v>0</v>
      </c>
      <c r="F10" s="9" t="s">
        <v>8478</v>
      </c>
      <c r="G10" s="12">
        <f t="shared" si="2"/>
        <v>0</v>
      </c>
      <c r="H10" s="9">
        <v>7545110</v>
      </c>
      <c r="I10" s="27" t="s">
        <v>8479</v>
      </c>
      <c r="J10" s="28">
        <f t="shared" si="0"/>
        <v>1131766.5</v>
      </c>
      <c r="K10" s="13">
        <f t="shared" si="1"/>
        <v>1131766.5</v>
      </c>
    </row>
    <row r="11" s="1" customFormat="1" ht="38.4" spans="1:11">
      <c r="A11" s="9">
        <v>8</v>
      </c>
      <c r="B11" s="14" t="s">
        <v>8493</v>
      </c>
      <c r="C11" s="15" t="s">
        <v>8494</v>
      </c>
      <c r="D11" s="9" t="s">
        <v>8477</v>
      </c>
      <c r="E11" s="9">
        <v>0</v>
      </c>
      <c r="F11" s="9" t="s">
        <v>8478</v>
      </c>
      <c r="G11" s="12">
        <f t="shared" ref="G11:G14" si="3">IF(E11*1000000&gt;20000,20000,E11*1000000)</f>
        <v>0</v>
      </c>
      <c r="H11" s="9">
        <v>7222</v>
      </c>
      <c r="I11" s="27" t="s">
        <v>8479</v>
      </c>
      <c r="J11" s="28">
        <f t="shared" si="0"/>
        <v>1083.3</v>
      </c>
      <c r="K11" s="13">
        <f t="shared" si="1"/>
        <v>1083.3</v>
      </c>
    </row>
    <row r="12" s="1" customFormat="1" ht="62.4" spans="1:11">
      <c r="A12" s="9">
        <v>9</v>
      </c>
      <c r="B12" s="14" t="s">
        <v>8495</v>
      </c>
      <c r="C12" s="15" t="s">
        <v>8496</v>
      </c>
      <c r="D12" s="9" t="s">
        <v>8477</v>
      </c>
      <c r="E12" s="9">
        <v>0</v>
      </c>
      <c r="F12" s="9" t="s">
        <v>8478</v>
      </c>
      <c r="G12" s="12">
        <f t="shared" si="3"/>
        <v>0</v>
      </c>
      <c r="H12" s="9">
        <v>11024</v>
      </c>
      <c r="I12" s="27" t="s">
        <v>8479</v>
      </c>
      <c r="J12" s="28">
        <f t="shared" si="0"/>
        <v>1653.6</v>
      </c>
      <c r="K12" s="13">
        <f t="shared" si="1"/>
        <v>1653.6</v>
      </c>
    </row>
    <row r="13" s="1" customFormat="1" ht="49.2" spans="1:11">
      <c r="A13" s="9">
        <v>10</v>
      </c>
      <c r="B13" s="14" t="s">
        <v>8497</v>
      </c>
      <c r="C13" s="15" t="s">
        <v>8498</v>
      </c>
      <c r="D13" s="9" t="s">
        <v>8477</v>
      </c>
      <c r="E13" s="9">
        <v>0</v>
      </c>
      <c r="F13" s="9" t="s">
        <v>8478</v>
      </c>
      <c r="G13" s="12">
        <f t="shared" si="3"/>
        <v>0</v>
      </c>
      <c r="H13" s="9">
        <v>10076</v>
      </c>
      <c r="I13" s="27" t="s">
        <v>8479</v>
      </c>
      <c r="J13" s="28">
        <f t="shared" si="0"/>
        <v>1511.4</v>
      </c>
      <c r="K13" s="13">
        <f t="shared" si="1"/>
        <v>1511.4</v>
      </c>
    </row>
    <row r="14" s="1" customFormat="1" ht="49.2" spans="1:11">
      <c r="A14" s="9">
        <v>11</v>
      </c>
      <c r="B14" s="14" t="s">
        <v>8499</v>
      </c>
      <c r="C14" s="15" t="s">
        <v>8500</v>
      </c>
      <c r="D14" s="9" t="s">
        <v>8477</v>
      </c>
      <c r="E14" s="9">
        <v>0.01</v>
      </c>
      <c r="F14" s="9" t="s">
        <v>8478</v>
      </c>
      <c r="G14" s="13">
        <f t="shared" si="3"/>
        <v>10000</v>
      </c>
      <c r="H14" s="9">
        <v>11366</v>
      </c>
      <c r="I14" s="27" t="s">
        <v>8479</v>
      </c>
      <c r="J14" s="28">
        <f t="shared" si="0"/>
        <v>1704.9</v>
      </c>
      <c r="K14" s="13">
        <f t="shared" si="1"/>
        <v>11704.9</v>
      </c>
    </row>
    <row r="15" s="1" customFormat="1" ht="38.4" spans="1:11">
      <c r="A15" s="9">
        <v>12</v>
      </c>
      <c r="B15" s="10" t="s">
        <v>8501</v>
      </c>
      <c r="C15" s="11" t="s">
        <v>8502</v>
      </c>
      <c r="D15" s="9" t="s">
        <v>8503</v>
      </c>
      <c r="E15" s="9">
        <v>0</v>
      </c>
      <c r="F15" s="9" t="s">
        <v>8478</v>
      </c>
      <c r="G15" s="12">
        <f>IF(E15*20000&gt;400000,400000,E15*20000)</f>
        <v>0</v>
      </c>
      <c r="H15" s="9">
        <v>7227</v>
      </c>
      <c r="I15" s="27" t="s">
        <v>8479</v>
      </c>
      <c r="J15" s="28">
        <f t="shared" si="0"/>
        <v>1084.05</v>
      </c>
      <c r="K15" s="13">
        <f t="shared" si="1"/>
        <v>1084.05</v>
      </c>
    </row>
    <row r="16" s="1" customFormat="1" ht="61.2" spans="1:11">
      <c r="A16" s="9">
        <v>13</v>
      </c>
      <c r="B16" s="14" t="s">
        <v>8504</v>
      </c>
      <c r="C16" s="15" t="s">
        <v>8505</v>
      </c>
      <c r="D16" s="9" t="s">
        <v>8477</v>
      </c>
      <c r="E16" s="9">
        <v>0.0108</v>
      </c>
      <c r="F16" s="9" t="s">
        <v>8478</v>
      </c>
      <c r="G16" s="13">
        <f t="shared" ref="G16:G28" si="4">IF(E16*1000000&gt;20000,20000,E16*1000000)</f>
        <v>10800</v>
      </c>
      <c r="H16" s="9">
        <v>9319</v>
      </c>
      <c r="I16" s="27" t="s">
        <v>8479</v>
      </c>
      <c r="J16" s="28">
        <f t="shared" si="0"/>
        <v>1397.85</v>
      </c>
      <c r="K16" s="13">
        <f t="shared" si="1"/>
        <v>12197.85</v>
      </c>
    </row>
    <row r="17" s="1" customFormat="1" ht="63.6" spans="1:11">
      <c r="A17" s="9">
        <v>14</v>
      </c>
      <c r="B17" s="16" t="s">
        <v>8506</v>
      </c>
      <c r="C17" s="15" t="s">
        <v>8507</v>
      </c>
      <c r="D17" s="9" t="s">
        <v>8477</v>
      </c>
      <c r="E17" s="9">
        <v>0</v>
      </c>
      <c r="F17" s="9" t="s">
        <v>8478</v>
      </c>
      <c r="G17" s="12">
        <f t="shared" si="4"/>
        <v>0</v>
      </c>
      <c r="H17" s="9">
        <v>4304</v>
      </c>
      <c r="I17" s="27" t="s">
        <v>8479</v>
      </c>
      <c r="J17" s="28">
        <f t="shared" si="0"/>
        <v>645.6</v>
      </c>
      <c r="K17" s="13">
        <f t="shared" si="1"/>
        <v>645.6</v>
      </c>
    </row>
    <row r="18" s="1" customFormat="1" ht="49.2" spans="1:11">
      <c r="A18" s="9">
        <v>15</v>
      </c>
      <c r="B18" s="14" t="s">
        <v>8508</v>
      </c>
      <c r="C18" s="15" t="s">
        <v>8509</v>
      </c>
      <c r="D18" s="9" t="s">
        <v>8477</v>
      </c>
      <c r="E18" s="9">
        <v>0.007</v>
      </c>
      <c r="F18" s="9" t="s">
        <v>8478</v>
      </c>
      <c r="G18" s="13">
        <f t="shared" si="4"/>
        <v>7000</v>
      </c>
      <c r="H18" s="9">
        <v>7591</v>
      </c>
      <c r="I18" s="27" t="s">
        <v>8479</v>
      </c>
      <c r="J18" s="28">
        <f t="shared" si="0"/>
        <v>1138.65</v>
      </c>
      <c r="K18" s="13">
        <f t="shared" si="1"/>
        <v>8138.65</v>
      </c>
    </row>
    <row r="19" s="1" customFormat="1" ht="61.2" spans="1:11">
      <c r="A19" s="17">
        <v>16</v>
      </c>
      <c r="B19" s="14" t="s">
        <v>8510</v>
      </c>
      <c r="C19" s="15" t="s">
        <v>8511</v>
      </c>
      <c r="D19" s="17" t="s">
        <v>8477</v>
      </c>
      <c r="E19" s="9">
        <v>0</v>
      </c>
      <c r="F19" s="9" t="s">
        <v>8478</v>
      </c>
      <c r="G19" s="12">
        <f t="shared" si="4"/>
        <v>0</v>
      </c>
      <c r="H19" s="17">
        <v>21346</v>
      </c>
      <c r="I19" s="29" t="s">
        <v>1143</v>
      </c>
      <c r="J19" s="28">
        <f t="shared" si="0"/>
        <v>3201.9</v>
      </c>
      <c r="K19" s="13">
        <f t="shared" si="1"/>
        <v>3201.9</v>
      </c>
    </row>
    <row r="20" s="1" customFormat="1" ht="49.2" spans="1:11">
      <c r="A20" s="9">
        <v>17</v>
      </c>
      <c r="B20" s="14" t="s">
        <v>8512</v>
      </c>
      <c r="C20" s="15" t="s">
        <v>8513</v>
      </c>
      <c r="D20" s="9" t="s">
        <v>8477</v>
      </c>
      <c r="E20" s="18">
        <v>0.007</v>
      </c>
      <c r="F20" s="9" t="s">
        <v>8478</v>
      </c>
      <c r="G20" s="13">
        <f t="shared" si="4"/>
        <v>7000</v>
      </c>
      <c r="H20" s="18">
        <v>7863</v>
      </c>
      <c r="I20" s="27" t="s">
        <v>8479</v>
      </c>
      <c r="J20" s="28">
        <f t="shared" si="0"/>
        <v>1179.45</v>
      </c>
      <c r="K20" s="13">
        <f t="shared" si="1"/>
        <v>8179.45</v>
      </c>
    </row>
    <row r="21" s="1" customFormat="1" ht="49.2" spans="1:11">
      <c r="A21" s="9">
        <v>18</v>
      </c>
      <c r="B21" s="14" t="s">
        <v>8514</v>
      </c>
      <c r="C21" s="15" t="s">
        <v>8515</v>
      </c>
      <c r="D21" s="9" t="s">
        <v>8477</v>
      </c>
      <c r="E21" s="18">
        <v>0.004</v>
      </c>
      <c r="F21" s="9" t="s">
        <v>8478</v>
      </c>
      <c r="G21" s="13">
        <f t="shared" si="4"/>
        <v>4000</v>
      </c>
      <c r="H21" s="18">
        <v>3640</v>
      </c>
      <c r="I21" s="27" t="s">
        <v>8479</v>
      </c>
      <c r="J21" s="28">
        <f t="shared" si="0"/>
        <v>546</v>
      </c>
      <c r="K21" s="13">
        <f t="shared" si="1"/>
        <v>4546</v>
      </c>
    </row>
    <row r="22" s="1" customFormat="1" ht="61.2" spans="1:11">
      <c r="A22" s="17">
        <v>19</v>
      </c>
      <c r="B22" s="14" t="s">
        <v>8516</v>
      </c>
      <c r="C22" s="15" t="s">
        <v>8517</v>
      </c>
      <c r="D22" s="17" t="s">
        <v>8477</v>
      </c>
      <c r="E22" s="18">
        <v>0.05936</v>
      </c>
      <c r="F22" s="17" t="s">
        <v>54</v>
      </c>
      <c r="G22" s="13">
        <f t="shared" si="4"/>
        <v>20000</v>
      </c>
      <c r="H22" s="18">
        <v>42951.72</v>
      </c>
      <c r="I22" s="29" t="s">
        <v>1143</v>
      </c>
      <c r="J22" s="28">
        <f>ROUND(H22*0.15,2)</f>
        <v>6442.76</v>
      </c>
      <c r="K22" s="13">
        <f t="shared" si="1"/>
        <v>26442.76</v>
      </c>
    </row>
    <row r="23" s="1" customFormat="1" ht="50.4" spans="1:11">
      <c r="A23" s="9">
        <v>20</v>
      </c>
      <c r="B23" s="14" t="s">
        <v>8518</v>
      </c>
      <c r="C23" s="15" t="s">
        <v>8519</v>
      </c>
      <c r="D23" s="9" t="s">
        <v>8477</v>
      </c>
      <c r="E23" s="18">
        <v>0.0055</v>
      </c>
      <c r="F23" s="9" t="s">
        <v>8478</v>
      </c>
      <c r="G23" s="13">
        <f t="shared" si="4"/>
        <v>5500</v>
      </c>
      <c r="H23" s="18">
        <v>5394</v>
      </c>
      <c r="I23" s="27" t="s">
        <v>8479</v>
      </c>
      <c r="J23" s="28">
        <f t="shared" ref="J23:J86" si="5">H23*0.15</f>
        <v>809.1</v>
      </c>
      <c r="K23" s="13">
        <f t="shared" si="1"/>
        <v>6309.1</v>
      </c>
    </row>
    <row r="24" s="1" customFormat="1" ht="49.2" spans="1:11">
      <c r="A24" s="9">
        <v>21</v>
      </c>
      <c r="B24" s="14" t="s">
        <v>8520</v>
      </c>
      <c r="C24" s="15" t="s">
        <v>8521</v>
      </c>
      <c r="D24" s="9" t="s">
        <v>8477</v>
      </c>
      <c r="E24" s="18">
        <v>0.00986</v>
      </c>
      <c r="F24" s="9" t="s">
        <v>8478</v>
      </c>
      <c r="G24" s="13">
        <f t="shared" si="4"/>
        <v>9860</v>
      </c>
      <c r="H24" s="18">
        <v>7606</v>
      </c>
      <c r="I24" s="27" t="s">
        <v>8479</v>
      </c>
      <c r="J24" s="28">
        <f t="shared" si="5"/>
        <v>1140.9</v>
      </c>
      <c r="K24" s="13">
        <f t="shared" si="1"/>
        <v>11000.9</v>
      </c>
    </row>
    <row r="25" s="1" customFormat="1" ht="62.4" spans="1:11">
      <c r="A25" s="9">
        <v>22</v>
      </c>
      <c r="B25" s="14" t="s">
        <v>8522</v>
      </c>
      <c r="C25" s="15" t="s">
        <v>8523</v>
      </c>
      <c r="D25" s="9" t="s">
        <v>8477</v>
      </c>
      <c r="E25" s="18">
        <v>0.009</v>
      </c>
      <c r="F25" s="9" t="s">
        <v>8478</v>
      </c>
      <c r="G25" s="13">
        <f t="shared" si="4"/>
        <v>9000</v>
      </c>
      <c r="H25" s="18">
        <v>5805</v>
      </c>
      <c r="I25" s="27" t="s">
        <v>8479</v>
      </c>
      <c r="J25" s="28">
        <f t="shared" si="5"/>
        <v>870.75</v>
      </c>
      <c r="K25" s="13">
        <f t="shared" si="1"/>
        <v>9870.75</v>
      </c>
    </row>
    <row r="26" s="1" customFormat="1" ht="49.2" spans="1:11">
      <c r="A26" s="9">
        <v>23</v>
      </c>
      <c r="B26" s="14" t="s">
        <v>8524</v>
      </c>
      <c r="C26" s="15" t="s">
        <v>8525</v>
      </c>
      <c r="D26" s="9" t="s">
        <v>8477</v>
      </c>
      <c r="E26" s="18">
        <v>0.01026</v>
      </c>
      <c r="F26" s="9" t="s">
        <v>8478</v>
      </c>
      <c r="G26" s="13">
        <f t="shared" si="4"/>
        <v>10260</v>
      </c>
      <c r="H26" s="18">
        <v>5640</v>
      </c>
      <c r="I26" s="27" t="s">
        <v>8479</v>
      </c>
      <c r="J26" s="28">
        <f t="shared" si="5"/>
        <v>846</v>
      </c>
      <c r="K26" s="13">
        <f t="shared" si="1"/>
        <v>11106</v>
      </c>
    </row>
    <row r="27" s="1" customFormat="1" ht="49.2" spans="1:11">
      <c r="A27" s="9">
        <v>24</v>
      </c>
      <c r="B27" s="14" t="s">
        <v>8526</v>
      </c>
      <c r="C27" s="15" t="s">
        <v>8527</v>
      </c>
      <c r="D27" s="9" t="s">
        <v>8477</v>
      </c>
      <c r="E27" s="18">
        <v>0.01008</v>
      </c>
      <c r="F27" s="9" t="s">
        <v>8478</v>
      </c>
      <c r="G27" s="13">
        <f t="shared" si="4"/>
        <v>10080</v>
      </c>
      <c r="H27" s="18">
        <v>2148</v>
      </c>
      <c r="I27" s="27" t="s">
        <v>8479</v>
      </c>
      <c r="J27" s="28">
        <f t="shared" si="5"/>
        <v>322.2</v>
      </c>
      <c r="K27" s="13">
        <f t="shared" si="1"/>
        <v>10402.2</v>
      </c>
    </row>
    <row r="28" s="1" customFormat="1" ht="49.2" spans="1:11">
      <c r="A28" s="9">
        <v>25</v>
      </c>
      <c r="B28" s="19" t="s">
        <v>6945</v>
      </c>
      <c r="C28" s="20" t="s">
        <v>8528</v>
      </c>
      <c r="D28" s="9" t="s">
        <v>8477</v>
      </c>
      <c r="E28" s="21">
        <v>0.033</v>
      </c>
      <c r="F28" s="9" t="s">
        <v>8478</v>
      </c>
      <c r="G28" s="13">
        <f t="shared" si="4"/>
        <v>20000</v>
      </c>
      <c r="H28" s="21">
        <v>29474</v>
      </c>
      <c r="I28" s="27" t="s">
        <v>8479</v>
      </c>
      <c r="J28" s="28">
        <f t="shared" si="5"/>
        <v>4421.1</v>
      </c>
      <c r="K28" s="13">
        <f t="shared" si="1"/>
        <v>24421.1</v>
      </c>
    </row>
    <row r="29" s="1" customFormat="1" ht="48" spans="1:11">
      <c r="A29" s="9">
        <v>26</v>
      </c>
      <c r="B29" s="16" t="s">
        <v>8529</v>
      </c>
      <c r="C29" s="15" t="s">
        <v>8530</v>
      </c>
      <c r="D29" s="9" t="s">
        <v>4286</v>
      </c>
      <c r="E29" s="18">
        <v>0.037</v>
      </c>
      <c r="F29" s="9" t="s">
        <v>8490</v>
      </c>
      <c r="G29" s="13">
        <f>IF(E29*20000&gt;400000,400000,E29*20000)</f>
        <v>740</v>
      </c>
      <c r="H29" s="18">
        <v>23643</v>
      </c>
      <c r="I29" s="27" t="s">
        <v>8479</v>
      </c>
      <c r="J29" s="28">
        <f t="shared" si="5"/>
        <v>3546.45</v>
      </c>
      <c r="K29" s="13">
        <f t="shared" si="1"/>
        <v>4286.45</v>
      </c>
    </row>
    <row r="30" s="1" customFormat="1" ht="74.4" spans="1:11">
      <c r="A30" s="9">
        <v>27</v>
      </c>
      <c r="B30" s="14" t="s">
        <v>8531</v>
      </c>
      <c r="C30" s="15" t="s">
        <v>8532</v>
      </c>
      <c r="D30" s="9" t="s">
        <v>8477</v>
      </c>
      <c r="E30" s="18">
        <v>0.0053</v>
      </c>
      <c r="F30" s="9" t="s">
        <v>8478</v>
      </c>
      <c r="G30" s="13">
        <f t="shared" ref="G30:G93" si="6">IF(E30*1000000&gt;20000,20000,E30*1000000)</f>
        <v>5300</v>
      </c>
      <c r="H30" s="18">
        <v>4169</v>
      </c>
      <c r="I30" s="27" t="s">
        <v>8479</v>
      </c>
      <c r="J30" s="28">
        <f t="shared" si="5"/>
        <v>625.35</v>
      </c>
      <c r="K30" s="13">
        <f t="shared" si="1"/>
        <v>5925.35</v>
      </c>
    </row>
    <row r="31" s="1" customFormat="1" ht="74.4" spans="1:11">
      <c r="A31" s="9">
        <v>28</v>
      </c>
      <c r="B31" s="14" t="s">
        <v>8533</v>
      </c>
      <c r="C31" s="15" t="s">
        <v>8534</v>
      </c>
      <c r="D31" s="9" t="s">
        <v>8477</v>
      </c>
      <c r="E31" s="18">
        <v>0.00636</v>
      </c>
      <c r="F31" s="9" t="s">
        <v>8478</v>
      </c>
      <c r="G31" s="13">
        <f t="shared" si="6"/>
        <v>6360</v>
      </c>
      <c r="H31" s="18">
        <v>4901</v>
      </c>
      <c r="I31" s="27" t="s">
        <v>8479</v>
      </c>
      <c r="J31" s="28">
        <f t="shared" si="5"/>
        <v>735.15</v>
      </c>
      <c r="K31" s="13">
        <f t="shared" si="1"/>
        <v>7095.15</v>
      </c>
    </row>
    <row r="32" s="1" customFormat="1" ht="49.2" spans="1:11">
      <c r="A32" s="9">
        <v>29</v>
      </c>
      <c r="B32" s="14" t="s">
        <v>8535</v>
      </c>
      <c r="C32" s="22" t="s">
        <v>8536</v>
      </c>
      <c r="D32" s="9" t="s">
        <v>8477</v>
      </c>
      <c r="E32" s="18">
        <v>0.0109</v>
      </c>
      <c r="F32" s="9" t="s">
        <v>8478</v>
      </c>
      <c r="G32" s="13">
        <f t="shared" si="6"/>
        <v>10900</v>
      </c>
      <c r="H32" s="18">
        <v>7528</v>
      </c>
      <c r="I32" s="27" t="s">
        <v>8479</v>
      </c>
      <c r="J32" s="28">
        <f t="shared" si="5"/>
        <v>1129.2</v>
      </c>
      <c r="K32" s="13">
        <f t="shared" si="1"/>
        <v>12029.2</v>
      </c>
    </row>
    <row r="33" s="1" customFormat="1" ht="62.4" spans="1:11">
      <c r="A33" s="9">
        <v>30</v>
      </c>
      <c r="B33" s="14" t="s">
        <v>8537</v>
      </c>
      <c r="C33" s="15" t="s">
        <v>8538</v>
      </c>
      <c r="D33" s="9" t="s">
        <v>8477</v>
      </c>
      <c r="E33" s="18">
        <v>0.019</v>
      </c>
      <c r="F33" s="9" t="s">
        <v>8478</v>
      </c>
      <c r="G33" s="13">
        <f t="shared" si="6"/>
        <v>19000</v>
      </c>
      <c r="H33" s="18">
        <v>15178</v>
      </c>
      <c r="I33" s="27" t="s">
        <v>8479</v>
      </c>
      <c r="J33" s="28">
        <f t="shared" si="5"/>
        <v>2276.7</v>
      </c>
      <c r="K33" s="13">
        <f t="shared" si="1"/>
        <v>21276.7</v>
      </c>
    </row>
    <row r="34" s="1" customFormat="1" ht="74.4" spans="1:11">
      <c r="A34" s="9">
        <v>31</v>
      </c>
      <c r="B34" s="14" t="s">
        <v>8539</v>
      </c>
      <c r="C34" s="15" t="s">
        <v>8540</v>
      </c>
      <c r="D34" s="9" t="s">
        <v>8477</v>
      </c>
      <c r="E34" s="18">
        <v>0.0106</v>
      </c>
      <c r="F34" s="9" t="s">
        <v>8478</v>
      </c>
      <c r="G34" s="13">
        <f t="shared" si="6"/>
        <v>10600</v>
      </c>
      <c r="H34" s="18">
        <v>7295</v>
      </c>
      <c r="I34" s="27" t="s">
        <v>8479</v>
      </c>
      <c r="J34" s="28">
        <f t="shared" si="5"/>
        <v>1094.25</v>
      </c>
      <c r="K34" s="13">
        <f t="shared" si="1"/>
        <v>11694.25</v>
      </c>
    </row>
    <row r="35" s="1" customFormat="1" ht="61.2" spans="1:11">
      <c r="A35" s="9">
        <v>32</v>
      </c>
      <c r="B35" s="14" t="s">
        <v>8541</v>
      </c>
      <c r="C35" s="15" t="s">
        <v>8542</v>
      </c>
      <c r="D35" s="9" t="s">
        <v>8477</v>
      </c>
      <c r="E35" s="18">
        <v>0.01624</v>
      </c>
      <c r="F35" s="9" t="s">
        <v>8478</v>
      </c>
      <c r="G35" s="13">
        <f t="shared" si="6"/>
        <v>16240</v>
      </c>
      <c r="H35" s="18">
        <v>8493</v>
      </c>
      <c r="I35" s="27" t="s">
        <v>8479</v>
      </c>
      <c r="J35" s="28">
        <f t="shared" si="5"/>
        <v>1273.95</v>
      </c>
      <c r="K35" s="13">
        <f t="shared" si="1"/>
        <v>17513.95</v>
      </c>
    </row>
    <row r="36" s="1" customFormat="1" ht="61.2" spans="1:11">
      <c r="A36" s="9">
        <v>33</v>
      </c>
      <c r="B36" s="14" t="s">
        <v>8543</v>
      </c>
      <c r="C36" s="15" t="s">
        <v>8544</v>
      </c>
      <c r="D36" s="9" t="s">
        <v>8477</v>
      </c>
      <c r="E36" s="18">
        <v>0.0162</v>
      </c>
      <c r="F36" s="9" t="s">
        <v>8478</v>
      </c>
      <c r="G36" s="13">
        <f t="shared" si="6"/>
        <v>16200</v>
      </c>
      <c r="H36" s="18">
        <v>8856</v>
      </c>
      <c r="I36" s="27" t="s">
        <v>8479</v>
      </c>
      <c r="J36" s="28">
        <f t="shared" si="5"/>
        <v>1328.4</v>
      </c>
      <c r="K36" s="13">
        <f t="shared" si="1"/>
        <v>17528.4</v>
      </c>
    </row>
    <row r="37" s="1" customFormat="1" ht="49.2" spans="1:11">
      <c r="A37" s="17">
        <v>34</v>
      </c>
      <c r="B37" s="14" t="s">
        <v>8545</v>
      </c>
      <c r="C37" s="15" t="s">
        <v>8546</v>
      </c>
      <c r="D37" s="17" t="s">
        <v>8477</v>
      </c>
      <c r="E37" s="18">
        <v>0.025</v>
      </c>
      <c r="F37" s="17" t="s">
        <v>54</v>
      </c>
      <c r="G37" s="13">
        <f t="shared" si="6"/>
        <v>20000</v>
      </c>
      <c r="H37" s="18">
        <v>10821</v>
      </c>
      <c r="I37" s="29" t="s">
        <v>1143</v>
      </c>
      <c r="J37" s="28">
        <f t="shared" si="5"/>
        <v>1623.15</v>
      </c>
      <c r="K37" s="13">
        <f t="shared" si="1"/>
        <v>21623.15</v>
      </c>
    </row>
    <row r="38" s="1" customFormat="1" ht="62.4" spans="1:11">
      <c r="A38" s="9">
        <v>35</v>
      </c>
      <c r="B38" s="14" t="s">
        <v>8547</v>
      </c>
      <c r="C38" s="15" t="s">
        <v>8548</v>
      </c>
      <c r="D38" s="9" t="s">
        <v>8477</v>
      </c>
      <c r="E38" s="18">
        <v>0.00638</v>
      </c>
      <c r="F38" s="9" t="s">
        <v>8478</v>
      </c>
      <c r="G38" s="13">
        <f t="shared" si="6"/>
        <v>6380</v>
      </c>
      <c r="H38" s="18">
        <v>3311</v>
      </c>
      <c r="I38" s="27" t="s">
        <v>8479</v>
      </c>
      <c r="J38" s="28">
        <f t="shared" si="5"/>
        <v>496.65</v>
      </c>
      <c r="K38" s="13">
        <f t="shared" si="1"/>
        <v>6876.65</v>
      </c>
    </row>
    <row r="39" s="1" customFormat="1" ht="49.2" spans="1:12">
      <c r="A39" s="17">
        <v>36</v>
      </c>
      <c r="B39" s="16" t="s">
        <v>8549</v>
      </c>
      <c r="C39" s="15" t="s">
        <v>8550</v>
      </c>
      <c r="D39" s="17" t="s">
        <v>8477</v>
      </c>
      <c r="E39" s="18">
        <v>0.0243</v>
      </c>
      <c r="F39" s="17" t="s">
        <v>54</v>
      </c>
      <c r="G39" s="13">
        <f t="shared" si="6"/>
        <v>20000</v>
      </c>
      <c r="H39" s="18">
        <v>13143</v>
      </c>
      <c r="I39" s="29" t="s">
        <v>1143</v>
      </c>
      <c r="J39" s="28">
        <f t="shared" si="5"/>
        <v>1971.45</v>
      </c>
      <c r="K39" s="13">
        <f t="shared" si="1"/>
        <v>21971.45</v>
      </c>
      <c r="L39" s="30"/>
    </row>
    <row r="40" s="1" customFormat="1" ht="61.2" spans="1:11">
      <c r="A40" s="9">
        <v>37</v>
      </c>
      <c r="B40" s="23" t="s">
        <v>8551</v>
      </c>
      <c r="C40" s="20" t="s">
        <v>8552</v>
      </c>
      <c r="D40" s="9" t="s">
        <v>8477</v>
      </c>
      <c r="E40" s="21">
        <v>0.02242</v>
      </c>
      <c r="F40" s="9" t="s">
        <v>8478</v>
      </c>
      <c r="G40" s="13">
        <f t="shared" si="6"/>
        <v>20000</v>
      </c>
      <c r="H40" s="21">
        <v>8605</v>
      </c>
      <c r="I40" s="27" t="s">
        <v>8479</v>
      </c>
      <c r="J40" s="28">
        <f t="shared" si="5"/>
        <v>1290.75</v>
      </c>
      <c r="K40" s="13">
        <f t="shared" si="1"/>
        <v>21290.75</v>
      </c>
    </row>
    <row r="41" s="1" customFormat="1" ht="74.4" spans="1:11">
      <c r="A41" s="9">
        <v>38</v>
      </c>
      <c r="B41" s="16" t="s">
        <v>8553</v>
      </c>
      <c r="C41" s="15" t="s">
        <v>8554</v>
      </c>
      <c r="D41" s="9" t="s">
        <v>8477</v>
      </c>
      <c r="E41" s="18">
        <v>0.00667</v>
      </c>
      <c r="F41" s="9" t="s">
        <v>8478</v>
      </c>
      <c r="G41" s="13">
        <f t="shared" si="6"/>
        <v>6670</v>
      </c>
      <c r="H41" s="18">
        <v>2098</v>
      </c>
      <c r="I41" s="27" t="s">
        <v>8479</v>
      </c>
      <c r="J41" s="31">
        <f t="shared" si="5"/>
        <v>314.7</v>
      </c>
      <c r="K41" s="13">
        <f t="shared" si="1"/>
        <v>6984.7</v>
      </c>
    </row>
    <row r="42" s="1" customFormat="1" ht="49.2" spans="1:11">
      <c r="A42" s="17">
        <v>39</v>
      </c>
      <c r="B42" s="16" t="s">
        <v>8555</v>
      </c>
      <c r="C42" s="15" t="s">
        <v>8556</v>
      </c>
      <c r="D42" s="17" t="s">
        <v>8477</v>
      </c>
      <c r="E42" s="18">
        <v>0.0145</v>
      </c>
      <c r="F42" s="17" t="s">
        <v>54</v>
      </c>
      <c r="G42" s="13">
        <f t="shared" si="6"/>
        <v>14500</v>
      </c>
      <c r="H42" s="18">
        <v>5801</v>
      </c>
      <c r="I42" s="29" t="s">
        <v>1143</v>
      </c>
      <c r="J42" s="31">
        <f t="shared" si="5"/>
        <v>870.15</v>
      </c>
      <c r="K42" s="13">
        <f t="shared" si="1"/>
        <v>15370.15</v>
      </c>
    </row>
    <row r="43" s="1" customFormat="1" ht="50.4" spans="1:11">
      <c r="A43" s="9">
        <v>40</v>
      </c>
      <c r="B43" s="16" t="s">
        <v>8557</v>
      </c>
      <c r="C43" s="15" t="s">
        <v>8558</v>
      </c>
      <c r="D43" s="9" t="s">
        <v>8477</v>
      </c>
      <c r="E43" s="18">
        <v>0.01197</v>
      </c>
      <c r="F43" s="9" t="s">
        <v>8478</v>
      </c>
      <c r="G43" s="13">
        <f t="shared" si="6"/>
        <v>11970</v>
      </c>
      <c r="H43" s="18">
        <v>2837</v>
      </c>
      <c r="I43" s="27" t="s">
        <v>8479</v>
      </c>
      <c r="J43" s="31">
        <f t="shared" si="5"/>
        <v>425.55</v>
      </c>
      <c r="K43" s="13">
        <f t="shared" si="1"/>
        <v>12395.55</v>
      </c>
    </row>
    <row r="44" s="1" customFormat="1" ht="61.2" spans="1:11">
      <c r="A44" s="9">
        <v>41</v>
      </c>
      <c r="B44" s="16" t="s">
        <v>8559</v>
      </c>
      <c r="C44" s="15" t="s">
        <v>8560</v>
      </c>
      <c r="D44" s="9" t="s">
        <v>8477</v>
      </c>
      <c r="E44" s="18">
        <v>0.01232</v>
      </c>
      <c r="F44" s="9" t="s">
        <v>8478</v>
      </c>
      <c r="G44" s="13">
        <f t="shared" si="6"/>
        <v>12320</v>
      </c>
      <c r="H44" s="18">
        <v>2815</v>
      </c>
      <c r="I44" s="29" t="s">
        <v>1143</v>
      </c>
      <c r="J44" s="31">
        <f t="shared" si="5"/>
        <v>422.25</v>
      </c>
      <c r="K44" s="13">
        <f t="shared" si="1"/>
        <v>12742.25</v>
      </c>
    </row>
    <row r="45" s="1" customFormat="1" ht="49.2" spans="1:11">
      <c r="A45" s="9">
        <v>42</v>
      </c>
      <c r="B45" s="16" t="s">
        <v>8561</v>
      </c>
      <c r="C45" s="15" t="s">
        <v>8562</v>
      </c>
      <c r="D45" s="9" t="s">
        <v>8477</v>
      </c>
      <c r="E45" s="18">
        <v>0.00504</v>
      </c>
      <c r="F45" s="9" t="s">
        <v>8478</v>
      </c>
      <c r="G45" s="13">
        <f t="shared" si="6"/>
        <v>5040</v>
      </c>
      <c r="H45" s="18">
        <v>1302</v>
      </c>
      <c r="I45" s="27" t="s">
        <v>8479</v>
      </c>
      <c r="J45" s="28">
        <f t="shared" si="5"/>
        <v>195.3</v>
      </c>
      <c r="K45" s="13">
        <f t="shared" si="1"/>
        <v>5235.3</v>
      </c>
    </row>
    <row r="46" s="1" customFormat="1" ht="50.4" spans="1:11">
      <c r="A46" s="9">
        <v>43</v>
      </c>
      <c r="B46" s="16" t="s">
        <v>8561</v>
      </c>
      <c r="C46" s="15" t="s">
        <v>8563</v>
      </c>
      <c r="D46" s="9" t="s">
        <v>8477</v>
      </c>
      <c r="E46" s="18">
        <v>0.00784</v>
      </c>
      <c r="F46" s="9" t="s">
        <v>8478</v>
      </c>
      <c r="G46" s="13">
        <f t="shared" si="6"/>
        <v>7840</v>
      </c>
      <c r="H46" s="18">
        <v>1746</v>
      </c>
      <c r="I46" s="27" t="s">
        <v>8479</v>
      </c>
      <c r="J46" s="28">
        <f t="shared" si="5"/>
        <v>261.9</v>
      </c>
      <c r="K46" s="13">
        <f t="shared" si="1"/>
        <v>8101.9</v>
      </c>
    </row>
    <row r="47" s="1" customFormat="1" ht="49.2" spans="1:11">
      <c r="A47" s="9">
        <v>44</v>
      </c>
      <c r="B47" s="16" t="s">
        <v>8564</v>
      </c>
      <c r="C47" s="15" t="s">
        <v>8565</v>
      </c>
      <c r="D47" s="9" t="s">
        <v>8477</v>
      </c>
      <c r="E47" s="18">
        <v>0.01113</v>
      </c>
      <c r="F47" s="9" t="s">
        <v>8478</v>
      </c>
      <c r="G47" s="13">
        <f t="shared" si="6"/>
        <v>11130</v>
      </c>
      <c r="H47" s="18">
        <v>3415</v>
      </c>
      <c r="I47" s="27" t="s">
        <v>8479</v>
      </c>
      <c r="J47" s="28">
        <f t="shared" si="5"/>
        <v>512.25</v>
      </c>
      <c r="K47" s="13">
        <f t="shared" si="1"/>
        <v>11642.25</v>
      </c>
    </row>
    <row r="48" s="1" customFormat="1" ht="50.4" spans="1:11">
      <c r="A48" s="17">
        <v>45</v>
      </c>
      <c r="B48" s="16" t="s">
        <v>8566</v>
      </c>
      <c r="C48" s="15" t="s">
        <v>8567</v>
      </c>
      <c r="D48" s="17" t="s">
        <v>8477</v>
      </c>
      <c r="E48" s="18">
        <v>0.04</v>
      </c>
      <c r="F48" s="17" t="s">
        <v>54</v>
      </c>
      <c r="G48" s="13">
        <f t="shared" si="6"/>
        <v>20000</v>
      </c>
      <c r="H48" s="18">
        <v>13532</v>
      </c>
      <c r="I48" s="29" t="s">
        <v>1143</v>
      </c>
      <c r="J48" s="28">
        <f t="shared" si="5"/>
        <v>2029.8</v>
      </c>
      <c r="K48" s="13">
        <f t="shared" si="1"/>
        <v>22029.8</v>
      </c>
    </row>
    <row r="49" s="1" customFormat="1" ht="61.2" spans="1:11">
      <c r="A49" s="9">
        <v>46</v>
      </c>
      <c r="B49" s="16" t="s">
        <v>8568</v>
      </c>
      <c r="C49" s="15" t="s">
        <v>8569</v>
      </c>
      <c r="D49" s="9" t="s">
        <v>8477</v>
      </c>
      <c r="E49" s="18">
        <v>0.0134</v>
      </c>
      <c r="F49" s="9" t="s">
        <v>8478</v>
      </c>
      <c r="G49" s="13">
        <f t="shared" si="6"/>
        <v>13400</v>
      </c>
      <c r="H49" s="18">
        <v>4233</v>
      </c>
      <c r="I49" s="27" t="s">
        <v>8479</v>
      </c>
      <c r="J49" s="28">
        <f t="shared" si="5"/>
        <v>634.95</v>
      </c>
      <c r="K49" s="13">
        <f t="shared" si="1"/>
        <v>14034.95</v>
      </c>
    </row>
    <row r="50" s="1" customFormat="1" ht="49.2" spans="1:11">
      <c r="A50" s="9">
        <v>47</v>
      </c>
      <c r="B50" s="16" t="s">
        <v>8570</v>
      </c>
      <c r="C50" s="15" t="s">
        <v>8571</v>
      </c>
      <c r="D50" s="9" t="s">
        <v>8477</v>
      </c>
      <c r="E50" s="18">
        <v>0.0112</v>
      </c>
      <c r="F50" s="9" t="s">
        <v>8478</v>
      </c>
      <c r="G50" s="13">
        <f t="shared" si="6"/>
        <v>11200</v>
      </c>
      <c r="H50" s="18">
        <v>0</v>
      </c>
      <c r="I50" s="27" t="s">
        <v>8479</v>
      </c>
      <c r="J50" s="28">
        <f t="shared" si="5"/>
        <v>0</v>
      </c>
      <c r="K50" s="13">
        <f t="shared" si="1"/>
        <v>11200</v>
      </c>
    </row>
    <row r="51" s="1" customFormat="1" ht="61.2" spans="1:11">
      <c r="A51" s="9">
        <v>48</v>
      </c>
      <c r="B51" s="16" t="s">
        <v>8572</v>
      </c>
      <c r="C51" s="15" t="s">
        <v>8573</v>
      </c>
      <c r="D51" s="9" t="s">
        <v>8477</v>
      </c>
      <c r="E51" s="18">
        <v>0.0114</v>
      </c>
      <c r="F51" s="9" t="s">
        <v>8478</v>
      </c>
      <c r="G51" s="13">
        <f t="shared" si="6"/>
        <v>11400</v>
      </c>
      <c r="H51" s="18">
        <v>2662</v>
      </c>
      <c r="I51" s="27" t="s">
        <v>8479</v>
      </c>
      <c r="J51" s="28">
        <f t="shared" si="5"/>
        <v>399.3</v>
      </c>
      <c r="K51" s="13">
        <f t="shared" si="1"/>
        <v>11799.3</v>
      </c>
    </row>
    <row r="52" s="1" customFormat="1" ht="61.2" spans="1:11">
      <c r="A52" s="9">
        <v>49</v>
      </c>
      <c r="B52" s="16" t="s">
        <v>8574</v>
      </c>
      <c r="C52" s="15" t="s">
        <v>8573</v>
      </c>
      <c r="D52" s="9" t="s">
        <v>8477</v>
      </c>
      <c r="E52" s="18">
        <v>0.01539</v>
      </c>
      <c r="F52" s="9" t="s">
        <v>8478</v>
      </c>
      <c r="G52" s="13">
        <f t="shared" si="6"/>
        <v>15390</v>
      </c>
      <c r="H52" s="18">
        <v>3148</v>
      </c>
      <c r="I52" s="27" t="s">
        <v>8479</v>
      </c>
      <c r="J52" s="28">
        <f t="shared" si="5"/>
        <v>472.2</v>
      </c>
      <c r="K52" s="13">
        <f t="shared" si="1"/>
        <v>15862.2</v>
      </c>
    </row>
    <row r="53" s="1" customFormat="1" ht="49.2" spans="1:11">
      <c r="A53" s="9">
        <v>50</v>
      </c>
      <c r="B53" s="16" t="s">
        <v>8575</v>
      </c>
      <c r="C53" s="15" t="s">
        <v>8576</v>
      </c>
      <c r="D53" s="9" t="s">
        <v>8477</v>
      </c>
      <c r="E53" s="18">
        <v>0.01064</v>
      </c>
      <c r="F53" s="9" t="s">
        <v>8478</v>
      </c>
      <c r="G53" s="13">
        <f t="shared" si="6"/>
        <v>10640</v>
      </c>
      <c r="H53" s="18">
        <v>2317</v>
      </c>
      <c r="I53" s="27" t="s">
        <v>8479</v>
      </c>
      <c r="J53" s="28">
        <f t="shared" si="5"/>
        <v>347.55</v>
      </c>
      <c r="K53" s="13">
        <f t="shared" si="1"/>
        <v>10987.55</v>
      </c>
    </row>
    <row r="54" s="1" customFormat="1" ht="49.2" spans="1:11">
      <c r="A54" s="9">
        <v>51</v>
      </c>
      <c r="B54" s="16" t="s">
        <v>8577</v>
      </c>
      <c r="C54" s="15" t="s">
        <v>8578</v>
      </c>
      <c r="D54" s="9" t="s">
        <v>8477</v>
      </c>
      <c r="E54" s="18">
        <v>0.0077</v>
      </c>
      <c r="F54" s="9" t="s">
        <v>8478</v>
      </c>
      <c r="G54" s="13">
        <f t="shared" si="6"/>
        <v>7700</v>
      </c>
      <c r="H54" s="18">
        <v>1372</v>
      </c>
      <c r="I54" s="27" t="s">
        <v>8479</v>
      </c>
      <c r="J54" s="28">
        <f t="shared" si="5"/>
        <v>205.8</v>
      </c>
      <c r="K54" s="13">
        <f t="shared" si="1"/>
        <v>7905.8</v>
      </c>
    </row>
    <row r="55" s="1" customFormat="1" ht="49.2" spans="1:11">
      <c r="A55" s="9">
        <v>52</v>
      </c>
      <c r="B55" s="16" t="s">
        <v>8579</v>
      </c>
      <c r="C55" s="15" t="s">
        <v>8580</v>
      </c>
      <c r="D55" s="9" t="s">
        <v>8477</v>
      </c>
      <c r="E55" s="18">
        <v>0.00616</v>
      </c>
      <c r="F55" s="9" t="s">
        <v>8478</v>
      </c>
      <c r="G55" s="13">
        <f t="shared" si="6"/>
        <v>6160</v>
      </c>
      <c r="H55" s="18">
        <v>635</v>
      </c>
      <c r="I55" s="27" t="s">
        <v>8479</v>
      </c>
      <c r="J55" s="28">
        <f t="shared" si="5"/>
        <v>95.25</v>
      </c>
      <c r="K55" s="13">
        <f t="shared" si="1"/>
        <v>6255.25</v>
      </c>
    </row>
    <row r="56" s="1" customFormat="1" ht="50.4" spans="1:11">
      <c r="A56" s="9">
        <v>53</v>
      </c>
      <c r="B56" s="16" t="s">
        <v>8581</v>
      </c>
      <c r="C56" s="15" t="s">
        <v>8582</v>
      </c>
      <c r="D56" s="9" t="s">
        <v>8477</v>
      </c>
      <c r="E56" s="18">
        <v>0.01368</v>
      </c>
      <c r="F56" s="9" t="s">
        <v>8478</v>
      </c>
      <c r="G56" s="13">
        <f t="shared" si="6"/>
        <v>13680</v>
      </c>
      <c r="H56" s="18">
        <v>2924</v>
      </c>
      <c r="I56" s="27" t="s">
        <v>8479</v>
      </c>
      <c r="J56" s="28">
        <f t="shared" si="5"/>
        <v>438.6</v>
      </c>
      <c r="K56" s="13">
        <f t="shared" si="1"/>
        <v>14118.6</v>
      </c>
    </row>
    <row r="57" s="1" customFormat="1" ht="49.2" spans="1:11">
      <c r="A57" s="9">
        <v>54</v>
      </c>
      <c r="B57" s="16" t="s">
        <v>8583</v>
      </c>
      <c r="C57" s="15" t="s">
        <v>8584</v>
      </c>
      <c r="D57" s="9" t="s">
        <v>8477</v>
      </c>
      <c r="E57" s="18">
        <v>0.01092</v>
      </c>
      <c r="F57" s="9" t="s">
        <v>8478</v>
      </c>
      <c r="G57" s="13">
        <f t="shared" si="6"/>
        <v>10920</v>
      </c>
      <c r="H57" s="18">
        <v>1760</v>
      </c>
      <c r="I57" s="27" t="s">
        <v>8479</v>
      </c>
      <c r="J57" s="28">
        <f t="shared" si="5"/>
        <v>264</v>
      </c>
      <c r="K57" s="13">
        <f t="shared" si="1"/>
        <v>11184</v>
      </c>
    </row>
    <row r="58" s="1" customFormat="1" ht="49.2" spans="1:11">
      <c r="A58" s="9">
        <v>55</v>
      </c>
      <c r="B58" s="16" t="s">
        <v>8585</v>
      </c>
      <c r="C58" s="15" t="s">
        <v>8586</v>
      </c>
      <c r="D58" s="9" t="s">
        <v>8477</v>
      </c>
      <c r="E58" s="18">
        <v>0.0151</v>
      </c>
      <c r="F58" s="9" t="s">
        <v>8478</v>
      </c>
      <c r="G58" s="13">
        <f t="shared" si="6"/>
        <v>15100</v>
      </c>
      <c r="H58" s="18">
        <v>2789</v>
      </c>
      <c r="I58" s="27" t="s">
        <v>8479</v>
      </c>
      <c r="J58" s="28">
        <f t="shared" si="5"/>
        <v>418.35</v>
      </c>
      <c r="K58" s="13">
        <f t="shared" si="1"/>
        <v>15518.35</v>
      </c>
    </row>
    <row r="59" s="1" customFormat="1" ht="49.2" spans="1:11">
      <c r="A59" s="9">
        <v>56</v>
      </c>
      <c r="B59" s="16" t="s">
        <v>8587</v>
      </c>
      <c r="C59" s="15" t="s">
        <v>8588</v>
      </c>
      <c r="D59" s="9" t="s">
        <v>8477</v>
      </c>
      <c r="E59" s="18">
        <v>0.006</v>
      </c>
      <c r="F59" s="9" t="s">
        <v>8478</v>
      </c>
      <c r="G59" s="13">
        <f t="shared" si="6"/>
        <v>6000</v>
      </c>
      <c r="H59" s="18">
        <v>556</v>
      </c>
      <c r="I59" s="27" t="s">
        <v>8479</v>
      </c>
      <c r="J59" s="28">
        <f t="shared" si="5"/>
        <v>83.4</v>
      </c>
      <c r="K59" s="13">
        <f t="shared" si="1"/>
        <v>6083.4</v>
      </c>
    </row>
    <row r="60" s="1" customFormat="1" ht="49.2" spans="1:11">
      <c r="A60" s="9">
        <v>57</v>
      </c>
      <c r="B60" s="16" t="s">
        <v>8589</v>
      </c>
      <c r="C60" s="15" t="s">
        <v>8590</v>
      </c>
      <c r="D60" s="9" t="s">
        <v>8477</v>
      </c>
      <c r="E60" s="18">
        <v>0.01539</v>
      </c>
      <c r="F60" s="9" t="s">
        <v>8478</v>
      </c>
      <c r="G60" s="13">
        <f t="shared" si="6"/>
        <v>15390</v>
      </c>
      <c r="H60" s="18">
        <v>0</v>
      </c>
      <c r="I60" s="27" t="s">
        <v>8479</v>
      </c>
      <c r="J60" s="28">
        <f t="shared" si="5"/>
        <v>0</v>
      </c>
      <c r="K60" s="13">
        <f t="shared" si="1"/>
        <v>15390</v>
      </c>
    </row>
    <row r="61" s="1" customFormat="1" ht="49.2" spans="1:11">
      <c r="A61" s="9">
        <v>58</v>
      </c>
      <c r="B61" s="16" t="s">
        <v>8591</v>
      </c>
      <c r="C61" s="15" t="s">
        <v>8592</v>
      </c>
      <c r="D61" s="9" t="s">
        <v>8477</v>
      </c>
      <c r="E61" s="18">
        <v>0.00826</v>
      </c>
      <c r="F61" s="9" t="s">
        <v>8478</v>
      </c>
      <c r="G61" s="13">
        <f t="shared" si="6"/>
        <v>8260</v>
      </c>
      <c r="H61" s="18">
        <v>1705</v>
      </c>
      <c r="I61" s="27" t="s">
        <v>8479</v>
      </c>
      <c r="J61" s="28">
        <f t="shared" si="5"/>
        <v>255.75</v>
      </c>
      <c r="K61" s="13">
        <f t="shared" si="1"/>
        <v>8515.75</v>
      </c>
    </row>
    <row r="62" s="1" customFormat="1" ht="49.2" spans="1:11">
      <c r="A62" s="17">
        <v>59</v>
      </c>
      <c r="B62" s="16" t="s">
        <v>8593</v>
      </c>
      <c r="C62" s="15" t="s">
        <v>8594</v>
      </c>
      <c r="D62" s="17" t="s">
        <v>8477</v>
      </c>
      <c r="E62" s="18">
        <v>0.02</v>
      </c>
      <c r="F62" s="17" t="s">
        <v>54</v>
      </c>
      <c r="G62" s="13">
        <f t="shared" si="6"/>
        <v>20000</v>
      </c>
      <c r="H62" s="9">
        <v>0</v>
      </c>
      <c r="I62" s="27" t="s">
        <v>8479</v>
      </c>
      <c r="J62" s="28">
        <f t="shared" si="5"/>
        <v>0</v>
      </c>
      <c r="K62" s="13">
        <f t="shared" si="1"/>
        <v>20000</v>
      </c>
    </row>
    <row r="63" s="1" customFormat="1" ht="61.2" spans="1:11">
      <c r="A63" s="9">
        <v>60</v>
      </c>
      <c r="B63" s="16" t="s">
        <v>8595</v>
      </c>
      <c r="C63" s="15" t="s">
        <v>8596</v>
      </c>
      <c r="D63" s="9" t="s">
        <v>8477</v>
      </c>
      <c r="E63" s="18">
        <v>0.01026</v>
      </c>
      <c r="F63" s="9" t="s">
        <v>8478</v>
      </c>
      <c r="G63" s="13">
        <f t="shared" si="6"/>
        <v>10260</v>
      </c>
      <c r="H63" s="18">
        <v>1859</v>
      </c>
      <c r="I63" s="27" t="s">
        <v>8479</v>
      </c>
      <c r="J63" s="28">
        <f t="shared" si="5"/>
        <v>278.85</v>
      </c>
      <c r="K63" s="13">
        <f t="shared" si="1"/>
        <v>10538.85</v>
      </c>
    </row>
    <row r="64" s="1" customFormat="1" ht="49.2" spans="1:11">
      <c r="A64" s="9">
        <v>61</v>
      </c>
      <c r="B64" s="16" t="s">
        <v>8597</v>
      </c>
      <c r="C64" s="15" t="s">
        <v>8598</v>
      </c>
      <c r="D64" s="9" t="s">
        <v>8477</v>
      </c>
      <c r="E64" s="18">
        <v>0.01</v>
      </c>
      <c r="F64" s="9" t="s">
        <v>8478</v>
      </c>
      <c r="G64" s="13">
        <f t="shared" si="6"/>
        <v>10000</v>
      </c>
      <c r="H64" s="9">
        <v>0</v>
      </c>
      <c r="I64" s="27" t="s">
        <v>8479</v>
      </c>
      <c r="J64" s="28">
        <f t="shared" si="5"/>
        <v>0</v>
      </c>
      <c r="K64" s="13">
        <f t="shared" si="1"/>
        <v>10000</v>
      </c>
    </row>
    <row r="65" s="1" customFormat="1" ht="49.2" spans="1:11">
      <c r="A65" s="9">
        <v>62</v>
      </c>
      <c r="B65" s="16" t="s">
        <v>8599</v>
      </c>
      <c r="C65" s="15" t="s">
        <v>8600</v>
      </c>
      <c r="D65" s="9" t="s">
        <v>8477</v>
      </c>
      <c r="E65" s="18">
        <v>0.0167</v>
      </c>
      <c r="F65" s="9" t="s">
        <v>8478</v>
      </c>
      <c r="G65" s="13">
        <f t="shared" si="6"/>
        <v>16700</v>
      </c>
      <c r="H65" s="18">
        <v>2592</v>
      </c>
      <c r="I65" s="27" t="s">
        <v>8479</v>
      </c>
      <c r="J65" s="28">
        <f t="shared" si="5"/>
        <v>388.8</v>
      </c>
      <c r="K65" s="13">
        <f t="shared" si="1"/>
        <v>17088.8</v>
      </c>
    </row>
    <row r="66" s="1" customFormat="1" ht="61.2" spans="1:11">
      <c r="A66" s="9">
        <v>63</v>
      </c>
      <c r="B66" s="16" t="s">
        <v>8601</v>
      </c>
      <c r="C66" s="15" t="s">
        <v>8602</v>
      </c>
      <c r="D66" s="9" t="s">
        <v>8477</v>
      </c>
      <c r="E66" s="18">
        <v>0.0054</v>
      </c>
      <c r="F66" s="9" t="s">
        <v>8478</v>
      </c>
      <c r="G66" s="13">
        <f t="shared" si="6"/>
        <v>5400</v>
      </c>
      <c r="H66" s="18">
        <v>484</v>
      </c>
      <c r="I66" s="27" t="s">
        <v>8479</v>
      </c>
      <c r="J66" s="28">
        <f t="shared" si="5"/>
        <v>72.6</v>
      </c>
      <c r="K66" s="13">
        <f t="shared" si="1"/>
        <v>5472.6</v>
      </c>
    </row>
    <row r="67" s="1" customFormat="1" ht="49.2" spans="1:11">
      <c r="A67" s="9">
        <v>64</v>
      </c>
      <c r="B67" s="16" t="s">
        <v>8603</v>
      </c>
      <c r="C67" s="15" t="s">
        <v>8604</v>
      </c>
      <c r="D67" s="9" t="s">
        <v>8477</v>
      </c>
      <c r="E67" s="18">
        <v>0.01036</v>
      </c>
      <c r="F67" s="9" t="s">
        <v>8478</v>
      </c>
      <c r="G67" s="13">
        <f t="shared" si="6"/>
        <v>10360</v>
      </c>
      <c r="H67" s="18">
        <v>1000</v>
      </c>
      <c r="I67" s="27" t="s">
        <v>8479</v>
      </c>
      <c r="J67" s="28">
        <f t="shared" si="5"/>
        <v>150</v>
      </c>
      <c r="K67" s="13">
        <f t="shared" si="1"/>
        <v>10510</v>
      </c>
    </row>
    <row r="68" s="1" customFormat="1" ht="49.2" spans="1:11">
      <c r="A68" s="9">
        <v>65</v>
      </c>
      <c r="B68" s="32" t="s">
        <v>8605</v>
      </c>
      <c r="C68" s="33" t="s">
        <v>8606</v>
      </c>
      <c r="D68" s="34" t="s">
        <v>8477</v>
      </c>
      <c r="E68" s="18">
        <v>0.0112</v>
      </c>
      <c r="F68" s="34" t="s">
        <v>16</v>
      </c>
      <c r="G68" s="35">
        <f t="shared" si="6"/>
        <v>11200</v>
      </c>
      <c r="H68" s="18">
        <v>1524</v>
      </c>
      <c r="I68" s="37" t="s">
        <v>3452</v>
      </c>
      <c r="J68" s="38">
        <f t="shared" si="5"/>
        <v>228.6</v>
      </c>
      <c r="K68" s="13">
        <f t="shared" ref="K68:K131" si="7">G68+J68</f>
        <v>11428.6</v>
      </c>
    </row>
    <row r="69" s="1" customFormat="1" ht="49.2" spans="1:11">
      <c r="A69" s="9">
        <v>66</v>
      </c>
      <c r="B69" s="16" t="s">
        <v>8607</v>
      </c>
      <c r="C69" s="15" t="s">
        <v>8608</v>
      </c>
      <c r="D69" s="9" t="s">
        <v>8477</v>
      </c>
      <c r="E69" s="18">
        <v>0.00784</v>
      </c>
      <c r="F69" s="9" t="s">
        <v>8478</v>
      </c>
      <c r="G69" s="13">
        <f t="shared" si="6"/>
        <v>7840</v>
      </c>
      <c r="H69" s="18">
        <v>745</v>
      </c>
      <c r="I69" s="27" t="s">
        <v>8479</v>
      </c>
      <c r="J69" s="28">
        <f t="shared" si="5"/>
        <v>111.75</v>
      </c>
      <c r="K69" s="13">
        <f t="shared" si="7"/>
        <v>7951.75</v>
      </c>
    </row>
    <row r="70" s="1" customFormat="1" ht="61.2" spans="1:11">
      <c r="A70" s="9">
        <v>67</v>
      </c>
      <c r="B70" s="16" t="s">
        <v>8609</v>
      </c>
      <c r="C70" s="15" t="s">
        <v>8610</v>
      </c>
      <c r="D70" s="9" t="s">
        <v>8477</v>
      </c>
      <c r="E70" s="18">
        <v>0.0112</v>
      </c>
      <c r="F70" s="9" t="s">
        <v>8478</v>
      </c>
      <c r="G70" s="13">
        <f t="shared" si="6"/>
        <v>11200</v>
      </c>
      <c r="H70" s="9">
        <v>0</v>
      </c>
      <c r="I70" s="27" t="s">
        <v>8479</v>
      </c>
      <c r="J70" s="28">
        <f t="shared" si="5"/>
        <v>0</v>
      </c>
      <c r="K70" s="13">
        <f t="shared" si="7"/>
        <v>11200</v>
      </c>
    </row>
    <row r="71" s="1" customFormat="1" ht="61.2" spans="1:11">
      <c r="A71" s="9">
        <v>68</v>
      </c>
      <c r="B71" s="16" t="s">
        <v>8611</v>
      </c>
      <c r="C71" s="15" t="s">
        <v>8612</v>
      </c>
      <c r="D71" s="9" t="s">
        <v>8477</v>
      </c>
      <c r="E71" s="18">
        <v>0.0112</v>
      </c>
      <c r="F71" s="9" t="s">
        <v>8478</v>
      </c>
      <c r="G71" s="13">
        <f t="shared" si="6"/>
        <v>11200</v>
      </c>
      <c r="H71" s="9">
        <v>0</v>
      </c>
      <c r="I71" s="27" t="s">
        <v>8479</v>
      </c>
      <c r="J71" s="28">
        <f t="shared" si="5"/>
        <v>0</v>
      </c>
      <c r="K71" s="13">
        <f t="shared" si="7"/>
        <v>11200</v>
      </c>
    </row>
    <row r="72" s="1" customFormat="1" ht="50.4" spans="1:11">
      <c r="A72" s="9">
        <v>69</v>
      </c>
      <c r="B72" s="16" t="s">
        <v>8613</v>
      </c>
      <c r="C72" s="15" t="s">
        <v>8614</v>
      </c>
      <c r="D72" s="9" t="s">
        <v>8477</v>
      </c>
      <c r="E72" s="18">
        <v>0.01188</v>
      </c>
      <c r="F72" s="9" t="s">
        <v>8478</v>
      </c>
      <c r="G72" s="13">
        <f t="shared" si="6"/>
        <v>11880</v>
      </c>
      <c r="H72" s="9">
        <v>0</v>
      </c>
      <c r="I72" s="27" t="s">
        <v>8479</v>
      </c>
      <c r="J72" s="28">
        <f t="shared" si="5"/>
        <v>0</v>
      </c>
      <c r="K72" s="13">
        <f t="shared" si="7"/>
        <v>11880</v>
      </c>
    </row>
    <row r="73" s="1" customFormat="1" ht="62.4" spans="1:11">
      <c r="A73" s="9">
        <v>70</v>
      </c>
      <c r="B73" s="16" t="s">
        <v>8615</v>
      </c>
      <c r="C73" s="15" t="s">
        <v>8616</v>
      </c>
      <c r="D73" s="9" t="s">
        <v>8477</v>
      </c>
      <c r="E73" s="18">
        <v>0.0086</v>
      </c>
      <c r="F73" s="9" t="s">
        <v>8478</v>
      </c>
      <c r="G73" s="36">
        <f t="shared" si="6"/>
        <v>8600</v>
      </c>
      <c r="H73" s="9">
        <v>0</v>
      </c>
      <c r="I73" s="27" t="s">
        <v>8479</v>
      </c>
      <c r="J73" s="28">
        <f t="shared" si="5"/>
        <v>0</v>
      </c>
      <c r="K73" s="13">
        <f t="shared" si="7"/>
        <v>8600</v>
      </c>
    </row>
    <row r="74" s="1" customFormat="1" ht="62.4" spans="1:11">
      <c r="A74" s="9">
        <v>71</v>
      </c>
      <c r="B74" s="16" t="s">
        <v>8617</v>
      </c>
      <c r="C74" s="15" t="s">
        <v>8618</v>
      </c>
      <c r="D74" s="9" t="s">
        <v>8477</v>
      </c>
      <c r="E74" s="18">
        <v>0.0126</v>
      </c>
      <c r="F74" s="9" t="s">
        <v>8478</v>
      </c>
      <c r="G74" s="13">
        <f t="shared" si="6"/>
        <v>12600</v>
      </c>
      <c r="H74" s="9">
        <v>0</v>
      </c>
      <c r="I74" s="27" t="s">
        <v>8479</v>
      </c>
      <c r="J74" s="28">
        <f t="shared" si="5"/>
        <v>0</v>
      </c>
      <c r="K74" s="13">
        <f t="shared" si="7"/>
        <v>12600</v>
      </c>
    </row>
    <row r="75" s="1" customFormat="1" ht="62.4" spans="1:11">
      <c r="A75" s="9">
        <v>72</v>
      </c>
      <c r="B75" s="16" t="s">
        <v>8619</v>
      </c>
      <c r="C75" s="15" t="s">
        <v>8620</v>
      </c>
      <c r="D75" s="9" t="s">
        <v>8477</v>
      </c>
      <c r="E75" s="18">
        <v>0.0168</v>
      </c>
      <c r="F75" s="9" t="s">
        <v>8478</v>
      </c>
      <c r="G75" s="13">
        <f t="shared" si="6"/>
        <v>16800</v>
      </c>
      <c r="H75" s="9">
        <v>0</v>
      </c>
      <c r="I75" s="27" t="s">
        <v>8479</v>
      </c>
      <c r="J75" s="28">
        <f t="shared" si="5"/>
        <v>0</v>
      </c>
      <c r="K75" s="13">
        <f t="shared" si="7"/>
        <v>16800</v>
      </c>
    </row>
    <row r="76" s="1" customFormat="1" ht="50.4" spans="1:11">
      <c r="A76" s="9">
        <v>73</v>
      </c>
      <c r="B76" s="16" t="s">
        <v>8621</v>
      </c>
      <c r="C76" s="15" t="s">
        <v>8622</v>
      </c>
      <c r="D76" s="9" t="s">
        <v>8477</v>
      </c>
      <c r="E76" s="18">
        <v>0.015</v>
      </c>
      <c r="F76" s="9" t="s">
        <v>8478</v>
      </c>
      <c r="G76" s="13">
        <f t="shared" si="6"/>
        <v>15000</v>
      </c>
      <c r="H76" s="9">
        <v>0</v>
      </c>
      <c r="I76" s="27" t="s">
        <v>8479</v>
      </c>
      <c r="J76" s="28">
        <f t="shared" si="5"/>
        <v>0</v>
      </c>
      <c r="K76" s="13">
        <f t="shared" si="7"/>
        <v>15000</v>
      </c>
    </row>
    <row r="77" s="1" customFormat="1" ht="49.2" spans="1:11">
      <c r="A77" s="9">
        <v>74</v>
      </c>
      <c r="B77" s="16" t="s">
        <v>8623</v>
      </c>
      <c r="C77" s="15" t="s">
        <v>8624</v>
      </c>
      <c r="D77" s="9" t="s">
        <v>8477</v>
      </c>
      <c r="E77" s="18">
        <v>0.015</v>
      </c>
      <c r="F77" s="9" t="s">
        <v>8478</v>
      </c>
      <c r="G77" s="13">
        <f t="shared" si="6"/>
        <v>15000</v>
      </c>
      <c r="H77" s="9">
        <v>0</v>
      </c>
      <c r="I77" s="27" t="s">
        <v>8479</v>
      </c>
      <c r="J77" s="28">
        <f t="shared" si="5"/>
        <v>0</v>
      </c>
      <c r="K77" s="13">
        <f t="shared" si="7"/>
        <v>15000</v>
      </c>
    </row>
    <row r="78" s="1" customFormat="1" ht="62.4" spans="1:11">
      <c r="A78" s="9">
        <v>75</v>
      </c>
      <c r="B78" s="16" t="s">
        <v>8625</v>
      </c>
      <c r="C78" s="15" t="s">
        <v>8626</v>
      </c>
      <c r="D78" s="17" t="s">
        <v>8477</v>
      </c>
      <c r="E78" s="18">
        <v>0.011619</v>
      </c>
      <c r="F78" s="17" t="s">
        <v>54</v>
      </c>
      <c r="G78" s="36">
        <f t="shared" si="6"/>
        <v>11619</v>
      </c>
      <c r="H78" s="9">
        <v>0</v>
      </c>
      <c r="I78" s="27" t="s">
        <v>8479</v>
      </c>
      <c r="J78" s="31">
        <f t="shared" si="5"/>
        <v>0</v>
      </c>
      <c r="K78" s="13">
        <f t="shared" si="7"/>
        <v>11619</v>
      </c>
    </row>
    <row r="79" s="1" customFormat="1" ht="61.2" spans="1:11">
      <c r="A79" s="9">
        <v>76</v>
      </c>
      <c r="B79" s="16" t="s">
        <v>8627</v>
      </c>
      <c r="C79" s="15" t="s">
        <v>8628</v>
      </c>
      <c r="D79" s="9" t="s">
        <v>8477</v>
      </c>
      <c r="E79" s="18">
        <v>0.02465</v>
      </c>
      <c r="F79" s="9" t="s">
        <v>8478</v>
      </c>
      <c r="G79" s="13">
        <f t="shared" si="6"/>
        <v>20000</v>
      </c>
      <c r="H79" s="9">
        <v>0</v>
      </c>
      <c r="I79" s="27" t="s">
        <v>8479</v>
      </c>
      <c r="J79" s="28">
        <f t="shared" si="5"/>
        <v>0</v>
      </c>
      <c r="K79" s="13">
        <f t="shared" si="7"/>
        <v>20000</v>
      </c>
    </row>
    <row r="80" s="1" customFormat="1" ht="61.2" spans="1:11">
      <c r="A80" s="9">
        <v>77</v>
      </c>
      <c r="B80" s="16" t="s">
        <v>8629</v>
      </c>
      <c r="C80" s="15" t="s">
        <v>8630</v>
      </c>
      <c r="D80" s="9" t="s">
        <v>8477</v>
      </c>
      <c r="E80" s="18">
        <v>0.01189</v>
      </c>
      <c r="F80" s="9" t="s">
        <v>8478</v>
      </c>
      <c r="G80" s="13">
        <f t="shared" si="6"/>
        <v>11890</v>
      </c>
      <c r="H80" s="18">
        <v>754</v>
      </c>
      <c r="I80" s="27" t="s">
        <v>8479</v>
      </c>
      <c r="J80" s="28">
        <f t="shared" si="5"/>
        <v>113.1</v>
      </c>
      <c r="K80" s="13">
        <f t="shared" si="7"/>
        <v>12003.1</v>
      </c>
    </row>
    <row r="81" s="1" customFormat="1" ht="49.2" spans="1:11">
      <c r="A81" s="9">
        <v>78</v>
      </c>
      <c r="B81" s="16" t="s">
        <v>8631</v>
      </c>
      <c r="C81" s="15" t="s">
        <v>8632</v>
      </c>
      <c r="D81" s="9" t="s">
        <v>8477</v>
      </c>
      <c r="E81" s="18">
        <v>0.01392</v>
      </c>
      <c r="F81" s="9" t="s">
        <v>8478</v>
      </c>
      <c r="G81" s="13">
        <f t="shared" si="6"/>
        <v>13920</v>
      </c>
      <c r="H81" s="18">
        <v>1198</v>
      </c>
      <c r="I81" s="27" t="s">
        <v>8479</v>
      </c>
      <c r="J81" s="28">
        <f t="shared" si="5"/>
        <v>179.7</v>
      </c>
      <c r="K81" s="13">
        <f t="shared" si="7"/>
        <v>14099.7</v>
      </c>
    </row>
    <row r="82" s="1" customFormat="1" ht="49.2" spans="1:11">
      <c r="A82" s="9">
        <v>79</v>
      </c>
      <c r="B82" s="16" t="s">
        <v>8633</v>
      </c>
      <c r="C82" s="15" t="s">
        <v>8634</v>
      </c>
      <c r="D82" s="9" t="s">
        <v>8477</v>
      </c>
      <c r="E82" s="18">
        <v>0.0108</v>
      </c>
      <c r="F82" s="9" t="s">
        <v>8478</v>
      </c>
      <c r="G82" s="13">
        <f t="shared" si="6"/>
        <v>10800</v>
      </c>
      <c r="H82" s="18">
        <v>523</v>
      </c>
      <c r="I82" s="27" t="s">
        <v>8479</v>
      </c>
      <c r="J82" s="28">
        <f t="shared" si="5"/>
        <v>78.45</v>
      </c>
      <c r="K82" s="13">
        <f t="shared" si="7"/>
        <v>10878.45</v>
      </c>
    </row>
    <row r="83" s="1" customFormat="1" ht="49.2" spans="1:11">
      <c r="A83" s="9">
        <v>80</v>
      </c>
      <c r="B83" s="16" t="s">
        <v>8635</v>
      </c>
      <c r="C83" s="15" t="s">
        <v>8636</v>
      </c>
      <c r="D83" s="9" t="s">
        <v>8477</v>
      </c>
      <c r="E83" s="18">
        <v>0.01881</v>
      </c>
      <c r="F83" s="9" t="s">
        <v>8478</v>
      </c>
      <c r="G83" s="13">
        <f t="shared" si="6"/>
        <v>18810</v>
      </c>
      <c r="H83" s="9">
        <v>0</v>
      </c>
      <c r="I83" s="27" t="s">
        <v>8479</v>
      </c>
      <c r="J83" s="28">
        <f t="shared" si="5"/>
        <v>0</v>
      </c>
      <c r="K83" s="13">
        <f t="shared" si="7"/>
        <v>18810</v>
      </c>
    </row>
    <row r="84" s="1" customFormat="1" ht="50.4" spans="1:11">
      <c r="A84" s="9">
        <v>81</v>
      </c>
      <c r="B84" s="16" t="s">
        <v>8637</v>
      </c>
      <c r="C84" s="15" t="s">
        <v>8638</v>
      </c>
      <c r="D84" s="9" t="s">
        <v>8477</v>
      </c>
      <c r="E84" s="18">
        <v>0.01026</v>
      </c>
      <c r="F84" s="9" t="s">
        <v>8478</v>
      </c>
      <c r="G84" s="13">
        <f t="shared" si="6"/>
        <v>10260</v>
      </c>
      <c r="H84" s="9">
        <v>0</v>
      </c>
      <c r="I84" s="27" t="s">
        <v>8479</v>
      </c>
      <c r="J84" s="28">
        <f t="shared" si="5"/>
        <v>0</v>
      </c>
      <c r="K84" s="13">
        <f t="shared" si="7"/>
        <v>10260</v>
      </c>
    </row>
    <row r="85" s="1" customFormat="1" ht="62.4" spans="1:11">
      <c r="A85" s="9">
        <v>82</v>
      </c>
      <c r="B85" s="16" t="s">
        <v>8639</v>
      </c>
      <c r="C85" s="15" t="s">
        <v>8640</v>
      </c>
      <c r="D85" s="9" t="s">
        <v>8477</v>
      </c>
      <c r="E85" s="18">
        <v>0.0116</v>
      </c>
      <c r="F85" s="9" t="s">
        <v>8478</v>
      </c>
      <c r="G85" s="13">
        <f t="shared" si="6"/>
        <v>11600</v>
      </c>
      <c r="H85" s="9">
        <v>0</v>
      </c>
      <c r="I85" s="27" t="s">
        <v>8479</v>
      </c>
      <c r="J85" s="28">
        <f t="shared" si="5"/>
        <v>0</v>
      </c>
      <c r="K85" s="13">
        <f t="shared" si="7"/>
        <v>11600</v>
      </c>
    </row>
    <row r="86" s="1" customFormat="1" ht="61.2" spans="1:11">
      <c r="A86" s="9">
        <v>83</v>
      </c>
      <c r="B86" s="16" t="s">
        <v>8641</v>
      </c>
      <c r="C86" s="15" t="s">
        <v>8642</v>
      </c>
      <c r="D86" s="9" t="s">
        <v>8477</v>
      </c>
      <c r="E86" s="18">
        <v>0.0054</v>
      </c>
      <c r="F86" s="9" t="s">
        <v>8478</v>
      </c>
      <c r="G86" s="13">
        <f t="shared" si="6"/>
        <v>5400</v>
      </c>
      <c r="H86" s="9">
        <v>0</v>
      </c>
      <c r="I86" s="27" t="s">
        <v>8479</v>
      </c>
      <c r="J86" s="28">
        <f t="shared" si="5"/>
        <v>0</v>
      </c>
      <c r="K86" s="13">
        <f t="shared" si="7"/>
        <v>5400</v>
      </c>
    </row>
    <row r="87" s="1" customFormat="1" ht="61.2" spans="1:11">
      <c r="A87" s="9">
        <v>84</v>
      </c>
      <c r="B87" s="16" t="s">
        <v>8643</v>
      </c>
      <c r="C87" s="15" t="s">
        <v>8644</v>
      </c>
      <c r="D87" s="9" t="s">
        <v>8477</v>
      </c>
      <c r="E87" s="18">
        <v>0.01863</v>
      </c>
      <c r="F87" s="9" t="s">
        <v>8478</v>
      </c>
      <c r="G87" s="13">
        <f t="shared" si="6"/>
        <v>18630</v>
      </c>
      <c r="H87" s="9">
        <v>0</v>
      </c>
      <c r="I87" s="27" t="s">
        <v>8479</v>
      </c>
      <c r="J87" s="28">
        <f t="shared" ref="J87:J150" si="8">H87*0.15</f>
        <v>0</v>
      </c>
      <c r="K87" s="13">
        <f t="shared" si="7"/>
        <v>18630</v>
      </c>
    </row>
    <row r="88" s="1" customFormat="1" ht="49.2" spans="1:11">
      <c r="A88" s="17">
        <v>85</v>
      </c>
      <c r="B88" s="16" t="s">
        <v>8645</v>
      </c>
      <c r="C88" s="15" t="s">
        <v>8646</v>
      </c>
      <c r="D88" s="17" t="s">
        <v>8477</v>
      </c>
      <c r="E88" s="18">
        <v>0.0112</v>
      </c>
      <c r="F88" s="17" t="s">
        <v>54</v>
      </c>
      <c r="G88" s="13">
        <f t="shared" si="6"/>
        <v>11200</v>
      </c>
      <c r="H88" s="9">
        <v>0</v>
      </c>
      <c r="I88" s="27" t="s">
        <v>8479</v>
      </c>
      <c r="J88" s="28">
        <f t="shared" si="8"/>
        <v>0</v>
      </c>
      <c r="K88" s="13">
        <f t="shared" si="7"/>
        <v>11200</v>
      </c>
    </row>
    <row r="89" s="1" customFormat="1" ht="61.2" spans="1:11">
      <c r="A89" s="9">
        <v>86</v>
      </c>
      <c r="B89" s="23" t="s">
        <v>8647</v>
      </c>
      <c r="C89" s="20" t="s">
        <v>8648</v>
      </c>
      <c r="D89" s="9" t="s">
        <v>8477</v>
      </c>
      <c r="E89" s="21">
        <v>0.02262</v>
      </c>
      <c r="F89" s="9" t="s">
        <v>8478</v>
      </c>
      <c r="G89" s="13">
        <f t="shared" si="6"/>
        <v>20000</v>
      </c>
      <c r="H89" s="21">
        <v>496</v>
      </c>
      <c r="I89" s="27" t="s">
        <v>8479</v>
      </c>
      <c r="J89" s="28">
        <f t="shared" si="8"/>
        <v>74.4</v>
      </c>
      <c r="K89" s="13">
        <f t="shared" si="7"/>
        <v>20074.4</v>
      </c>
    </row>
    <row r="90" s="1" customFormat="1" ht="50.4" spans="1:11">
      <c r="A90" s="9">
        <v>87</v>
      </c>
      <c r="B90" s="16" t="s">
        <v>8649</v>
      </c>
      <c r="C90" s="15" t="s">
        <v>8650</v>
      </c>
      <c r="D90" s="9" t="s">
        <v>8477</v>
      </c>
      <c r="E90" s="18">
        <v>0.0115</v>
      </c>
      <c r="F90" s="9" t="s">
        <v>8478</v>
      </c>
      <c r="G90" s="13">
        <f t="shared" si="6"/>
        <v>11500</v>
      </c>
      <c r="H90" s="9">
        <v>0</v>
      </c>
      <c r="I90" s="27" t="s">
        <v>8479</v>
      </c>
      <c r="J90" s="28">
        <f t="shared" si="8"/>
        <v>0</v>
      </c>
      <c r="K90" s="13">
        <f t="shared" si="7"/>
        <v>11500</v>
      </c>
    </row>
    <row r="91" s="1" customFormat="1" ht="49.2" spans="1:11">
      <c r="A91" s="9">
        <v>88</v>
      </c>
      <c r="B91" s="16" t="s">
        <v>8649</v>
      </c>
      <c r="C91" s="15" t="s">
        <v>8651</v>
      </c>
      <c r="D91" s="9" t="s">
        <v>8477</v>
      </c>
      <c r="E91" s="18">
        <v>0.00828</v>
      </c>
      <c r="F91" s="9" t="s">
        <v>8478</v>
      </c>
      <c r="G91" s="13">
        <f t="shared" si="6"/>
        <v>8280</v>
      </c>
      <c r="H91" s="9">
        <v>0</v>
      </c>
      <c r="I91" s="27" t="s">
        <v>8479</v>
      </c>
      <c r="J91" s="28">
        <f t="shared" si="8"/>
        <v>0</v>
      </c>
      <c r="K91" s="13">
        <f t="shared" si="7"/>
        <v>8280</v>
      </c>
    </row>
    <row r="92" s="1" customFormat="1" ht="61.2" spans="1:11">
      <c r="A92" s="9">
        <v>89</v>
      </c>
      <c r="B92" s="16" t="s">
        <v>8652</v>
      </c>
      <c r="C92" s="15" t="s">
        <v>8653</v>
      </c>
      <c r="D92" s="9" t="s">
        <v>8477</v>
      </c>
      <c r="E92" s="18">
        <v>0.01062</v>
      </c>
      <c r="F92" s="9" t="s">
        <v>8478</v>
      </c>
      <c r="G92" s="13">
        <f t="shared" si="6"/>
        <v>10620</v>
      </c>
      <c r="H92" s="9">
        <v>0</v>
      </c>
      <c r="I92" s="27" t="s">
        <v>8479</v>
      </c>
      <c r="J92" s="28">
        <f t="shared" si="8"/>
        <v>0</v>
      </c>
      <c r="K92" s="13">
        <f t="shared" si="7"/>
        <v>10620</v>
      </c>
    </row>
    <row r="93" s="1" customFormat="1" ht="61.2" spans="1:11">
      <c r="A93" s="9">
        <v>90</v>
      </c>
      <c r="B93" s="16" t="s">
        <v>8654</v>
      </c>
      <c r="C93" s="15" t="s">
        <v>8655</v>
      </c>
      <c r="D93" s="9" t="s">
        <v>8477</v>
      </c>
      <c r="E93" s="18">
        <v>0.01062</v>
      </c>
      <c r="F93" s="9" t="s">
        <v>8478</v>
      </c>
      <c r="G93" s="13">
        <f t="shared" si="6"/>
        <v>10620</v>
      </c>
      <c r="H93" s="9">
        <v>0</v>
      </c>
      <c r="I93" s="27" t="s">
        <v>8479</v>
      </c>
      <c r="J93" s="28">
        <f t="shared" si="8"/>
        <v>0</v>
      </c>
      <c r="K93" s="13">
        <f t="shared" si="7"/>
        <v>10620</v>
      </c>
    </row>
    <row r="94" s="1" customFormat="1" ht="61.2" spans="1:11">
      <c r="A94" s="9">
        <v>91</v>
      </c>
      <c r="B94" s="16" t="s">
        <v>8656</v>
      </c>
      <c r="C94" s="15" t="s">
        <v>8657</v>
      </c>
      <c r="D94" s="9" t="s">
        <v>8477</v>
      </c>
      <c r="E94" s="18">
        <v>0.00912</v>
      </c>
      <c r="F94" s="9" t="s">
        <v>8478</v>
      </c>
      <c r="G94" s="13">
        <f t="shared" ref="G94:G103" si="9">IF(E94*1000000&gt;20000,20000,E94*1000000)</f>
        <v>9120</v>
      </c>
      <c r="H94" s="18">
        <v>192</v>
      </c>
      <c r="I94" s="27" t="s">
        <v>8479</v>
      </c>
      <c r="J94" s="28">
        <f t="shared" si="8"/>
        <v>28.8</v>
      </c>
      <c r="K94" s="13">
        <f t="shared" si="7"/>
        <v>9148.8</v>
      </c>
    </row>
    <row r="95" s="1" customFormat="1" ht="50.4" spans="1:11">
      <c r="A95" s="9">
        <v>92</v>
      </c>
      <c r="B95" s="16" t="s">
        <v>8658</v>
      </c>
      <c r="C95" s="15" t="s">
        <v>8659</v>
      </c>
      <c r="D95" s="9" t="s">
        <v>8477</v>
      </c>
      <c r="E95" s="18">
        <v>0.0132</v>
      </c>
      <c r="F95" s="9" t="s">
        <v>8478</v>
      </c>
      <c r="G95" s="13">
        <f t="shared" si="9"/>
        <v>13200</v>
      </c>
      <c r="H95" s="9">
        <v>0</v>
      </c>
      <c r="I95" s="27" t="s">
        <v>8479</v>
      </c>
      <c r="J95" s="28">
        <f t="shared" si="8"/>
        <v>0</v>
      </c>
      <c r="K95" s="13">
        <f t="shared" si="7"/>
        <v>13200</v>
      </c>
    </row>
    <row r="96" s="1" customFormat="1" ht="49.2" spans="1:11">
      <c r="A96" s="9">
        <v>93</v>
      </c>
      <c r="B96" s="16" t="s">
        <v>8660</v>
      </c>
      <c r="C96" s="15" t="s">
        <v>8661</v>
      </c>
      <c r="D96" s="9" t="s">
        <v>8477</v>
      </c>
      <c r="E96" s="18">
        <v>0.01392</v>
      </c>
      <c r="F96" s="9" t="s">
        <v>8478</v>
      </c>
      <c r="G96" s="13">
        <f t="shared" si="9"/>
        <v>13920</v>
      </c>
      <c r="H96" s="9">
        <v>0</v>
      </c>
      <c r="I96" s="27" t="s">
        <v>8479</v>
      </c>
      <c r="J96" s="28">
        <f t="shared" si="8"/>
        <v>0</v>
      </c>
      <c r="K96" s="13">
        <f t="shared" si="7"/>
        <v>13920</v>
      </c>
    </row>
    <row r="97" s="1" customFormat="1" ht="49.2" spans="1:11">
      <c r="A97" s="9">
        <v>94</v>
      </c>
      <c r="B97" s="16" t="s">
        <v>8662</v>
      </c>
      <c r="C97" s="15" t="s">
        <v>8663</v>
      </c>
      <c r="D97" s="9" t="s">
        <v>8477</v>
      </c>
      <c r="E97" s="18">
        <v>0.015</v>
      </c>
      <c r="F97" s="9" t="s">
        <v>8478</v>
      </c>
      <c r="G97" s="13">
        <f t="shared" si="9"/>
        <v>15000</v>
      </c>
      <c r="H97" s="18">
        <v>1422</v>
      </c>
      <c r="I97" s="27" t="s">
        <v>8479</v>
      </c>
      <c r="J97" s="28">
        <f t="shared" si="8"/>
        <v>213.3</v>
      </c>
      <c r="K97" s="13">
        <f t="shared" si="7"/>
        <v>15213.3</v>
      </c>
    </row>
    <row r="98" s="1" customFormat="1" ht="50.4" spans="1:11">
      <c r="A98" s="9">
        <v>95</v>
      </c>
      <c r="B98" s="16" t="s">
        <v>8664</v>
      </c>
      <c r="C98" s="15" t="s">
        <v>8665</v>
      </c>
      <c r="D98" s="9" t="s">
        <v>8477</v>
      </c>
      <c r="E98" s="18">
        <v>0.01566</v>
      </c>
      <c r="F98" s="9" t="s">
        <v>8478</v>
      </c>
      <c r="G98" s="13">
        <f t="shared" si="9"/>
        <v>15660</v>
      </c>
      <c r="H98" s="9">
        <v>0</v>
      </c>
      <c r="I98" s="27" t="s">
        <v>8479</v>
      </c>
      <c r="J98" s="28">
        <f t="shared" si="8"/>
        <v>0</v>
      </c>
      <c r="K98" s="13">
        <f t="shared" si="7"/>
        <v>15660</v>
      </c>
    </row>
    <row r="99" s="1" customFormat="1" ht="50.4" spans="1:11">
      <c r="A99" s="9">
        <v>96</v>
      </c>
      <c r="B99" s="16" t="s">
        <v>8666</v>
      </c>
      <c r="C99" s="15" t="s">
        <v>8667</v>
      </c>
      <c r="D99" s="9" t="s">
        <v>8477</v>
      </c>
      <c r="E99" s="18">
        <v>0.0132</v>
      </c>
      <c r="F99" s="9" t="s">
        <v>8478</v>
      </c>
      <c r="G99" s="13">
        <f t="shared" si="9"/>
        <v>13200</v>
      </c>
      <c r="H99" s="9">
        <v>0</v>
      </c>
      <c r="I99" s="27" t="s">
        <v>8479</v>
      </c>
      <c r="J99" s="28">
        <f t="shared" si="8"/>
        <v>0</v>
      </c>
      <c r="K99" s="13">
        <f t="shared" si="7"/>
        <v>13200</v>
      </c>
    </row>
    <row r="100" s="1" customFormat="1" ht="73.2" spans="1:11">
      <c r="A100" s="9">
        <v>97</v>
      </c>
      <c r="B100" s="16" t="s">
        <v>8668</v>
      </c>
      <c r="C100" s="15" t="s">
        <v>8669</v>
      </c>
      <c r="D100" s="9" t="s">
        <v>8477</v>
      </c>
      <c r="E100" s="18">
        <v>0.01188</v>
      </c>
      <c r="F100" s="9" t="s">
        <v>8478</v>
      </c>
      <c r="G100" s="13">
        <f t="shared" si="9"/>
        <v>11880</v>
      </c>
      <c r="H100" s="9">
        <v>0</v>
      </c>
      <c r="I100" s="27" t="s">
        <v>8479</v>
      </c>
      <c r="J100" s="28">
        <f t="shared" si="8"/>
        <v>0</v>
      </c>
      <c r="K100" s="13">
        <f t="shared" si="7"/>
        <v>11880</v>
      </c>
    </row>
    <row r="101" s="1" customFormat="1" ht="62.4" spans="1:11">
      <c r="A101" s="9">
        <v>98</v>
      </c>
      <c r="B101" s="16" t="s">
        <v>8670</v>
      </c>
      <c r="C101" s="15" t="s">
        <v>8671</v>
      </c>
      <c r="D101" s="9" t="s">
        <v>8477</v>
      </c>
      <c r="E101" s="18">
        <v>0.01683</v>
      </c>
      <c r="F101" s="9" t="s">
        <v>8478</v>
      </c>
      <c r="G101" s="13">
        <f t="shared" si="9"/>
        <v>16830</v>
      </c>
      <c r="H101" s="9">
        <v>0</v>
      </c>
      <c r="I101" s="27" t="s">
        <v>8479</v>
      </c>
      <c r="J101" s="28">
        <f t="shared" si="8"/>
        <v>0</v>
      </c>
      <c r="K101" s="13">
        <f t="shared" si="7"/>
        <v>16830</v>
      </c>
    </row>
    <row r="102" s="1" customFormat="1" ht="49.2" spans="1:11">
      <c r="A102" s="9">
        <v>99</v>
      </c>
      <c r="B102" s="16" t="s">
        <v>8672</v>
      </c>
      <c r="C102" s="15" t="s">
        <v>8673</v>
      </c>
      <c r="D102" s="9" t="s">
        <v>8477</v>
      </c>
      <c r="E102" s="18">
        <v>0.01287</v>
      </c>
      <c r="F102" s="9" t="s">
        <v>8478</v>
      </c>
      <c r="G102" s="13">
        <f t="shared" si="9"/>
        <v>12870</v>
      </c>
      <c r="H102" s="9">
        <v>0</v>
      </c>
      <c r="I102" s="27" t="s">
        <v>8479</v>
      </c>
      <c r="J102" s="28">
        <f t="shared" si="8"/>
        <v>0</v>
      </c>
      <c r="K102" s="13">
        <f t="shared" si="7"/>
        <v>12870</v>
      </c>
    </row>
    <row r="103" s="1" customFormat="1" ht="49.2" spans="1:11">
      <c r="A103" s="9">
        <v>100</v>
      </c>
      <c r="B103" s="16" t="s">
        <v>8674</v>
      </c>
      <c r="C103" s="15" t="s">
        <v>8675</v>
      </c>
      <c r="D103" s="9" t="s">
        <v>8477</v>
      </c>
      <c r="E103" s="18">
        <v>0.00972</v>
      </c>
      <c r="F103" s="9" t="s">
        <v>8478</v>
      </c>
      <c r="G103" s="13">
        <f t="shared" si="9"/>
        <v>9720</v>
      </c>
      <c r="H103" s="9">
        <v>0</v>
      </c>
      <c r="I103" s="27" t="s">
        <v>8479</v>
      </c>
      <c r="J103" s="28">
        <f t="shared" si="8"/>
        <v>0</v>
      </c>
      <c r="K103" s="13">
        <f t="shared" si="7"/>
        <v>9720</v>
      </c>
    </row>
    <row r="104" s="1" customFormat="1" ht="48" spans="1:11">
      <c r="A104" s="9">
        <v>101</v>
      </c>
      <c r="B104" s="10" t="s">
        <v>8486</v>
      </c>
      <c r="C104" s="11" t="s">
        <v>8487</v>
      </c>
      <c r="D104" s="9" t="s">
        <v>4286</v>
      </c>
      <c r="E104" s="18">
        <v>1</v>
      </c>
      <c r="F104" s="9" t="s">
        <v>8490</v>
      </c>
      <c r="G104" s="13">
        <f>IF(E104*20000&gt;400000,400000,E104*20000)</f>
        <v>20000</v>
      </c>
      <c r="H104" s="9">
        <v>0</v>
      </c>
      <c r="I104" s="27" t="s">
        <v>8479</v>
      </c>
      <c r="J104" s="28">
        <f t="shared" si="8"/>
        <v>0</v>
      </c>
      <c r="K104" s="13">
        <f t="shared" si="7"/>
        <v>20000</v>
      </c>
    </row>
    <row r="105" s="1" customFormat="1" ht="62.4" spans="1:11">
      <c r="A105" s="9">
        <v>102</v>
      </c>
      <c r="B105" s="14" t="s">
        <v>8676</v>
      </c>
      <c r="C105" s="15" t="s">
        <v>8677</v>
      </c>
      <c r="D105" s="9" t="s">
        <v>8477</v>
      </c>
      <c r="E105" s="18">
        <v>0.0072</v>
      </c>
      <c r="F105" s="9" t="s">
        <v>8478</v>
      </c>
      <c r="G105" s="13">
        <f t="shared" ref="G105:G155" si="10">IF(E105*1000000&gt;20000,20000,E105*1000000)</f>
        <v>7200</v>
      </c>
      <c r="H105" s="9">
        <v>0</v>
      </c>
      <c r="I105" s="27" t="s">
        <v>8479</v>
      </c>
      <c r="J105" s="28">
        <f t="shared" si="8"/>
        <v>0</v>
      </c>
      <c r="K105" s="13">
        <f t="shared" si="7"/>
        <v>7200</v>
      </c>
    </row>
    <row r="106" s="1" customFormat="1" ht="49.2" spans="1:11">
      <c r="A106" s="9">
        <v>103</v>
      </c>
      <c r="B106" s="14" t="s">
        <v>8678</v>
      </c>
      <c r="C106" s="15" t="s">
        <v>8679</v>
      </c>
      <c r="D106" s="9" t="s">
        <v>8477</v>
      </c>
      <c r="E106" s="18">
        <v>0.01</v>
      </c>
      <c r="F106" s="9" t="s">
        <v>8478</v>
      </c>
      <c r="G106" s="13">
        <f t="shared" si="10"/>
        <v>10000</v>
      </c>
      <c r="H106" s="9">
        <v>0</v>
      </c>
      <c r="I106" s="27" t="s">
        <v>8479</v>
      </c>
      <c r="J106" s="28">
        <f t="shared" si="8"/>
        <v>0</v>
      </c>
      <c r="K106" s="13">
        <f t="shared" si="7"/>
        <v>10000</v>
      </c>
    </row>
    <row r="107" s="1" customFormat="1" ht="61.2" spans="1:11">
      <c r="A107" s="9">
        <v>104</v>
      </c>
      <c r="B107" s="14" t="s">
        <v>8680</v>
      </c>
      <c r="C107" s="15" t="s">
        <v>8681</v>
      </c>
      <c r="D107" s="9" t="s">
        <v>8477</v>
      </c>
      <c r="E107" s="18">
        <v>0.00896</v>
      </c>
      <c r="F107" s="9" t="s">
        <v>8478</v>
      </c>
      <c r="G107" s="13">
        <f t="shared" si="10"/>
        <v>8960</v>
      </c>
      <c r="H107" s="9">
        <v>0</v>
      </c>
      <c r="I107" s="27" t="s">
        <v>8479</v>
      </c>
      <c r="J107" s="28">
        <f t="shared" si="8"/>
        <v>0</v>
      </c>
      <c r="K107" s="13">
        <f t="shared" si="7"/>
        <v>8960</v>
      </c>
    </row>
    <row r="108" s="1" customFormat="1" ht="49.2" spans="1:11">
      <c r="A108" s="9">
        <v>105</v>
      </c>
      <c r="B108" s="14" t="s">
        <v>8682</v>
      </c>
      <c r="C108" s="15" t="s">
        <v>8683</v>
      </c>
      <c r="D108" s="9" t="s">
        <v>8477</v>
      </c>
      <c r="E108" s="9">
        <v>0.0108</v>
      </c>
      <c r="F108" s="9" t="s">
        <v>8478</v>
      </c>
      <c r="G108" s="13">
        <f t="shared" si="10"/>
        <v>10800</v>
      </c>
      <c r="H108" s="9">
        <v>0</v>
      </c>
      <c r="I108" s="27" t="s">
        <v>8479</v>
      </c>
      <c r="J108" s="28">
        <f t="shared" si="8"/>
        <v>0</v>
      </c>
      <c r="K108" s="13">
        <f t="shared" si="7"/>
        <v>10800</v>
      </c>
    </row>
    <row r="109" s="1" customFormat="1" ht="75.6" spans="1:11">
      <c r="A109" s="9">
        <v>106</v>
      </c>
      <c r="B109" s="14" t="s">
        <v>8684</v>
      </c>
      <c r="C109" s="15" t="s">
        <v>8685</v>
      </c>
      <c r="D109" s="9" t="s">
        <v>8477</v>
      </c>
      <c r="E109" s="18">
        <v>0.009</v>
      </c>
      <c r="F109" s="9" t="s">
        <v>8478</v>
      </c>
      <c r="G109" s="13">
        <f t="shared" si="10"/>
        <v>9000</v>
      </c>
      <c r="H109" s="9">
        <v>0</v>
      </c>
      <c r="I109" s="27" t="s">
        <v>8479</v>
      </c>
      <c r="J109" s="28">
        <f t="shared" si="8"/>
        <v>0</v>
      </c>
      <c r="K109" s="13">
        <f t="shared" si="7"/>
        <v>9000</v>
      </c>
    </row>
    <row r="110" s="1" customFormat="1" ht="49.2" spans="1:11">
      <c r="A110" s="9">
        <v>107</v>
      </c>
      <c r="B110" s="14" t="s">
        <v>8686</v>
      </c>
      <c r="C110" s="15" t="s">
        <v>8687</v>
      </c>
      <c r="D110" s="9" t="s">
        <v>8477</v>
      </c>
      <c r="E110" s="18">
        <v>0.01995</v>
      </c>
      <c r="F110" s="9" t="s">
        <v>8478</v>
      </c>
      <c r="G110" s="13">
        <f t="shared" si="10"/>
        <v>19950</v>
      </c>
      <c r="H110" s="9">
        <v>0</v>
      </c>
      <c r="I110" s="27" t="s">
        <v>8479</v>
      </c>
      <c r="J110" s="28">
        <f t="shared" si="8"/>
        <v>0</v>
      </c>
      <c r="K110" s="13">
        <f t="shared" si="7"/>
        <v>19950</v>
      </c>
    </row>
    <row r="111" s="1" customFormat="1" ht="62.4" spans="1:11">
      <c r="A111" s="9">
        <v>108</v>
      </c>
      <c r="B111" s="14" t="s">
        <v>8688</v>
      </c>
      <c r="C111" s="15" t="s">
        <v>8689</v>
      </c>
      <c r="D111" s="9" t="s">
        <v>8477</v>
      </c>
      <c r="E111" s="18">
        <v>0.01334</v>
      </c>
      <c r="F111" s="9" t="s">
        <v>8478</v>
      </c>
      <c r="G111" s="13">
        <f t="shared" si="10"/>
        <v>13340</v>
      </c>
      <c r="H111" s="9">
        <v>0</v>
      </c>
      <c r="I111" s="27" t="s">
        <v>8479</v>
      </c>
      <c r="J111" s="28">
        <f t="shared" si="8"/>
        <v>0</v>
      </c>
      <c r="K111" s="13">
        <f t="shared" si="7"/>
        <v>13340</v>
      </c>
    </row>
    <row r="112" s="1" customFormat="1" ht="49.2" spans="1:11">
      <c r="A112" s="9">
        <v>109</v>
      </c>
      <c r="B112" s="14" t="s">
        <v>8690</v>
      </c>
      <c r="C112" s="15" t="s">
        <v>8691</v>
      </c>
      <c r="D112" s="9" t="s">
        <v>8477</v>
      </c>
      <c r="E112" s="18">
        <v>0.01188</v>
      </c>
      <c r="F112" s="9" t="s">
        <v>8478</v>
      </c>
      <c r="G112" s="13">
        <f t="shared" si="10"/>
        <v>11880</v>
      </c>
      <c r="H112" s="9">
        <v>0</v>
      </c>
      <c r="I112" s="27" t="s">
        <v>8479</v>
      </c>
      <c r="J112" s="28">
        <f t="shared" si="8"/>
        <v>0</v>
      </c>
      <c r="K112" s="13">
        <f t="shared" si="7"/>
        <v>11880</v>
      </c>
    </row>
    <row r="113" s="1" customFormat="1" ht="49.2" spans="1:11">
      <c r="A113" s="9">
        <v>110</v>
      </c>
      <c r="B113" s="14" t="s">
        <v>8692</v>
      </c>
      <c r="C113" s="15" t="s">
        <v>8693</v>
      </c>
      <c r="D113" s="9" t="s">
        <v>8477</v>
      </c>
      <c r="E113" s="18">
        <v>0.01218</v>
      </c>
      <c r="F113" s="9" t="s">
        <v>8478</v>
      </c>
      <c r="G113" s="13">
        <f t="shared" si="10"/>
        <v>12180</v>
      </c>
      <c r="H113" s="9">
        <v>0</v>
      </c>
      <c r="I113" s="27" t="s">
        <v>8479</v>
      </c>
      <c r="J113" s="28">
        <f t="shared" si="8"/>
        <v>0</v>
      </c>
      <c r="K113" s="13">
        <f t="shared" si="7"/>
        <v>12180</v>
      </c>
    </row>
    <row r="114" s="1" customFormat="1" ht="49.2" spans="1:11">
      <c r="A114" s="9">
        <v>111</v>
      </c>
      <c r="B114" s="14" t="s">
        <v>8694</v>
      </c>
      <c r="C114" s="15" t="s">
        <v>8695</v>
      </c>
      <c r="D114" s="9" t="s">
        <v>8477</v>
      </c>
      <c r="E114" s="18">
        <v>0.01023</v>
      </c>
      <c r="F114" s="9" t="s">
        <v>8478</v>
      </c>
      <c r="G114" s="13">
        <f t="shared" si="10"/>
        <v>10230</v>
      </c>
      <c r="H114" s="9">
        <v>0</v>
      </c>
      <c r="I114" s="27" t="s">
        <v>8479</v>
      </c>
      <c r="J114" s="28">
        <f t="shared" si="8"/>
        <v>0</v>
      </c>
      <c r="K114" s="13">
        <f t="shared" si="7"/>
        <v>10230</v>
      </c>
    </row>
    <row r="115" s="1" customFormat="1" ht="49.2" spans="1:11">
      <c r="A115" s="9">
        <v>112</v>
      </c>
      <c r="B115" s="14" t="s">
        <v>8696</v>
      </c>
      <c r="C115" s="15" t="s">
        <v>8697</v>
      </c>
      <c r="D115" s="9" t="s">
        <v>8477</v>
      </c>
      <c r="E115" s="18">
        <v>0.011</v>
      </c>
      <c r="F115" s="9" t="s">
        <v>8478</v>
      </c>
      <c r="G115" s="13">
        <f t="shared" si="10"/>
        <v>11000</v>
      </c>
      <c r="H115" s="9">
        <v>0</v>
      </c>
      <c r="I115" s="27" t="s">
        <v>8479</v>
      </c>
      <c r="J115" s="28">
        <f t="shared" si="8"/>
        <v>0</v>
      </c>
      <c r="K115" s="13">
        <f t="shared" si="7"/>
        <v>11000</v>
      </c>
    </row>
    <row r="116" s="1" customFormat="1" ht="61.2" spans="1:11">
      <c r="A116" s="9">
        <v>113</v>
      </c>
      <c r="B116" s="14" t="s">
        <v>8698</v>
      </c>
      <c r="C116" s="15" t="s">
        <v>8699</v>
      </c>
      <c r="D116" s="9" t="s">
        <v>8477</v>
      </c>
      <c r="E116" s="18">
        <v>0.01056</v>
      </c>
      <c r="F116" s="9" t="s">
        <v>8478</v>
      </c>
      <c r="G116" s="13">
        <f t="shared" si="10"/>
        <v>10560</v>
      </c>
      <c r="H116" s="9">
        <v>0</v>
      </c>
      <c r="I116" s="27" t="s">
        <v>8479</v>
      </c>
      <c r="J116" s="28">
        <f t="shared" si="8"/>
        <v>0</v>
      </c>
      <c r="K116" s="13">
        <f t="shared" si="7"/>
        <v>10560</v>
      </c>
    </row>
    <row r="117" s="1" customFormat="1" ht="49.2" spans="1:11">
      <c r="A117" s="9">
        <v>114</v>
      </c>
      <c r="B117" s="14" t="s">
        <v>8700</v>
      </c>
      <c r="C117" s="15" t="s">
        <v>8701</v>
      </c>
      <c r="D117" s="9" t="s">
        <v>8477</v>
      </c>
      <c r="E117" s="18">
        <v>0.01</v>
      </c>
      <c r="F117" s="9" t="s">
        <v>8478</v>
      </c>
      <c r="G117" s="13">
        <f t="shared" si="10"/>
        <v>10000</v>
      </c>
      <c r="H117" s="9">
        <v>0</v>
      </c>
      <c r="I117" s="27" t="s">
        <v>8479</v>
      </c>
      <c r="J117" s="28">
        <f t="shared" si="8"/>
        <v>0</v>
      </c>
      <c r="K117" s="13">
        <f t="shared" si="7"/>
        <v>10000</v>
      </c>
    </row>
    <row r="118" s="1" customFormat="1" ht="61.2" spans="1:11">
      <c r="A118" s="9">
        <v>115</v>
      </c>
      <c r="B118" s="14" t="s">
        <v>8702</v>
      </c>
      <c r="C118" s="15" t="s">
        <v>8703</v>
      </c>
      <c r="D118" s="9" t="s">
        <v>8477</v>
      </c>
      <c r="E118" s="18">
        <v>0.01</v>
      </c>
      <c r="F118" s="9" t="s">
        <v>8478</v>
      </c>
      <c r="G118" s="13">
        <f t="shared" si="10"/>
        <v>10000</v>
      </c>
      <c r="H118" s="9">
        <v>0</v>
      </c>
      <c r="I118" s="27" t="s">
        <v>8479</v>
      </c>
      <c r="J118" s="28">
        <f t="shared" si="8"/>
        <v>0</v>
      </c>
      <c r="K118" s="13">
        <f t="shared" si="7"/>
        <v>10000</v>
      </c>
    </row>
    <row r="119" s="1" customFormat="1" ht="74.4" spans="1:11">
      <c r="A119" s="9">
        <v>116</v>
      </c>
      <c r="B119" s="14" t="s">
        <v>8704</v>
      </c>
      <c r="C119" s="15" t="s">
        <v>8705</v>
      </c>
      <c r="D119" s="9" t="s">
        <v>8477</v>
      </c>
      <c r="E119" s="18">
        <v>0.009</v>
      </c>
      <c r="F119" s="9" t="s">
        <v>8478</v>
      </c>
      <c r="G119" s="13">
        <f t="shared" si="10"/>
        <v>9000</v>
      </c>
      <c r="H119" s="9">
        <v>0</v>
      </c>
      <c r="I119" s="27" t="s">
        <v>8479</v>
      </c>
      <c r="J119" s="28">
        <f t="shared" si="8"/>
        <v>0</v>
      </c>
      <c r="K119" s="13">
        <f t="shared" si="7"/>
        <v>9000</v>
      </c>
    </row>
    <row r="120" s="1" customFormat="1" ht="61.2" spans="1:11">
      <c r="A120" s="9">
        <v>117</v>
      </c>
      <c r="B120" s="14" t="s">
        <v>8706</v>
      </c>
      <c r="C120" s="15" t="s">
        <v>8707</v>
      </c>
      <c r="D120" s="9" t="s">
        <v>8477</v>
      </c>
      <c r="E120" s="18">
        <v>0.015</v>
      </c>
      <c r="F120" s="9" t="s">
        <v>8478</v>
      </c>
      <c r="G120" s="13">
        <f t="shared" si="10"/>
        <v>15000</v>
      </c>
      <c r="H120" s="9">
        <v>0</v>
      </c>
      <c r="I120" s="27" t="s">
        <v>8479</v>
      </c>
      <c r="J120" s="28">
        <f t="shared" si="8"/>
        <v>0</v>
      </c>
      <c r="K120" s="13">
        <f t="shared" si="7"/>
        <v>15000</v>
      </c>
    </row>
    <row r="121" s="1" customFormat="1" ht="61.2" spans="1:11">
      <c r="A121" s="9">
        <v>118</v>
      </c>
      <c r="B121" s="14" t="s">
        <v>8708</v>
      </c>
      <c r="C121" s="15" t="s">
        <v>8709</v>
      </c>
      <c r="D121" s="9" t="s">
        <v>8477</v>
      </c>
      <c r="E121" s="18">
        <v>0.01421</v>
      </c>
      <c r="F121" s="9" t="s">
        <v>8478</v>
      </c>
      <c r="G121" s="13">
        <f t="shared" si="10"/>
        <v>14210</v>
      </c>
      <c r="H121" s="9">
        <v>0</v>
      </c>
      <c r="I121" s="27" t="s">
        <v>8479</v>
      </c>
      <c r="J121" s="28">
        <f t="shared" si="8"/>
        <v>0</v>
      </c>
      <c r="K121" s="13">
        <f t="shared" si="7"/>
        <v>14210</v>
      </c>
    </row>
    <row r="122" s="1" customFormat="1" ht="61.2" spans="1:11">
      <c r="A122" s="9">
        <v>119</v>
      </c>
      <c r="B122" s="14" t="s">
        <v>8710</v>
      </c>
      <c r="C122" s="15" t="s">
        <v>8711</v>
      </c>
      <c r="D122" s="9" t="s">
        <v>8477</v>
      </c>
      <c r="E122" s="18">
        <v>0.01397</v>
      </c>
      <c r="F122" s="9" t="s">
        <v>8478</v>
      </c>
      <c r="G122" s="13">
        <f t="shared" si="10"/>
        <v>13970</v>
      </c>
      <c r="H122" s="9">
        <v>0</v>
      </c>
      <c r="I122" s="27" t="s">
        <v>8479</v>
      </c>
      <c r="J122" s="28">
        <f t="shared" si="8"/>
        <v>0</v>
      </c>
      <c r="K122" s="13">
        <f t="shared" si="7"/>
        <v>13970</v>
      </c>
    </row>
    <row r="123" s="1" customFormat="1" ht="61.2" spans="1:11">
      <c r="A123" s="9">
        <v>120</v>
      </c>
      <c r="B123" s="14" t="s">
        <v>8712</v>
      </c>
      <c r="C123" s="15" t="s">
        <v>8713</v>
      </c>
      <c r="D123" s="9" t="s">
        <v>8477</v>
      </c>
      <c r="E123" s="18">
        <v>0.0174</v>
      </c>
      <c r="F123" s="9" t="s">
        <v>8478</v>
      </c>
      <c r="G123" s="13">
        <f t="shared" si="10"/>
        <v>17400</v>
      </c>
      <c r="H123" s="9">
        <v>0</v>
      </c>
      <c r="I123" s="27" t="s">
        <v>8479</v>
      </c>
      <c r="J123" s="28">
        <f t="shared" si="8"/>
        <v>0</v>
      </c>
      <c r="K123" s="13">
        <f t="shared" si="7"/>
        <v>17400</v>
      </c>
    </row>
    <row r="124" s="1" customFormat="1" ht="49.2" spans="1:11">
      <c r="A124" s="9">
        <v>121</v>
      </c>
      <c r="B124" s="14" t="s">
        <v>8714</v>
      </c>
      <c r="C124" s="15" t="s">
        <v>8715</v>
      </c>
      <c r="D124" s="9" t="s">
        <v>8477</v>
      </c>
      <c r="E124" s="18">
        <v>0.012</v>
      </c>
      <c r="F124" s="9" t="s">
        <v>8478</v>
      </c>
      <c r="G124" s="13">
        <f t="shared" si="10"/>
        <v>12000</v>
      </c>
      <c r="H124" s="9">
        <v>0</v>
      </c>
      <c r="I124" s="27" t="s">
        <v>8479</v>
      </c>
      <c r="J124" s="28">
        <f t="shared" si="8"/>
        <v>0</v>
      </c>
      <c r="K124" s="13">
        <f t="shared" si="7"/>
        <v>12000</v>
      </c>
    </row>
    <row r="125" s="1" customFormat="1" ht="50.4" spans="1:11">
      <c r="A125" s="9">
        <v>122</v>
      </c>
      <c r="B125" s="14" t="s">
        <v>8716</v>
      </c>
      <c r="C125" s="15" t="s">
        <v>8717</v>
      </c>
      <c r="D125" s="9" t="s">
        <v>8477</v>
      </c>
      <c r="E125" s="18">
        <v>0.0115</v>
      </c>
      <c r="F125" s="9" t="s">
        <v>8478</v>
      </c>
      <c r="G125" s="13">
        <f t="shared" si="10"/>
        <v>11500</v>
      </c>
      <c r="H125" s="9">
        <v>0</v>
      </c>
      <c r="I125" s="27" t="s">
        <v>8479</v>
      </c>
      <c r="J125" s="28">
        <f t="shared" si="8"/>
        <v>0</v>
      </c>
      <c r="K125" s="13">
        <f t="shared" si="7"/>
        <v>11500</v>
      </c>
    </row>
    <row r="126" s="1" customFormat="1" ht="50.4" spans="1:11">
      <c r="A126" s="9">
        <v>123</v>
      </c>
      <c r="B126" s="14" t="s">
        <v>8718</v>
      </c>
      <c r="C126" s="15" t="s">
        <v>8719</v>
      </c>
      <c r="D126" s="9" t="s">
        <v>8477</v>
      </c>
      <c r="E126" s="18">
        <v>0.01943</v>
      </c>
      <c r="F126" s="9" t="s">
        <v>8478</v>
      </c>
      <c r="G126" s="13">
        <f t="shared" si="10"/>
        <v>19430</v>
      </c>
      <c r="H126" s="9">
        <v>0</v>
      </c>
      <c r="I126" s="27" t="s">
        <v>8479</v>
      </c>
      <c r="J126" s="28">
        <f t="shared" si="8"/>
        <v>0</v>
      </c>
      <c r="K126" s="13">
        <f t="shared" si="7"/>
        <v>19430</v>
      </c>
    </row>
    <row r="127" s="1" customFormat="1" ht="50.4" spans="1:11">
      <c r="A127" s="9">
        <v>124</v>
      </c>
      <c r="B127" s="14" t="s">
        <v>8720</v>
      </c>
      <c r="C127" s="15" t="s">
        <v>8721</v>
      </c>
      <c r="D127" s="9" t="s">
        <v>8477</v>
      </c>
      <c r="E127" s="18">
        <v>0.00812</v>
      </c>
      <c r="F127" s="9" t="s">
        <v>8478</v>
      </c>
      <c r="G127" s="13">
        <f t="shared" si="10"/>
        <v>8120</v>
      </c>
      <c r="H127" s="9">
        <v>0</v>
      </c>
      <c r="I127" s="27" t="s">
        <v>8479</v>
      </c>
      <c r="J127" s="28">
        <f t="shared" si="8"/>
        <v>0</v>
      </c>
      <c r="K127" s="13">
        <f t="shared" si="7"/>
        <v>8120</v>
      </c>
    </row>
    <row r="128" s="1" customFormat="1" ht="61.2" spans="1:11">
      <c r="A128" s="9">
        <v>125</v>
      </c>
      <c r="B128" s="14" t="s">
        <v>8722</v>
      </c>
      <c r="C128" s="15" t="s">
        <v>8723</v>
      </c>
      <c r="D128" s="9" t="s">
        <v>8477</v>
      </c>
      <c r="E128" s="18">
        <v>0.01188</v>
      </c>
      <c r="F128" s="9" t="s">
        <v>8478</v>
      </c>
      <c r="G128" s="13">
        <f t="shared" si="10"/>
        <v>11880</v>
      </c>
      <c r="H128" s="9">
        <v>0</v>
      </c>
      <c r="I128" s="27" t="s">
        <v>8479</v>
      </c>
      <c r="J128" s="28">
        <f t="shared" si="8"/>
        <v>0</v>
      </c>
      <c r="K128" s="13">
        <f t="shared" si="7"/>
        <v>11880</v>
      </c>
    </row>
    <row r="129" s="1" customFormat="1" ht="61.2" spans="1:11">
      <c r="A129" s="9">
        <v>126</v>
      </c>
      <c r="B129" s="14" t="s">
        <v>8724</v>
      </c>
      <c r="C129" s="15" t="s">
        <v>8725</v>
      </c>
      <c r="D129" s="9" t="s">
        <v>8477</v>
      </c>
      <c r="E129" s="18">
        <v>0.01023</v>
      </c>
      <c r="F129" s="9" t="s">
        <v>8478</v>
      </c>
      <c r="G129" s="13">
        <f t="shared" si="10"/>
        <v>10230</v>
      </c>
      <c r="H129" s="9">
        <v>0</v>
      </c>
      <c r="I129" s="27" t="s">
        <v>8479</v>
      </c>
      <c r="J129" s="28">
        <f t="shared" si="8"/>
        <v>0</v>
      </c>
      <c r="K129" s="13">
        <f t="shared" si="7"/>
        <v>10230</v>
      </c>
    </row>
    <row r="130" s="1" customFormat="1" ht="49.2" spans="1:11">
      <c r="A130" s="9">
        <v>127</v>
      </c>
      <c r="B130" s="14" t="s">
        <v>8726</v>
      </c>
      <c r="C130" s="15" t="s">
        <v>8727</v>
      </c>
      <c r="D130" s="9" t="s">
        <v>8477</v>
      </c>
      <c r="E130" s="18">
        <v>0.01368</v>
      </c>
      <c r="F130" s="9" t="s">
        <v>8478</v>
      </c>
      <c r="G130" s="13">
        <f t="shared" si="10"/>
        <v>13680</v>
      </c>
      <c r="H130" s="9">
        <v>0</v>
      </c>
      <c r="I130" s="27" t="s">
        <v>8479</v>
      </c>
      <c r="J130" s="28">
        <f t="shared" si="8"/>
        <v>0</v>
      </c>
      <c r="K130" s="13">
        <f t="shared" si="7"/>
        <v>13680</v>
      </c>
    </row>
    <row r="131" s="1" customFormat="1" ht="49.2" spans="1:11">
      <c r="A131" s="9">
        <v>128</v>
      </c>
      <c r="B131" s="14" t="s">
        <v>8728</v>
      </c>
      <c r="C131" s="15" t="s">
        <v>8729</v>
      </c>
      <c r="D131" s="9" t="s">
        <v>8477</v>
      </c>
      <c r="E131" s="18">
        <v>0.00684</v>
      </c>
      <c r="F131" s="9" t="s">
        <v>8478</v>
      </c>
      <c r="G131" s="13">
        <f t="shared" si="10"/>
        <v>6840</v>
      </c>
      <c r="H131" s="9">
        <v>0</v>
      </c>
      <c r="I131" s="27" t="s">
        <v>8479</v>
      </c>
      <c r="J131" s="28">
        <f t="shared" si="8"/>
        <v>0</v>
      </c>
      <c r="K131" s="13">
        <f t="shared" si="7"/>
        <v>6840</v>
      </c>
    </row>
    <row r="132" s="1" customFormat="1" ht="49.2" spans="1:11">
      <c r="A132" s="9">
        <v>129</v>
      </c>
      <c r="B132" s="14" t="s">
        <v>8730</v>
      </c>
      <c r="C132" s="15" t="s">
        <v>8731</v>
      </c>
      <c r="D132" s="9" t="s">
        <v>8477</v>
      </c>
      <c r="E132" s="18">
        <v>0.01567</v>
      </c>
      <c r="F132" s="9" t="s">
        <v>8478</v>
      </c>
      <c r="G132" s="13">
        <f t="shared" si="10"/>
        <v>15670</v>
      </c>
      <c r="H132" s="9">
        <v>0</v>
      </c>
      <c r="I132" s="27" t="s">
        <v>8479</v>
      </c>
      <c r="J132" s="28">
        <f t="shared" si="8"/>
        <v>0</v>
      </c>
      <c r="K132" s="13">
        <f t="shared" ref="K132:K161" si="11">G132+J132</f>
        <v>15670</v>
      </c>
    </row>
    <row r="133" s="1" customFormat="1" ht="61.2" spans="1:11">
      <c r="A133" s="9">
        <v>130</v>
      </c>
      <c r="B133" s="14" t="s">
        <v>8732</v>
      </c>
      <c r="C133" s="15" t="s">
        <v>8733</v>
      </c>
      <c r="D133" s="9" t="s">
        <v>8477</v>
      </c>
      <c r="E133" s="18">
        <v>0.01653</v>
      </c>
      <c r="F133" s="9" t="s">
        <v>8478</v>
      </c>
      <c r="G133" s="13">
        <f t="shared" si="10"/>
        <v>16530</v>
      </c>
      <c r="H133" s="9">
        <v>0</v>
      </c>
      <c r="I133" s="27" t="s">
        <v>8479</v>
      </c>
      <c r="J133" s="28">
        <f t="shared" si="8"/>
        <v>0</v>
      </c>
      <c r="K133" s="13">
        <f t="shared" si="11"/>
        <v>16530</v>
      </c>
    </row>
    <row r="134" s="1" customFormat="1" ht="49.2" spans="1:11">
      <c r="A134" s="9">
        <v>131</v>
      </c>
      <c r="B134" s="14" t="s">
        <v>8734</v>
      </c>
      <c r="C134" s="15" t="s">
        <v>8735</v>
      </c>
      <c r="D134" s="9" t="s">
        <v>8477</v>
      </c>
      <c r="E134" s="18">
        <v>0.01482</v>
      </c>
      <c r="F134" s="9" t="s">
        <v>8478</v>
      </c>
      <c r="G134" s="13">
        <f t="shared" si="10"/>
        <v>14820</v>
      </c>
      <c r="H134" s="9">
        <v>0</v>
      </c>
      <c r="I134" s="27" t="s">
        <v>8479</v>
      </c>
      <c r="J134" s="28">
        <f t="shared" si="8"/>
        <v>0</v>
      </c>
      <c r="K134" s="13">
        <f t="shared" si="11"/>
        <v>14820</v>
      </c>
    </row>
    <row r="135" s="1" customFormat="1" ht="50.4" spans="1:11">
      <c r="A135" s="9">
        <v>132</v>
      </c>
      <c r="B135" s="14" t="s">
        <v>8736</v>
      </c>
      <c r="C135" s="15" t="s">
        <v>8737</v>
      </c>
      <c r="D135" s="9" t="s">
        <v>8477</v>
      </c>
      <c r="E135" s="18">
        <v>0.0138</v>
      </c>
      <c r="F135" s="9" t="s">
        <v>8478</v>
      </c>
      <c r="G135" s="13">
        <f t="shared" si="10"/>
        <v>13800</v>
      </c>
      <c r="H135" s="9">
        <v>0</v>
      </c>
      <c r="I135" s="27" t="s">
        <v>8479</v>
      </c>
      <c r="J135" s="28">
        <f t="shared" si="8"/>
        <v>0</v>
      </c>
      <c r="K135" s="13">
        <f t="shared" si="11"/>
        <v>13800</v>
      </c>
    </row>
    <row r="136" s="1" customFormat="1" ht="49.2" spans="1:11">
      <c r="A136" s="9">
        <v>133</v>
      </c>
      <c r="B136" s="14" t="s">
        <v>8738</v>
      </c>
      <c r="C136" s="15" t="s">
        <v>8739</v>
      </c>
      <c r="D136" s="9" t="s">
        <v>8477</v>
      </c>
      <c r="E136" s="18">
        <v>0.015</v>
      </c>
      <c r="F136" s="9" t="s">
        <v>8478</v>
      </c>
      <c r="G136" s="13">
        <f t="shared" si="10"/>
        <v>15000</v>
      </c>
      <c r="H136" s="9">
        <v>0</v>
      </c>
      <c r="I136" s="27" t="s">
        <v>8479</v>
      </c>
      <c r="J136" s="28">
        <f t="shared" si="8"/>
        <v>0</v>
      </c>
      <c r="K136" s="13">
        <f t="shared" si="11"/>
        <v>15000</v>
      </c>
    </row>
    <row r="137" s="1" customFormat="1" ht="49.2" spans="1:11">
      <c r="A137" s="9">
        <v>134</v>
      </c>
      <c r="B137" s="14" t="s">
        <v>8740</v>
      </c>
      <c r="C137" s="15" t="s">
        <v>8741</v>
      </c>
      <c r="D137" s="9" t="s">
        <v>8477</v>
      </c>
      <c r="E137" s="18">
        <v>0.015</v>
      </c>
      <c r="F137" s="9" t="s">
        <v>8478</v>
      </c>
      <c r="G137" s="13">
        <f t="shared" si="10"/>
        <v>15000</v>
      </c>
      <c r="H137" s="9">
        <v>0</v>
      </c>
      <c r="I137" s="27" t="s">
        <v>8479</v>
      </c>
      <c r="J137" s="28">
        <f t="shared" si="8"/>
        <v>0</v>
      </c>
      <c r="K137" s="13">
        <f t="shared" si="11"/>
        <v>15000</v>
      </c>
    </row>
    <row r="138" s="1" customFormat="1" ht="50.4" spans="1:11">
      <c r="A138" s="9">
        <v>135</v>
      </c>
      <c r="B138" s="14" t="s">
        <v>8742</v>
      </c>
      <c r="C138" s="15" t="s">
        <v>8743</v>
      </c>
      <c r="D138" s="9" t="s">
        <v>8477</v>
      </c>
      <c r="E138" s="18">
        <v>0.0168</v>
      </c>
      <c r="F138" s="9" t="s">
        <v>8478</v>
      </c>
      <c r="G138" s="13">
        <f t="shared" si="10"/>
        <v>16800</v>
      </c>
      <c r="H138" s="9">
        <v>0</v>
      </c>
      <c r="I138" s="27" t="s">
        <v>8479</v>
      </c>
      <c r="J138" s="28">
        <f t="shared" si="8"/>
        <v>0</v>
      </c>
      <c r="K138" s="13">
        <f t="shared" si="11"/>
        <v>16800</v>
      </c>
    </row>
    <row r="139" s="1" customFormat="1" ht="61.2" spans="1:11">
      <c r="A139" s="9">
        <v>136</v>
      </c>
      <c r="B139" s="14" t="s">
        <v>8744</v>
      </c>
      <c r="C139" s="15" t="s">
        <v>8745</v>
      </c>
      <c r="D139" s="9" t="s">
        <v>8477</v>
      </c>
      <c r="E139" s="18">
        <v>0.01344</v>
      </c>
      <c r="F139" s="9" t="s">
        <v>8478</v>
      </c>
      <c r="G139" s="13">
        <f t="shared" si="10"/>
        <v>13440</v>
      </c>
      <c r="H139" s="9">
        <v>0</v>
      </c>
      <c r="I139" s="27" t="s">
        <v>8479</v>
      </c>
      <c r="J139" s="28">
        <f t="shared" si="8"/>
        <v>0</v>
      </c>
      <c r="K139" s="13">
        <f t="shared" si="11"/>
        <v>13440</v>
      </c>
    </row>
    <row r="140" s="1" customFormat="1" ht="61.2" spans="1:11">
      <c r="A140" s="9">
        <v>137</v>
      </c>
      <c r="B140" s="14" t="s">
        <v>8746</v>
      </c>
      <c r="C140" s="15" t="s">
        <v>8747</v>
      </c>
      <c r="D140" s="9" t="s">
        <v>8477</v>
      </c>
      <c r="E140" s="18">
        <v>0.01056</v>
      </c>
      <c r="F140" s="9" t="s">
        <v>8478</v>
      </c>
      <c r="G140" s="13">
        <f t="shared" si="10"/>
        <v>10560</v>
      </c>
      <c r="H140" s="9">
        <v>0</v>
      </c>
      <c r="I140" s="27" t="s">
        <v>8479</v>
      </c>
      <c r="J140" s="28">
        <f t="shared" si="8"/>
        <v>0</v>
      </c>
      <c r="K140" s="13">
        <f t="shared" si="11"/>
        <v>10560</v>
      </c>
    </row>
    <row r="141" s="1" customFormat="1" ht="74.4" spans="1:11">
      <c r="A141" s="9">
        <v>138</v>
      </c>
      <c r="B141" s="14" t="s">
        <v>8748</v>
      </c>
      <c r="C141" s="15" t="s">
        <v>8749</v>
      </c>
      <c r="D141" s="9" t="s">
        <v>8477</v>
      </c>
      <c r="E141" s="18">
        <v>0.01176</v>
      </c>
      <c r="F141" s="9" t="s">
        <v>8478</v>
      </c>
      <c r="G141" s="13">
        <f t="shared" si="10"/>
        <v>11760</v>
      </c>
      <c r="H141" s="9">
        <v>0</v>
      </c>
      <c r="I141" s="27" t="s">
        <v>8479</v>
      </c>
      <c r="J141" s="28">
        <f t="shared" si="8"/>
        <v>0</v>
      </c>
      <c r="K141" s="13">
        <f t="shared" si="11"/>
        <v>11760</v>
      </c>
    </row>
    <row r="142" s="1" customFormat="1" ht="61.2" spans="1:11">
      <c r="A142" s="9">
        <v>139</v>
      </c>
      <c r="B142" s="14" t="s">
        <v>8750</v>
      </c>
      <c r="C142" s="15" t="s">
        <v>8751</v>
      </c>
      <c r="D142" s="9" t="s">
        <v>8477</v>
      </c>
      <c r="E142" s="18">
        <v>0.00702</v>
      </c>
      <c r="F142" s="9" t="s">
        <v>8478</v>
      </c>
      <c r="G142" s="13">
        <f t="shared" si="10"/>
        <v>7020</v>
      </c>
      <c r="H142" s="9">
        <v>0</v>
      </c>
      <c r="I142" s="27" t="s">
        <v>8479</v>
      </c>
      <c r="J142" s="28">
        <f t="shared" si="8"/>
        <v>0</v>
      </c>
      <c r="K142" s="13">
        <f t="shared" si="11"/>
        <v>7020</v>
      </c>
    </row>
    <row r="143" s="1" customFormat="1" ht="61.2" spans="1:11">
      <c r="A143" s="9">
        <v>140</v>
      </c>
      <c r="B143" s="14" t="s">
        <v>8752</v>
      </c>
      <c r="C143" s="15" t="s">
        <v>8753</v>
      </c>
      <c r="D143" s="9" t="s">
        <v>8477</v>
      </c>
      <c r="E143" s="18">
        <v>0.00783</v>
      </c>
      <c r="F143" s="9" t="s">
        <v>8478</v>
      </c>
      <c r="G143" s="13">
        <f t="shared" si="10"/>
        <v>7830</v>
      </c>
      <c r="H143" s="9">
        <v>0</v>
      </c>
      <c r="I143" s="27" t="s">
        <v>8479</v>
      </c>
      <c r="J143" s="28">
        <f t="shared" si="8"/>
        <v>0</v>
      </c>
      <c r="K143" s="13">
        <f t="shared" si="11"/>
        <v>7830</v>
      </c>
    </row>
    <row r="144" s="1" customFormat="1" ht="61.2" spans="1:11">
      <c r="A144" s="9">
        <v>141</v>
      </c>
      <c r="B144" s="39" t="s">
        <v>8754</v>
      </c>
      <c r="C144" s="40" t="s">
        <v>8755</v>
      </c>
      <c r="D144" s="9" t="s">
        <v>8477</v>
      </c>
      <c r="E144" s="18">
        <v>0.012</v>
      </c>
      <c r="F144" s="9" t="s">
        <v>8478</v>
      </c>
      <c r="G144" s="13">
        <f t="shared" si="10"/>
        <v>12000</v>
      </c>
      <c r="H144" s="9">
        <v>0</v>
      </c>
      <c r="I144" s="27" t="s">
        <v>8479</v>
      </c>
      <c r="J144" s="28">
        <f t="shared" si="8"/>
        <v>0</v>
      </c>
      <c r="K144" s="13">
        <f t="shared" si="11"/>
        <v>12000</v>
      </c>
    </row>
    <row r="145" s="1" customFormat="1" ht="61.2" spans="1:11">
      <c r="A145" s="17">
        <v>142</v>
      </c>
      <c r="B145" s="39" t="s">
        <v>8756</v>
      </c>
      <c r="C145" s="40" t="s">
        <v>8757</v>
      </c>
      <c r="D145" s="17" t="s">
        <v>8477</v>
      </c>
      <c r="E145" s="18">
        <v>0.02</v>
      </c>
      <c r="F145" s="17" t="s">
        <v>54</v>
      </c>
      <c r="G145" s="13">
        <f t="shared" si="10"/>
        <v>20000</v>
      </c>
      <c r="H145" s="9">
        <v>0</v>
      </c>
      <c r="I145" s="27" t="s">
        <v>8479</v>
      </c>
      <c r="J145" s="28">
        <f t="shared" si="8"/>
        <v>0</v>
      </c>
      <c r="K145" s="13">
        <f t="shared" si="11"/>
        <v>20000</v>
      </c>
    </row>
    <row r="146" s="1" customFormat="1" ht="61.2" spans="1:11">
      <c r="A146" s="9">
        <v>143</v>
      </c>
      <c r="B146" s="39" t="s">
        <v>8758</v>
      </c>
      <c r="C146" s="41" t="s">
        <v>8759</v>
      </c>
      <c r="D146" s="9" t="s">
        <v>8477</v>
      </c>
      <c r="E146" s="18">
        <v>0.01769</v>
      </c>
      <c r="F146" s="9" t="s">
        <v>8478</v>
      </c>
      <c r="G146" s="13">
        <f t="shared" si="10"/>
        <v>17690</v>
      </c>
      <c r="H146" s="9">
        <v>0</v>
      </c>
      <c r="I146" s="27" t="s">
        <v>8479</v>
      </c>
      <c r="J146" s="28">
        <f t="shared" si="8"/>
        <v>0</v>
      </c>
      <c r="K146" s="13">
        <f t="shared" si="11"/>
        <v>17690</v>
      </c>
    </row>
    <row r="147" s="1" customFormat="1" ht="61.2" spans="1:11">
      <c r="A147" s="17">
        <v>144</v>
      </c>
      <c r="B147" s="39" t="s">
        <v>8760</v>
      </c>
      <c r="C147" s="41" t="s">
        <v>8761</v>
      </c>
      <c r="D147" s="9" t="s">
        <v>8477</v>
      </c>
      <c r="E147" s="18">
        <v>0.01283</v>
      </c>
      <c r="F147" s="9" t="s">
        <v>8478</v>
      </c>
      <c r="G147" s="13">
        <f t="shared" si="10"/>
        <v>12830</v>
      </c>
      <c r="H147" s="9">
        <v>0</v>
      </c>
      <c r="I147" s="27" t="s">
        <v>8479</v>
      </c>
      <c r="J147" s="28">
        <f t="shared" si="8"/>
        <v>0</v>
      </c>
      <c r="K147" s="13">
        <f t="shared" si="11"/>
        <v>12830</v>
      </c>
    </row>
    <row r="148" s="1" customFormat="1" ht="49.2" spans="1:11">
      <c r="A148" s="17">
        <v>145</v>
      </c>
      <c r="B148" s="16" t="s">
        <v>8762</v>
      </c>
      <c r="C148" s="42" t="s">
        <v>8763</v>
      </c>
      <c r="D148" s="9" t="s">
        <v>8477</v>
      </c>
      <c r="E148" s="18">
        <v>0.005</v>
      </c>
      <c r="F148" s="9" t="s">
        <v>8478</v>
      </c>
      <c r="G148" s="13">
        <f t="shared" si="10"/>
        <v>5000</v>
      </c>
      <c r="H148" s="18">
        <v>1570</v>
      </c>
      <c r="I148" s="27" t="s">
        <v>8479</v>
      </c>
      <c r="J148" s="28">
        <f t="shared" si="8"/>
        <v>235.5</v>
      </c>
      <c r="K148" s="13">
        <f t="shared" si="11"/>
        <v>5235.5</v>
      </c>
    </row>
    <row r="149" s="1" customFormat="1" ht="50.4" spans="1:11">
      <c r="A149" s="17">
        <v>146</v>
      </c>
      <c r="B149" s="16" t="s">
        <v>8764</v>
      </c>
      <c r="C149" s="42" t="s">
        <v>8765</v>
      </c>
      <c r="D149" s="9" t="s">
        <v>8477</v>
      </c>
      <c r="E149" s="18">
        <v>0.009</v>
      </c>
      <c r="F149" s="9" t="s">
        <v>8478</v>
      </c>
      <c r="G149" s="13">
        <f t="shared" si="10"/>
        <v>9000</v>
      </c>
      <c r="H149" s="9">
        <v>0</v>
      </c>
      <c r="I149" s="27" t="s">
        <v>8479</v>
      </c>
      <c r="J149" s="28">
        <f t="shared" si="8"/>
        <v>0</v>
      </c>
      <c r="K149" s="13">
        <f t="shared" si="11"/>
        <v>9000</v>
      </c>
    </row>
    <row r="150" s="1" customFormat="1" ht="49.2" spans="1:11">
      <c r="A150" s="17">
        <v>147</v>
      </c>
      <c r="B150" s="16" t="s">
        <v>8766</v>
      </c>
      <c r="C150" s="42" t="s">
        <v>8767</v>
      </c>
      <c r="D150" s="9" t="s">
        <v>8477</v>
      </c>
      <c r="E150" s="18">
        <v>0.01</v>
      </c>
      <c r="F150" s="9" t="s">
        <v>8478</v>
      </c>
      <c r="G150" s="13">
        <f t="shared" si="10"/>
        <v>10000</v>
      </c>
      <c r="H150" s="18">
        <v>3315</v>
      </c>
      <c r="I150" s="27" t="s">
        <v>8479</v>
      </c>
      <c r="J150" s="28">
        <f t="shared" si="8"/>
        <v>497.25</v>
      </c>
      <c r="K150" s="13">
        <f t="shared" si="11"/>
        <v>10497.25</v>
      </c>
    </row>
    <row r="151" s="1" customFormat="1" ht="49.2" spans="1:11">
      <c r="A151" s="17">
        <v>148</v>
      </c>
      <c r="B151" s="16" t="s">
        <v>8768</v>
      </c>
      <c r="C151" s="42" t="s">
        <v>8769</v>
      </c>
      <c r="D151" s="9" t="s">
        <v>8477</v>
      </c>
      <c r="E151" s="18">
        <v>0.01015</v>
      </c>
      <c r="F151" s="9" t="s">
        <v>8478</v>
      </c>
      <c r="G151" s="13">
        <f t="shared" si="10"/>
        <v>10150</v>
      </c>
      <c r="H151" s="18">
        <v>5406</v>
      </c>
      <c r="I151" s="27" t="s">
        <v>8479</v>
      </c>
      <c r="J151" s="28">
        <f t="shared" ref="J151:J161" si="12">H151*0.15</f>
        <v>810.9</v>
      </c>
      <c r="K151" s="13">
        <f t="shared" si="11"/>
        <v>10960.9</v>
      </c>
    </row>
    <row r="152" s="1" customFormat="1" ht="61.2" spans="1:11">
      <c r="A152" s="17">
        <v>149</v>
      </c>
      <c r="B152" s="16" t="s">
        <v>8770</v>
      </c>
      <c r="C152" s="42" t="s">
        <v>8771</v>
      </c>
      <c r="D152" s="9" t="s">
        <v>8477</v>
      </c>
      <c r="E152" s="18">
        <v>0.0108</v>
      </c>
      <c r="F152" s="9" t="s">
        <v>8478</v>
      </c>
      <c r="G152" s="13">
        <f t="shared" si="10"/>
        <v>10800</v>
      </c>
      <c r="H152" s="18">
        <v>3779</v>
      </c>
      <c r="I152" s="27" t="s">
        <v>8479</v>
      </c>
      <c r="J152" s="28">
        <f t="shared" si="12"/>
        <v>566.85</v>
      </c>
      <c r="K152" s="13">
        <f t="shared" si="11"/>
        <v>11366.85</v>
      </c>
    </row>
    <row r="153" s="1" customFormat="1" ht="61.2" spans="1:11">
      <c r="A153" s="17">
        <v>150</v>
      </c>
      <c r="B153" s="16" t="s">
        <v>8772</v>
      </c>
      <c r="C153" s="42" t="s">
        <v>8773</v>
      </c>
      <c r="D153" s="9" t="s">
        <v>8477</v>
      </c>
      <c r="E153" s="18">
        <v>0.01925</v>
      </c>
      <c r="F153" s="9" t="s">
        <v>8478</v>
      </c>
      <c r="G153" s="13">
        <f t="shared" si="10"/>
        <v>19250</v>
      </c>
      <c r="H153" s="18">
        <v>5928</v>
      </c>
      <c r="I153" s="27" t="s">
        <v>8479</v>
      </c>
      <c r="J153" s="28">
        <f t="shared" si="12"/>
        <v>889.2</v>
      </c>
      <c r="K153" s="13">
        <f t="shared" si="11"/>
        <v>20139.2</v>
      </c>
    </row>
    <row r="154" s="1" customFormat="1" ht="62.4" spans="1:11">
      <c r="A154" s="17">
        <v>151</v>
      </c>
      <c r="B154" s="16" t="s">
        <v>8774</v>
      </c>
      <c r="C154" s="42" t="s">
        <v>8775</v>
      </c>
      <c r="D154" s="9" t="s">
        <v>8477</v>
      </c>
      <c r="E154" s="18">
        <v>0.01344</v>
      </c>
      <c r="F154" s="9" t="s">
        <v>8478</v>
      </c>
      <c r="G154" s="13">
        <f t="shared" si="10"/>
        <v>13440</v>
      </c>
      <c r="H154" s="18">
        <v>3737</v>
      </c>
      <c r="I154" s="27" t="s">
        <v>8479</v>
      </c>
      <c r="J154" s="28">
        <f t="shared" si="12"/>
        <v>560.55</v>
      </c>
      <c r="K154" s="13">
        <f t="shared" si="11"/>
        <v>14000.55</v>
      </c>
    </row>
    <row r="155" s="1" customFormat="1" ht="61.2" spans="1:11">
      <c r="A155" s="17">
        <v>152</v>
      </c>
      <c r="B155" s="16" t="s">
        <v>8776</v>
      </c>
      <c r="C155" s="42" t="s">
        <v>8777</v>
      </c>
      <c r="D155" s="9" t="s">
        <v>8477</v>
      </c>
      <c r="E155" s="18">
        <v>0.01368</v>
      </c>
      <c r="F155" s="9" t="s">
        <v>8478</v>
      </c>
      <c r="G155" s="13">
        <f t="shared" si="10"/>
        <v>13680</v>
      </c>
      <c r="H155" s="18">
        <v>0</v>
      </c>
      <c r="I155" s="27" t="s">
        <v>8479</v>
      </c>
      <c r="J155" s="28">
        <f t="shared" si="12"/>
        <v>0</v>
      </c>
      <c r="K155" s="13">
        <f t="shared" si="11"/>
        <v>13680</v>
      </c>
    </row>
    <row r="156" s="1" customFormat="1" ht="49.2" spans="1:11">
      <c r="A156" s="17">
        <v>153</v>
      </c>
      <c r="B156" s="16" t="s">
        <v>8778</v>
      </c>
      <c r="C156" s="42" t="s">
        <v>8779</v>
      </c>
      <c r="D156" s="9" t="s">
        <v>4286</v>
      </c>
      <c r="E156" s="18">
        <v>0.09</v>
      </c>
      <c r="F156" s="9" t="s">
        <v>8490</v>
      </c>
      <c r="G156" s="13">
        <f t="shared" ref="G156:G161" si="13">IF(E156*20000&gt;400000,400000,E156*20000)</f>
        <v>1800</v>
      </c>
      <c r="H156" s="18">
        <v>32258</v>
      </c>
      <c r="I156" s="27" t="s">
        <v>8479</v>
      </c>
      <c r="J156" s="28">
        <f t="shared" si="12"/>
        <v>4838.7</v>
      </c>
      <c r="K156" s="13">
        <f t="shared" si="11"/>
        <v>6638.7</v>
      </c>
    </row>
    <row r="157" s="1" customFormat="1" ht="49.2" spans="1:11">
      <c r="A157" s="17">
        <v>154</v>
      </c>
      <c r="B157" s="14" t="s">
        <v>8780</v>
      </c>
      <c r="C157" s="42" t="s">
        <v>8781</v>
      </c>
      <c r="D157" s="9" t="s">
        <v>8477</v>
      </c>
      <c r="E157" s="18">
        <v>0.01008</v>
      </c>
      <c r="F157" s="17" t="s">
        <v>54</v>
      </c>
      <c r="G157" s="36">
        <f t="shared" ref="G157:G160" si="14">IF(E157*1000000&gt;20000,20000,E157*1000000)</f>
        <v>10080</v>
      </c>
      <c r="H157" s="18">
        <v>2885</v>
      </c>
      <c r="I157" s="27" t="s">
        <v>8479</v>
      </c>
      <c r="J157" s="28">
        <f t="shared" si="12"/>
        <v>432.75</v>
      </c>
      <c r="K157" s="13">
        <f t="shared" si="11"/>
        <v>10512.75</v>
      </c>
    </row>
    <row r="158" s="1" customFormat="1" ht="49.2" spans="1:11">
      <c r="A158" s="17">
        <v>155</v>
      </c>
      <c r="B158" s="14" t="s">
        <v>8782</v>
      </c>
      <c r="C158" s="43" t="s">
        <v>8783</v>
      </c>
      <c r="D158" s="9" t="s">
        <v>8477</v>
      </c>
      <c r="E158" s="18">
        <v>0.01197</v>
      </c>
      <c r="F158" s="9" t="s">
        <v>8478</v>
      </c>
      <c r="G158" s="13">
        <f t="shared" si="14"/>
        <v>11970</v>
      </c>
      <c r="H158" s="9">
        <v>0</v>
      </c>
      <c r="I158" s="27" t="s">
        <v>8479</v>
      </c>
      <c r="J158" s="28">
        <f t="shared" si="12"/>
        <v>0</v>
      </c>
      <c r="K158" s="13">
        <f t="shared" si="11"/>
        <v>11970</v>
      </c>
    </row>
    <row r="159" s="1" customFormat="1" ht="48" spans="1:11">
      <c r="A159" s="18">
        <v>156</v>
      </c>
      <c r="B159" s="10" t="s">
        <v>8488</v>
      </c>
      <c r="C159" s="11" t="s">
        <v>8489</v>
      </c>
      <c r="D159" s="9" t="s">
        <v>4286</v>
      </c>
      <c r="E159" s="9">
        <v>0</v>
      </c>
      <c r="F159" s="9" t="s">
        <v>8478</v>
      </c>
      <c r="G159" s="12">
        <f t="shared" si="13"/>
        <v>0</v>
      </c>
      <c r="H159" s="18">
        <v>2372781</v>
      </c>
      <c r="I159" s="27" t="s">
        <v>8479</v>
      </c>
      <c r="J159" s="28">
        <f t="shared" si="12"/>
        <v>355917.15</v>
      </c>
      <c r="K159" s="13">
        <f t="shared" si="11"/>
        <v>355917.15</v>
      </c>
    </row>
    <row r="160" s="1" customFormat="1" ht="49.2" spans="1:11">
      <c r="A160" s="18">
        <v>157</v>
      </c>
      <c r="B160" s="42" t="s">
        <v>8545</v>
      </c>
      <c r="C160" s="15" t="s">
        <v>8784</v>
      </c>
      <c r="D160" s="17" t="s">
        <v>8477</v>
      </c>
      <c r="E160" s="18">
        <v>0.016</v>
      </c>
      <c r="F160" s="17" t="s">
        <v>54</v>
      </c>
      <c r="G160" s="13">
        <f t="shared" si="14"/>
        <v>16000</v>
      </c>
      <c r="H160" s="18">
        <v>3819</v>
      </c>
      <c r="I160" s="27" t="s">
        <v>8479</v>
      </c>
      <c r="J160" s="28">
        <f t="shared" si="12"/>
        <v>572.85</v>
      </c>
      <c r="K160" s="13">
        <f t="shared" si="11"/>
        <v>16572.85</v>
      </c>
    </row>
    <row r="161" s="1" customFormat="1" ht="49.2" spans="1:11">
      <c r="A161" s="18">
        <v>158</v>
      </c>
      <c r="B161" s="16" t="s">
        <v>8778</v>
      </c>
      <c r="C161" s="42" t="s">
        <v>8785</v>
      </c>
      <c r="D161" s="9" t="s">
        <v>4286</v>
      </c>
      <c r="E161" s="18">
        <v>0.2</v>
      </c>
      <c r="F161" s="9" t="s">
        <v>8490</v>
      </c>
      <c r="G161" s="13">
        <f t="shared" si="13"/>
        <v>4000</v>
      </c>
      <c r="H161" s="9">
        <v>0</v>
      </c>
      <c r="I161" s="27" t="s">
        <v>8479</v>
      </c>
      <c r="J161" s="28">
        <f t="shared" si="12"/>
        <v>0</v>
      </c>
      <c r="K161" s="13">
        <f t="shared" si="11"/>
        <v>4000</v>
      </c>
    </row>
    <row r="162" s="1" customFormat="1" ht="18" customHeight="1" spans="1:11">
      <c r="A162" s="44" t="s">
        <v>1138</v>
      </c>
      <c r="B162" s="45"/>
      <c r="C162" s="45"/>
      <c r="D162" s="46"/>
      <c r="E162" s="47"/>
      <c r="F162" s="47"/>
      <c r="G162" s="48">
        <f>SUM(G4:G161)</f>
        <v>1788799</v>
      </c>
      <c r="H162" s="48"/>
      <c r="I162" s="47"/>
      <c r="J162" s="48">
        <f>SUM(J4:J161)</f>
        <v>2036589.26</v>
      </c>
      <c r="K162" s="48">
        <f>SUM(K4:K161)</f>
        <v>3825388.26</v>
      </c>
    </row>
    <row r="163" s="1" customFormat="1" spans="1:11">
      <c r="A163" s="2"/>
      <c r="B163" s="2"/>
      <c r="C163" s="2"/>
      <c r="D163" s="2"/>
      <c r="E163" s="2"/>
      <c r="F163" s="2"/>
      <c r="G163" s="2"/>
      <c r="H163" s="2"/>
      <c r="I163" s="2"/>
      <c r="J163" s="2"/>
      <c r="K163" s="2"/>
    </row>
    <row r="164" s="1" customFormat="1" spans="1:11">
      <c r="A164" s="2"/>
      <c r="B164" s="2"/>
      <c r="C164" s="2"/>
      <c r="D164" s="2"/>
      <c r="E164" s="2"/>
      <c r="F164" s="2"/>
      <c r="G164" s="2"/>
      <c r="H164" s="2"/>
      <c r="I164" s="2"/>
      <c r="J164" s="49"/>
      <c r="K164" s="49"/>
    </row>
  </sheetData>
  <mergeCells count="9">
    <mergeCell ref="A1:K1"/>
    <mergeCell ref="E2:G2"/>
    <mergeCell ref="H2:J2"/>
    <mergeCell ref="A162:D162"/>
    <mergeCell ref="A2:A3"/>
    <mergeCell ref="B2:B3"/>
    <mergeCell ref="C2:C3"/>
    <mergeCell ref="D2:D3"/>
    <mergeCell ref="K2:K3"/>
  </mergeCells>
  <printOptions horizontalCentered="1"/>
  <pageMargins left="0.15625" right="0.354166666666667" top="1" bottom="1" header="0.55" footer="0.511805555555556"/>
  <pageSetup paperSize="9" orientation="portrait" horizontalDpi="600"/>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禅城</vt:lpstr>
      <vt:lpstr>南海</vt:lpstr>
      <vt:lpstr>顺德</vt:lpstr>
      <vt:lpstr>三水</vt:lpstr>
      <vt:lpstr>高明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2018-11-26T06:11:11Z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2052-10.8.0.6058</vt:lpwstr>
  </property>
</Properties>
</file>